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omments10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  <Override PartName="/xl/threadedComments/threadedComment9.xml" ContentType="application/vnd.ms-excel.threadedcomments+xml"/>
  <Override PartName="/xl/threadedComments/threadedComment10.xml" ContentType="application/vnd.ms-excel.threadedcomments+xml"/>
  <Override PartName="/xl/threadedComments/threadedComment11.xml" ContentType="application/vnd.ms-excel.threadedcomments+xml"/>
  <Override PartName="/xl/threadedComments/threadedComment12.xml" ContentType="application/vnd.ms-excel.threadedcomments+xml"/>
  <Override PartName="/xl/threadedComments/threadedComment13.xml" ContentType="application/vnd.ms-excel.threadedcomments+xml"/>
  <Override PartName="/xl/threadedComments/threadedComment14.xml" ContentType="application/vnd.ms-excel.threadedcomments+xml"/>
  <Override PartName="/xl/threadedComments/threadedComment15.xml" ContentType="application/vnd.ms-excel.threadedcomments+xml"/>
  <Override PartName="/xl/threadedComments/threadedComment16.xml" ContentType="application/vnd.ms-excel.threadedcomment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lesedikgatla/Desktop/Masters/Exam/Dataset/"/>
    </mc:Choice>
  </mc:AlternateContent>
  <bookViews>
    <workbookView xWindow="0" yWindow="460" windowWidth="28800" windowHeight="16300" tabRatio="505" activeTab="15"/>
  </bookViews>
  <sheets>
    <sheet name="Mar '20" sheetId="26" r:id="rId1"/>
    <sheet name="Apr '20" sheetId="27" r:id="rId2"/>
    <sheet name="May '20" sheetId="28" r:id="rId3"/>
    <sheet name="Jun '20" sheetId="29" r:id="rId4"/>
    <sheet name="Jul '20" sheetId="30" r:id="rId5"/>
    <sheet name="Aug '20" sheetId="31" r:id="rId6"/>
    <sheet name="Sep '20 " sheetId="7" r:id="rId7"/>
    <sheet name="Oct '20" sheetId="3" r:id="rId8"/>
    <sheet name="Nov '20" sheetId="10" r:id="rId9"/>
    <sheet name="Dec '20" sheetId="12" r:id="rId10"/>
    <sheet name="Jan '21" sheetId="13" r:id="rId11"/>
    <sheet name="Feb '21" sheetId="14" r:id="rId12"/>
    <sheet name="Feb (2)" sheetId="15" state="hidden" r:id="rId13"/>
    <sheet name="Mar '21" sheetId="16" r:id="rId14"/>
    <sheet name="Apr '21" sheetId="18" r:id="rId15"/>
    <sheet name="May '21" sheetId="19" r:id="rId1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2" i="27" l="1"/>
  <c r="E698" i="27"/>
  <c r="E674" i="27"/>
  <c r="E650" i="27"/>
  <c r="E746" i="26"/>
  <c r="E722" i="26"/>
  <c r="E698" i="26"/>
  <c r="E674" i="26"/>
  <c r="E650" i="26"/>
  <c r="E626" i="26"/>
  <c r="E602" i="26"/>
  <c r="E578" i="26"/>
  <c r="E554" i="26"/>
  <c r="E530" i="26"/>
  <c r="E506" i="26"/>
  <c r="E482" i="26"/>
  <c r="E458" i="26"/>
  <c r="E434" i="26"/>
  <c r="E410" i="26"/>
  <c r="E386" i="26"/>
  <c r="E362" i="26"/>
  <c r="E338" i="26"/>
  <c r="E314" i="26"/>
  <c r="E290" i="26"/>
  <c r="E266" i="26"/>
  <c r="E242" i="26"/>
  <c r="E26" i="26"/>
  <c r="E218" i="26"/>
  <c r="E194" i="26"/>
  <c r="E170" i="26"/>
  <c r="E146" i="26"/>
  <c r="E122" i="26"/>
  <c r="E98" i="26"/>
  <c r="E74" i="26"/>
  <c r="E50" i="26"/>
  <c r="E26" i="19"/>
  <c r="H388" i="19"/>
  <c r="L122" i="18"/>
  <c r="L146" i="18"/>
  <c r="L170" i="18"/>
  <c r="L194" i="18"/>
  <c r="L218" i="18"/>
  <c r="L243" i="18"/>
  <c r="L268" i="18"/>
  <c r="L292" i="18"/>
  <c r="L316" i="18"/>
  <c r="L340" i="18"/>
  <c r="L364" i="18"/>
  <c r="L436" i="18"/>
  <c r="L460" i="18"/>
  <c r="L484" i="18"/>
  <c r="L508" i="18"/>
  <c r="L532" i="18"/>
  <c r="L604" i="18"/>
  <c r="L628" i="18"/>
  <c r="L676" i="18"/>
  <c r="L700" i="18"/>
  <c r="L724" i="18"/>
  <c r="L245" i="16"/>
  <c r="H243" i="14"/>
  <c r="G146" i="14"/>
  <c r="M556" i="12"/>
  <c r="G700" i="3"/>
  <c r="K670" i="27"/>
  <c r="H670" i="27"/>
  <c r="K458" i="26"/>
  <c r="H458" i="26"/>
  <c r="H482" i="26"/>
  <c r="H554" i="26"/>
  <c r="K482" i="26"/>
  <c r="M388" i="12"/>
  <c r="H340" i="12"/>
  <c r="F268" i="12"/>
  <c r="E50" i="19"/>
  <c r="E74" i="19"/>
  <c r="E98" i="19"/>
  <c r="E122" i="19"/>
  <c r="E146" i="19"/>
  <c r="E170" i="19"/>
  <c r="E194" i="19"/>
  <c r="E218" i="19"/>
  <c r="E243" i="19"/>
  <c r="G506" i="30"/>
  <c r="F506" i="30"/>
  <c r="F194" i="28"/>
  <c r="I194" i="28"/>
  <c r="E268" i="19"/>
  <c r="E292" i="19"/>
  <c r="E316" i="19"/>
  <c r="E340" i="19"/>
  <c r="E364" i="19"/>
  <c r="E388" i="19"/>
  <c r="E412" i="19"/>
  <c r="E436" i="19"/>
  <c r="E460" i="19"/>
  <c r="E484" i="19"/>
  <c r="E508" i="19"/>
  <c r="E532" i="19"/>
  <c r="E556" i="19"/>
  <c r="E580" i="19"/>
  <c r="E604" i="19"/>
  <c r="E628" i="19"/>
  <c r="E652" i="19"/>
  <c r="E676" i="19"/>
  <c r="E700" i="19"/>
  <c r="E724" i="19"/>
  <c r="E749" i="19"/>
  <c r="H556" i="16"/>
  <c r="H484" i="16"/>
  <c r="K316" i="16"/>
  <c r="H340" i="16"/>
  <c r="K749" i="16"/>
  <c r="H749" i="16"/>
  <c r="K292" i="18"/>
  <c r="H292" i="18"/>
  <c r="H26" i="16"/>
  <c r="K676" i="14"/>
  <c r="H676" i="14"/>
  <c r="J676" i="14"/>
  <c r="I676" i="14"/>
  <c r="G676" i="14"/>
  <c r="F676" i="14"/>
  <c r="K652" i="14"/>
  <c r="J652" i="14"/>
  <c r="I652" i="14"/>
  <c r="H652" i="14"/>
  <c r="G652" i="14"/>
  <c r="F652" i="14"/>
  <c r="K628" i="14"/>
  <c r="J628" i="14"/>
  <c r="I628" i="14"/>
  <c r="H628" i="14"/>
  <c r="G628" i="14"/>
  <c r="F628" i="14"/>
  <c r="K604" i="14"/>
  <c r="J604" i="14"/>
  <c r="I604" i="14"/>
  <c r="H604" i="14"/>
  <c r="G604" i="14"/>
  <c r="F604" i="14"/>
  <c r="H580" i="14"/>
  <c r="K580" i="14"/>
  <c r="J580" i="14"/>
  <c r="I580" i="14"/>
  <c r="G580" i="14"/>
  <c r="F580" i="14"/>
  <c r="K556" i="14"/>
  <c r="J556" i="14"/>
  <c r="I556" i="14"/>
  <c r="H556" i="14"/>
  <c r="G556" i="14"/>
  <c r="F556" i="14"/>
  <c r="K532" i="14"/>
  <c r="H532" i="14"/>
  <c r="J532" i="14"/>
  <c r="I532" i="14"/>
  <c r="G532" i="14"/>
  <c r="F532" i="14"/>
  <c r="K484" i="14"/>
  <c r="H484" i="14"/>
  <c r="J484" i="14"/>
  <c r="I484" i="14"/>
  <c r="G484" i="14"/>
  <c r="F484" i="14"/>
  <c r="K460" i="14"/>
  <c r="J460" i="14"/>
  <c r="I460" i="14"/>
  <c r="H460" i="14"/>
  <c r="G460" i="14"/>
  <c r="F460" i="14"/>
  <c r="K436" i="14"/>
  <c r="J436" i="14"/>
  <c r="I436" i="14"/>
  <c r="H436" i="14"/>
  <c r="G436" i="14"/>
  <c r="F436" i="14"/>
  <c r="K412" i="14"/>
  <c r="J412" i="14"/>
  <c r="I412" i="14"/>
  <c r="H412" i="14"/>
  <c r="G412" i="14"/>
  <c r="F412" i="14"/>
  <c r="K388" i="14"/>
  <c r="J388" i="14"/>
  <c r="I388" i="14"/>
  <c r="H388" i="14"/>
  <c r="G388" i="14"/>
  <c r="F388" i="14"/>
  <c r="K364" i="14"/>
  <c r="J364" i="14"/>
  <c r="I364" i="14"/>
  <c r="H364" i="14"/>
  <c r="G364" i="14"/>
  <c r="F364" i="14"/>
  <c r="H316" i="14"/>
  <c r="K316" i="14"/>
  <c r="K292" i="14"/>
  <c r="H292" i="14"/>
  <c r="J292" i="14"/>
  <c r="I292" i="14"/>
  <c r="G292" i="14"/>
  <c r="F292" i="14"/>
  <c r="K268" i="14"/>
  <c r="J268" i="14"/>
  <c r="I268" i="14"/>
  <c r="H268" i="14"/>
  <c r="G268" i="14"/>
  <c r="F268" i="14"/>
  <c r="K243" i="14"/>
  <c r="J243" i="14"/>
  <c r="I243" i="14"/>
  <c r="G243" i="14"/>
  <c r="F243" i="14"/>
  <c r="F218" i="14"/>
  <c r="K218" i="14"/>
  <c r="H194" i="14"/>
  <c r="H218" i="14"/>
  <c r="J218" i="14"/>
  <c r="I218" i="14"/>
  <c r="G218" i="14"/>
  <c r="K194" i="14"/>
  <c r="J194" i="14"/>
  <c r="I194" i="14"/>
  <c r="G194" i="14"/>
  <c r="F194" i="14"/>
  <c r="K146" i="14"/>
  <c r="H146" i="14"/>
  <c r="J146" i="14"/>
  <c r="I146" i="14"/>
  <c r="F146" i="14"/>
  <c r="K122" i="14"/>
  <c r="J122" i="14"/>
  <c r="I122" i="14"/>
  <c r="H122" i="14"/>
  <c r="G122" i="14"/>
  <c r="F122" i="14"/>
  <c r="K98" i="14"/>
  <c r="J98" i="14"/>
  <c r="I98" i="14"/>
  <c r="H98" i="14"/>
  <c r="G98" i="14"/>
  <c r="F98" i="14"/>
  <c r="K74" i="14"/>
  <c r="J74" i="14"/>
  <c r="I74" i="14"/>
  <c r="H74" i="14"/>
  <c r="G74" i="14"/>
  <c r="F74" i="14"/>
  <c r="K50" i="14"/>
  <c r="J50" i="14"/>
  <c r="I50" i="14"/>
  <c r="H50" i="14"/>
  <c r="G50" i="14"/>
  <c r="F50" i="14"/>
  <c r="H26" i="14"/>
  <c r="K26" i="14"/>
  <c r="J26" i="14"/>
  <c r="I26" i="14"/>
  <c r="G26" i="14"/>
  <c r="F26" i="14"/>
  <c r="K724" i="13"/>
  <c r="H724" i="13"/>
  <c r="J724" i="13"/>
  <c r="I724" i="13"/>
  <c r="G724" i="13"/>
  <c r="F724" i="13"/>
  <c r="K700" i="13"/>
  <c r="J700" i="13"/>
  <c r="I700" i="13"/>
  <c r="H700" i="13"/>
  <c r="G700" i="13"/>
  <c r="F700" i="13"/>
  <c r="K676" i="13"/>
  <c r="J676" i="13"/>
  <c r="I676" i="13"/>
  <c r="H676" i="13"/>
  <c r="G676" i="13"/>
  <c r="F676" i="13"/>
  <c r="K652" i="13"/>
  <c r="J652" i="13"/>
  <c r="I652" i="13"/>
  <c r="H652" i="13"/>
  <c r="G652" i="13"/>
  <c r="F652" i="13"/>
  <c r="K532" i="13"/>
  <c r="H532" i="13"/>
  <c r="J532" i="13"/>
  <c r="I532" i="13"/>
  <c r="G532" i="13"/>
  <c r="F532" i="13"/>
  <c r="K508" i="13"/>
  <c r="J508" i="13"/>
  <c r="I508" i="13"/>
  <c r="H508" i="13"/>
  <c r="G508" i="13"/>
  <c r="F508" i="13"/>
  <c r="K484" i="13"/>
  <c r="J484" i="13"/>
  <c r="I484" i="13"/>
  <c r="H484" i="13"/>
  <c r="G484" i="13"/>
  <c r="F484" i="13"/>
  <c r="K460" i="13"/>
  <c r="J460" i="13"/>
  <c r="I460" i="13"/>
  <c r="H460" i="13"/>
  <c r="G460" i="13"/>
  <c r="F460" i="13"/>
  <c r="K436" i="13"/>
  <c r="J436" i="13"/>
  <c r="I436" i="13"/>
  <c r="H436" i="13"/>
  <c r="G436" i="13"/>
  <c r="F436" i="13"/>
  <c r="K388" i="13"/>
  <c r="H388" i="13"/>
  <c r="J388" i="13"/>
  <c r="I388" i="13"/>
  <c r="G388" i="13"/>
  <c r="F388" i="13"/>
  <c r="K364" i="13"/>
  <c r="J364" i="13"/>
  <c r="I364" i="13"/>
  <c r="H364" i="13"/>
  <c r="G364" i="13"/>
  <c r="F364" i="13"/>
  <c r="K340" i="13"/>
  <c r="H340" i="13"/>
  <c r="J340" i="13"/>
  <c r="I340" i="13"/>
  <c r="G340" i="13"/>
  <c r="F340" i="13"/>
  <c r="K292" i="13"/>
  <c r="H292" i="13"/>
  <c r="J292" i="13"/>
  <c r="I292" i="13"/>
  <c r="G292" i="13"/>
  <c r="F292" i="13"/>
  <c r="K748" i="12"/>
  <c r="H748" i="12"/>
  <c r="J748" i="12"/>
  <c r="I748" i="12"/>
  <c r="G748" i="12"/>
  <c r="F748" i="12"/>
  <c r="K724" i="12"/>
  <c r="J724" i="12"/>
  <c r="I724" i="12"/>
  <c r="H724" i="12"/>
  <c r="G724" i="12"/>
  <c r="F724" i="12"/>
  <c r="K700" i="12"/>
  <c r="J700" i="12"/>
  <c r="I700" i="12"/>
  <c r="H700" i="12"/>
  <c r="G700" i="12"/>
  <c r="F700" i="12"/>
  <c r="K676" i="12"/>
  <c r="J676" i="12"/>
  <c r="I676" i="12"/>
  <c r="H676" i="12"/>
  <c r="G676" i="12"/>
  <c r="F676" i="12"/>
  <c r="K580" i="12"/>
  <c r="H580" i="12"/>
  <c r="J580" i="12"/>
  <c r="I580" i="12"/>
  <c r="G580" i="12"/>
  <c r="F580" i="12"/>
  <c r="K556" i="12"/>
  <c r="J556" i="12"/>
  <c r="I556" i="12"/>
  <c r="H556" i="12"/>
  <c r="G556" i="12"/>
  <c r="F556" i="12"/>
  <c r="K532" i="12"/>
  <c r="J532" i="12"/>
  <c r="I532" i="12"/>
  <c r="H532" i="12"/>
  <c r="G532" i="12"/>
  <c r="F532" i="12"/>
  <c r="H508" i="12"/>
  <c r="K508" i="12"/>
  <c r="J508" i="12"/>
  <c r="I508" i="12"/>
  <c r="G508" i="12"/>
  <c r="F508" i="12"/>
  <c r="K436" i="12"/>
  <c r="H436" i="12"/>
  <c r="J436" i="12"/>
  <c r="I436" i="12"/>
  <c r="G436" i="12"/>
  <c r="F436" i="12"/>
  <c r="K364" i="12"/>
  <c r="H364" i="12"/>
  <c r="K412" i="12"/>
  <c r="H412" i="12"/>
  <c r="J412" i="12"/>
  <c r="I412" i="12"/>
  <c r="G412" i="12"/>
  <c r="F412" i="12"/>
  <c r="J364" i="12"/>
  <c r="I364" i="12"/>
  <c r="G364" i="12"/>
  <c r="F364" i="12"/>
  <c r="K340" i="12"/>
  <c r="J340" i="12"/>
  <c r="I340" i="12"/>
  <c r="G340" i="12"/>
  <c r="F340" i="12"/>
  <c r="K268" i="12"/>
  <c r="H268" i="12"/>
  <c r="J268" i="12"/>
  <c r="I268" i="12"/>
  <c r="G268" i="12"/>
  <c r="K243" i="12"/>
  <c r="J243" i="12"/>
  <c r="I243" i="12"/>
  <c r="H243" i="12"/>
  <c r="G243" i="12"/>
  <c r="F243" i="12"/>
  <c r="K218" i="12"/>
  <c r="H218" i="12"/>
  <c r="J218" i="12"/>
  <c r="I218" i="12"/>
  <c r="G218" i="12"/>
  <c r="F218" i="12"/>
  <c r="K194" i="12"/>
  <c r="J194" i="12"/>
  <c r="I194" i="12"/>
  <c r="H194" i="12"/>
  <c r="G194" i="12"/>
  <c r="F194" i="12"/>
  <c r="K170" i="12"/>
  <c r="J170" i="12"/>
  <c r="I170" i="12"/>
  <c r="H170" i="12"/>
  <c r="G170" i="12"/>
  <c r="F170" i="12"/>
  <c r="K98" i="12"/>
  <c r="H98" i="12"/>
  <c r="J98" i="12"/>
  <c r="I98" i="12"/>
  <c r="G98" i="12"/>
  <c r="F98" i="12"/>
  <c r="H74" i="12"/>
  <c r="K74" i="12"/>
  <c r="J74" i="12"/>
  <c r="I74" i="12"/>
  <c r="G74" i="12"/>
  <c r="F74" i="12"/>
  <c r="K50" i="12"/>
  <c r="J50" i="12"/>
  <c r="I50" i="12"/>
  <c r="H50" i="12"/>
  <c r="G50" i="12"/>
  <c r="F50" i="12"/>
  <c r="I26" i="12"/>
  <c r="K26" i="12"/>
  <c r="J26" i="12"/>
  <c r="H26" i="12"/>
  <c r="G26" i="12"/>
  <c r="F26" i="12"/>
  <c r="K652" i="10"/>
  <c r="H652" i="10"/>
  <c r="J652" i="10"/>
  <c r="I652" i="10"/>
  <c r="G652" i="10"/>
  <c r="F652" i="10"/>
  <c r="K628" i="10"/>
  <c r="J628" i="10"/>
  <c r="I628" i="10"/>
  <c r="H628" i="10"/>
  <c r="G628" i="10"/>
  <c r="F628" i="10"/>
  <c r="H604" i="10"/>
  <c r="K604" i="10"/>
  <c r="J604" i="10"/>
  <c r="I604" i="10"/>
  <c r="G604" i="10"/>
  <c r="F604" i="10"/>
  <c r="K580" i="10"/>
  <c r="J580" i="10"/>
  <c r="I580" i="10"/>
  <c r="H580" i="10"/>
  <c r="G580" i="10"/>
  <c r="F580" i="10"/>
  <c r="K556" i="10"/>
  <c r="H556" i="10"/>
  <c r="J556" i="10"/>
  <c r="I556" i="10"/>
  <c r="G556" i="10"/>
  <c r="F556" i="10"/>
  <c r="K484" i="10"/>
  <c r="H484" i="10"/>
  <c r="J484" i="10"/>
  <c r="I484" i="10"/>
  <c r="G484" i="10"/>
  <c r="F484" i="10"/>
  <c r="K460" i="10"/>
  <c r="J460" i="10"/>
  <c r="I460" i="10"/>
  <c r="H460" i="10"/>
  <c r="G460" i="10"/>
  <c r="F460" i="10"/>
  <c r="K436" i="10"/>
  <c r="J436" i="10"/>
  <c r="I436" i="10"/>
  <c r="H436" i="10"/>
  <c r="G436" i="10"/>
  <c r="F436" i="10"/>
  <c r="K412" i="10"/>
  <c r="J412" i="10"/>
  <c r="I412" i="10"/>
  <c r="H412" i="10"/>
  <c r="G412" i="10"/>
  <c r="F412" i="10"/>
  <c r="K388" i="10"/>
  <c r="J388" i="10"/>
  <c r="I388" i="10"/>
  <c r="H388" i="10"/>
  <c r="G388" i="10"/>
  <c r="F388" i="10"/>
  <c r="K316" i="10"/>
  <c r="H316" i="10"/>
  <c r="J311" i="10"/>
  <c r="J316" i="10"/>
  <c r="I311" i="10"/>
  <c r="I316" i="10"/>
  <c r="G311" i="10"/>
  <c r="G316" i="10"/>
  <c r="F311" i="10"/>
  <c r="F316" i="10"/>
  <c r="K292" i="10"/>
  <c r="J292" i="10"/>
  <c r="I292" i="10"/>
  <c r="H292" i="10"/>
  <c r="G292" i="10"/>
  <c r="F292" i="10"/>
  <c r="K268" i="10"/>
  <c r="J268" i="10"/>
  <c r="I268" i="10"/>
  <c r="H268" i="10"/>
  <c r="G268" i="10"/>
  <c r="F268" i="10"/>
  <c r="K243" i="10"/>
  <c r="J243" i="10"/>
  <c r="I243" i="10"/>
  <c r="H243" i="10"/>
  <c r="G243" i="10"/>
  <c r="F243" i="10"/>
  <c r="K218" i="10"/>
  <c r="H218" i="10"/>
  <c r="J218" i="10"/>
  <c r="I218" i="10"/>
  <c r="G218" i="10"/>
  <c r="F218" i="10"/>
  <c r="K146" i="10"/>
  <c r="H146" i="10"/>
  <c r="J146" i="10"/>
  <c r="I146" i="10"/>
  <c r="G146" i="10"/>
  <c r="F146" i="10"/>
  <c r="K122" i="10"/>
  <c r="J122" i="10"/>
  <c r="I122" i="10"/>
  <c r="H122" i="10"/>
  <c r="G122" i="10"/>
  <c r="F122" i="10"/>
  <c r="K98" i="10"/>
  <c r="J98" i="10"/>
  <c r="I98" i="10"/>
  <c r="H98" i="10"/>
  <c r="G98" i="10"/>
  <c r="F98" i="10"/>
  <c r="K74" i="10"/>
  <c r="J74" i="10"/>
  <c r="I74" i="10"/>
  <c r="H74" i="10"/>
  <c r="G74" i="10"/>
  <c r="F74" i="10"/>
  <c r="K52" i="10"/>
  <c r="J52" i="10"/>
  <c r="I52" i="10"/>
  <c r="H52" i="10"/>
  <c r="G52" i="10"/>
  <c r="F52" i="10"/>
  <c r="K724" i="3"/>
  <c r="H724" i="3"/>
  <c r="J724" i="3"/>
  <c r="I724" i="3"/>
  <c r="G724" i="3"/>
  <c r="F724" i="3"/>
  <c r="K700" i="3"/>
  <c r="J700" i="3"/>
  <c r="I700" i="3"/>
  <c r="H700" i="3"/>
  <c r="F700" i="3"/>
  <c r="K676" i="3"/>
  <c r="J676" i="3"/>
  <c r="I676" i="3"/>
  <c r="H676" i="3"/>
  <c r="G676" i="3"/>
  <c r="F676" i="3"/>
  <c r="K652" i="3"/>
  <c r="J652" i="3"/>
  <c r="I652" i="3"/>
  <c r="H652" i="3"/>
  <c r="G652" i="3"/>
  <c r="F652" i="3"/>
  <c r="K628" i="3"/>
  <c r="J628" i="3"/>
  <c r="I628" i="3"/>
  <c r="H628" i="3"/>
  <c r="G628" i="3"/>
  <c r="F628" i="3"/>
  <c r="K556" i="3"/>
  <c r="H556" i="3"/>
  <c r="J556" i="3"/>
  <c r="I556" i="3"/>
  <c r="G556" i="3"/>
  <c r="F556" i="3"/>
  <c r="K532" i="3"/>
  <c r="J532" i="3"/>
  <c r="I532" i="3"/>
  <c r="H532" i="3"/>
  <c r="G532" i="3"/>
  <c r="F532" i="3"/>
  <c r="K508" i="3"/>
  <c r="J508" i="3"/>
  <c r="I508" i="3"/>
  <c r="H508" i="3"/>
  <c r="G508" i="3"/>
  <c r="F508" i="3"/>
  <c r="K484" i="3"/>
  <c r="J484" i="3"/>
  <c r="I484" i="3"/>
  <c r="H484" i="3"/>
  <c r="G484" i="3"/>
  <c r="F484" i="3"/>
  <c r="K460" i="3"/>
  <c r="J460" i="3"/>
  <c r="I460" i="3"/>
  <c r="H460" i="3"/>
  <c r="G460" i="3"/>
  <c r="F460" i="3"/>
  <c r="K412" i="3"/>
  <c r="H412" i="3"/>
  <c r="J412" i="3"/>
  <c r="I412" i="3"/>
  <c r="G412" i="3"/>
  <c r="F412" i="3"/>
  <c r="K388" i="3"/>
  <c r="J382" i="3"/>
  <c r="J388" i="3"/>
  <c r="I382" i="3"/>
  <c r="I388" i="3"/>
  <c r="H388" i="3"/>
  <c r="G382" i="3"/>
  <c r="G388" i="3"/>
  <c r="F382" i="3"/>
  <c r="F388" i="3"/>
  <c r="K364" i="3"/>
  <c r="J364" i="3"/>
  <c r="I364" i="3"/>
  <c r="H364" i="3"/>
  <c r="G364" i="3"/>
  <c r="F364" i="3"/>
  <c r="H340" i="3"/>
  <c r="K340" i="3"/>
  <c r="J340" i="3"/>
  <c r="I340" i="3"/>
  <c r="G340" i="3"/>
  <c r="F340" i="3"/>
  <c r="K319" i="3"/>
  <c r="J319" i="3"/>
  <c r="I319" i="3"/>
  <c r="H319" i="3"/>
  <c r="G319" i="3"/>
  <c r="F319" i="3"/>
  <c r="K296" i="3"/>
  <c r="J296" i="3"/>
  <c r="I296" i="3"/>
  <c r="H296" i="3"/>
  <c r="G296" i="3"/>
  <c r="F296" i="3"/>
  <c r="K218" i="3"/>
  <c r="H218" i="3"/>
  <c r="J218" i="3"/>
  <c r="I218" i="3"/>
  <c r="G218" i="3"/>
  <c r="F218" i="3"/>
  <c r="K194" i="3"/>
  <c r="J194" i="3"/>
  <c r="I194" i="3"/>
  <c r="H194" i="3"/>
  <c r="G194" i="3"/>
  <c r="F194" i="3"/>
  <c r="K170" i="3"/>
  <c r="H170" i="3"/>
  <c r="J170" i="3"/>
  <c r="I170" i="3"/>
  <c r="G170" i="3"/>
  <c r="F170" i="3"/>
  <c r="H147" i="3"/>
  <c r="K147" i="3"/>
  <c r="J147" i="3"/>
  <c r="I147" i="3"/>
  <c r="G147" i="3"/>
  <c r="F147" i="3"/>
  <c r="K123" i="3"/>
  <c r="H123" i="3"/>
  <c r="J123" i="3"/>
  <c r="I123" i="3"/>
  <c r="G123" i="3"/>
  <c r="F123" i="3"/>
  <c r="K54" i="3"/>
  <c r="H54" i="3"/>
  <c r="F54" i="3"/>
  <c r="J54" i="3"/>
  <c r="I54" i="3"/>
  <c r="G54" i="3"/>
  <c r="J30" i="3"/>
  <c r="I30" i="3"/>
  <c r="G30" i="3"/>
  <c r="F30" i="3"/>
  <c r="K30" i="3"/>
  <c r="H30" i="3"/>
  <c r="K718" i="7"/>
  <c r="H718" i="7"/>
  <c r="J718" i="7"/>
  <c r="I718" i="7"/>
  <c r="G718" i="7"/>
  <c r="F718" i="7"/>
  <c r="K698" i="7"/>
  <c r="J698" i="7"/>
  <c r="I698" i="7"/>
  <c r="H698" i="7"/>
  <c r="G698" i="7"/>
  <c r="F698" i="7"/>
  <c r="K670" i="7"/>
  <c r="J665" i="7"/>
  <c r="J670" i="7"/>
  <c r="I665" i="7"/>
  <c r="I670" i="7"/>
  <c r="H670" i="7"/>
  <c r="G665" i="7"/>
  <c r="G670" i="7"/>
  <c r="F665" i="7"/>
  <c r="F670" i="7"/>
  <c r="K554" i="7"/>
  <c r="H554" i="7"/>
  <c r="J549" i="7"/>
  <c r="J554" i="7"/>
  <c r="I549" i="7"/>
  <c r="I554" i="7"/>
  <c r="G549" i="7"/>
  <c r="G554" i="7"/>
  <c r="F549" i="7"/>
  <c r="F554" i="7"/>
  <c r="K530" i="7"/>
  <c r="J525" i="7"/>
  <c r="J530" i="7"/>
  <c r="I525" i="7"/>
  <c r="I530" i="7"/>
  <c r="H530" i="7"/>
  <c r="G525" i="7"/>
  <c r="G530" i="7"/>
  <c r="F525" i="7"/>
  <c r="F530" i="7"/>
  <c r="K506" i="7"/>
  <c r="J501" i="7"/>
  <c r="J506" i="7"/>
  <c r="I501" i="7"/>
  <c r="I506" i="7"/>
  <c r="H506" i="7"/>
  <c r="G501" i="7"/>
  <c r="G506" i="7"/>
  <c r="F501" i="7"/>
  <c r="F506" i="7"/>
  <c r="K434" i="7"/>
  <c r="H434" i="7"/>
  <c r="J429" i="7"/>
  <c r="J434" i="7"/>
  <c r="I429" i="7"/>
  <c r="I434" i="7"/>
  <c r="G429" i="7"/>
  <c r="G434" i="7"/>
  <c r="F429" i="7"/>
  <c r="F434" i="7"/>
  <c r="K410" i="7"/>
  <c r="J405" i="7"/>
  <c r="J410" i="7"/>
  <c r="I405" i="7"/>
  <c r="I410" i="7"/>
  <c r="H410" i="7"/>
  <c r="G405" i="7"/>
  <c r="G410" i="7"/>
  <c r="F405" i="7"/>
  <c r="F410" i="7"/>
  <c r="K386" i="7"/>
  <c r="J381" i="7"/>
  <c r="J386" i="7"/>
  <c r="I381" i="7"/>
  <c r="I386" i="7"/>
  <c r="G381" i="7"/>
  <c r="G386" i="7"/>
  <c r="F381" i="7"/>
  <c r="F386" i="7"/>
  <c r="K362" i="7"/>
  <c r="J357" i="7"/>
  <c r="J362" i="7"/>
  <c r="I357" i="7"/>
  <c r="I362" i="7"/>
  <c r="H362" i="7"/>
  <c r="G357" i="7"/>
  <c r="G362" i="7"/>
  <c r="F357" i="7"/>
  <c r="F362" i="7"/>
  <c r="H338" i="7"/>
  <c r="K338" i="7"/>
  <c r="J333" i="7"/>
  <c r="J338" i="7"/>
  <c r="I333" i="7"/>
  <c r="I338" i="7"/>
  <c r="G333" i="7"/>
  <c r="G338" i="7"/>
  <c r="F333" i="7"/>
  <c r="F338" i="7"/>
  <c r="K266" i="7"/>
  <c r="H266" i="7"/>
  <c r="J260" i="7"/>
  <c r="J266" i="7"/>
  <c r="I260" i="7"/>
  <c r="I266" i="7"/>
  <c r="G260" i="7"/>
  <c r="G266" i="7"/>
  <c r="F260" i="7"/>
  <c r="F266" i="7"/>
  <c r="K242" i="7"/>
  <c r="J237" i="7"/>
  <c r="J242" i="7"/>
  <c r="I237" i="7"/>
  <c r="I242" i="7"/>
  <c r="H242" i="7"/>
  <c r="G237" i="7"/>
  <c r="G242" i="7"/>
  <c r="F237" i="7"/>
  <c r="F242" i="7"/>
  <c r="K218" i="7"/>
  <c r="J213" i="7"/>
  <c r="J218" i="7"/>
  <c r="I213" i="7"/>
  <c r="I218" i="7"/>
  <c r="H218" i="7"/>
  <c r="G213" i="7"/>
  <c r="G218" i="7"/>
  <c r="F213" i="7"/>
  <c r="F218" i="7"/>
  <c r="K194" i="7"/>
  <c r="J189" i="7"/>
  <c r="J194" i="7"/>
  <c r="I189" i="7"/>
  <c r="I194" i="7"/>
  <c r="H194" i="7"/>
  <c r="G189" i="7"/>
  <c r="G194" i="7"/>
  <c r="F189" i="7"/>
  <c r="F194" i="7"/>
  <c r="K170" i="7"/>
  <c r="J165" i="7"/>
  <c r="J170" i="7"/>
  <c r="I165" i="7"/>
  <c r="I170" i="7"/>
  <c r="H170" i="7"/>
  <c r="G165" i="7"/>
  <c r="G170" i="7"/>
  <c r="F165" i="7"/>
  <c r="F170" i="7"/>
  <c r="K98" i="7"/>
  <c r="H98" i="7"/>
  <c r="J93" i="7"/>
  <c r="J98" i="7"/>
  <c r="I93" i="7"/>
  <c r="I98" i="7"/>
  <c r="G93" i="7"/>
  <c r="G98" i="7"/>
  <c r="F93" i="7"/>
  <c r="F98" i="7"/>
  <c r="K74" i="7"/>
  <c r="J69" i="7"/>
  <c r="J74" i="7"/>
  <c r="I69" i="7"/>
  <c r="I74" i="7"/>
  <c r="H74" i="7"/>
  <c r="G69" i="7"/>
  <c r="G74" i="7"/>
  <c r="F69" i="7"/>
  <c r="F74" i="7"/>
  <c r="K50" i="7"/>
  <c r="J45" i="7"/>
  <c r="J50" i="7"/>
  <c r="I45" i="7"/>
  <c r="I50" i="7"/>
  <c r="H50" i="7"/>
  <c r="G45" i="7"/>
  <c r="G50" i="7"/>
  <c r="F45" i="7"/>
  <c r="F50" i="7"/>
  <c r="H26" i="7"/>
  <c r="K26" i="7"/>
  <c r="J21" i="7"/>
  <c r="J26" i="7"/>
  <c r="I21" i="7"/>
  <c r="I26" i="7"/>
  <c r="G21" i="7"/>
  <c r="G26" i="7"/>
  <c r="F21" i="7"/>
  <c r="F26" i="7"/>
  <c r="K670" i="31"/>
  <c r="H670" i="31"/>
  <c r="K646" i="31"/>
  <c r="H646" i="31"/>
  <c r="K626" i="31"/>
  <c r="H626" i="31"/>
  <c r="K602" i="31"/>
  <c r="H602" i="31"/>
  <c r="K578" i="31"/>
  <c r="H578" i="31"/>
  <c r="K506" i="31"/>
  <c r="H506" i="31"/>
  <c r="J506" i="31"/>
  <c r="I506" i="31"/>
  <c r="G506" i="31"/>
  <c r="F506" i="31"/>
  <c r="K482" i="31"/>
  <c r="J482" i="31"/>
  <c r="I482" i="31"/>
  <c r="H482" i="31"/>
  <c r="G482" i="31"/>
  <c r="F482" i="31"/>
  <c r="K458" i="31"/>
  <c r="J458" i="31"/>
  <c r="I458" i="31"/>
  <c r="H458" i="31"/>
  <c r="G458" i="31"/>
  <c r="F458" i="31"/>
  <c r="K434" i="31"/>
  <c r="J434" i="31"/>
  <c r="I434" i="31"/>
  <c r="H434" i="31"/>
  <c r="G434" i="31"/>
  <c r="F434" i="31"/>
  <c r="K410" i="31"/>
  <c r="J410" i="31"/>
  <c r="I410" i="31"/>
  <c r="H410" i="31"/>
  <c r="G410" i="31"/>
  <c r="F410" i="31"/>
  <c r="K338" i="31"/>
  <c r="H338" i="31"/>
  <c r="J338" i="31"/>
  <c r="I338" i="31"/>
  <c r="G338" i="31"/>
  <c r="F338" i="31"/>
  <c r="K314" i="31"/>
  <c r="J314" i="31"/>
  <c r="I314" i="31"/>
  <c r="H314" i="31"/>
  <c r="G314" i="31"/>
  <c r="F314" i="31"/>
  <c r="K290" i="31"/>
  <c r="J290" i="31"/>
  <c r="I290" i="31"/>
  <c r="H290" i="31"/>
  <c r="G290" i="31"/>
  <c r="F290" i="31"/>
  <c r="K266" i="31"/>
  <c r="H266" i="31"/>
  <c r="J266" i="31"/>
  <c r="I266" i="31"/>
  <c r="G266" i="31"/>
  <c r="F266" i="31"/>
  <c r="K170" i="31"/>
  <c r="H170" i="31"/>
  <c r="J170" i="31"/>
  <c r="I170" i="31"/>
  <c r="G170" i="31"/>
  <c r="F170" i="31"/>
  <c r="K146" i="31"/>
  <c r="J146" i="31"/>
  <c r="I146" i="31"/>
  <c r="H146" i="31"/>
  <c r="G146" i="31"/>
  <c r="F146" i="31"/>
  <c r="K122" i="31"/>
  <c r="J122" i="31"/>
  <c r="I122" i="31"/>
  <c r="H122" i="31"/>
  <c r="G122" i="31"/>
  <c r="F122" i="31"/>
  <c r="K98" i="31"/>
  <c r="J98" i="31"/>
  <c r="I98" i="31"/>
  <c r="H98" i="31"/>
  <c r="G98" i="31"/>
  <c r="F98" i="31"/>
  <c r="K74" i="31"/>
  <c r="H74" i="31"/>
  <c r="J74" i="31"/>
  <c r="I74" i="31"/>
  <c r="G74" i="31"/>
  <c r="F74" i="31"/>
  <c r="K218" i="28"/>
  <c r="J218" i="28"/>
  <c r="I218" i="28"/>
  <c r="H218" i="28"/>
  <c r="G218" i="28"/>
  <c r="F218" i="28"/>
  <c r="K194" i="28"/>
  <c r="J194" i="28"/>
  <c r="H194" i="28"/>
  <c r="G194" i="28"/>
  <c r="K170" i="28"/>
  <c r="J170" i="28"/>
  <c r="I170" i="28"/>
  <c r="H170" i="28"/>
  <c r="G170" i="28"/>
  <c r="F170" i="28"/>
  <c r="K146" i="28"/>
  <c r="J146" i="28"/>
  <c r="I146" i="28"/>
  <c r="H146" i="28"/>
  <c r="G146" i="28"/>
  <c r="F146" i="28"/>
  <c r="K122" i="28"/>
  <c r="J122" i="28"/>
  <c r="I122" i="28"/>
  <c r="H122" i="28"/>
  <c r="G122" i="28"/>
  <c r="F122" i="28"/>
  <c r="K98" i="28"/>
  <c r="H98" i="28"/>
  <c r="J98" i="28"/>
  <c r="I98" i="28"/>
  <c r="G98" i="28"/>
  <c r="F98" i="28"/>
  <c r="K722" i="27"/>
  <c r="J722" i="27"/>
  <c r="I722" i="27"/>
  <c r="G722" i="27"/>
  <c r="F722" i="27"/>
  <c r="K694" i="27"/>
  <c r="J694" i="27"/>
  <c r="I694" i="27"/>
  <c r="H694" i="27"/>
  <c r="G694" i="27"/>
  <c r="F694" i="27"/>
  <c r="J670" i="27"/>
  <c r="I670" i="27"/>
  <c r="G670" i="27"/>
  <c r="F670" i="27"/>
  <c r="J578" i="27"/>
  <c r="I578" i="27"/>
  <c r="G578" i="27"/>
  <c r="F578" i="27"/>
  <c r="K554" i="27"/>
  <c r="J554" i="27"/>
  <c r="I554" i="27"/>
  <c r="H554" i="27"/>
  <c r="G554" i="27"/>
  <c r="F554" i="27"/>
  <c r="K530" i="27"/>
  <c r="J530" i="27"/>
  <c r="I530" i="27"/>
  <c r="H530" i="27"/>
  <c r="G530" i="27"/>
  <c r="F530" i="27"/>
  <c r="K506" i="27"/>
  <c r="J506" i="27"/>
  <c r="I506" i="27"/>
  <c r="H506" i="27"/>
  <c r="G506" i="27"/>
  <c r="F506" i="27"/>
  <c r="K482" i="27"/>
  <c r="J482" i="27"/>
  <c r="I482" i="27"/>
  <c r="H482" i="27"/>
  <c r="G482" i="27"/>
  <c r="F482" i="27"/>
  <c r="K410" i="27"/>
  <c r="J410" i="27"/>
  <c r="I410" i="27"/>
  <c r="H410" i="27"/>
  <c r="G410" i="27"/>
  <c r="F410" i="27"/>
  <c r="K386" i="27"/>
  <c r="J386" i="27"/>
  <c r="I386" i="27"/>
  <c r="H386" i="27"/>
  <c r="G386" i="27"/>
  <c r="F386" i="27"/>
  <c r="K362" i="27"/>
  <c r="J362" i="27"/>
  <c r="I362" i="27"/>
  <c r="H362" i="27"/>
  <c r="G362" i="27"/>
  <c r="F362" i="27"/>
  <c r="K338" i="27"/>
  <c r="J338" i="27"/>
  <c r="I338" i="27"/>
  <c r="H338" i="27"/>
  <c r="G338" i="27"/>
  <c r="F338" i="27"/>
  <c r="J218" i="27"/>
  <c r="I218" i="27"/>
  <c r="G218" i="27"/>
  <c r="F218" i="27"/>
  <c r="K194" i="27"/>
  <c r="J194" i="27"/>
  <c r="I194" i="27"/>
  <c r="H194" i="27"/>
  <c r="G194" i="27"/>
  <c r="F194" i="27"/>
  <c r="K170" i="27"/>
  <c r="J170" i="27"/>
  <c r="I170" i="27"/>
  <c r="H170" i="27"/>
  <c r="G170" i="27"/>
  <c r="F170" i="27"/>
  <c r="K146" i="27"/>
  <c r="H146" i="27"/>
  <c r="J146" i="27"/>
  <c r="I146" i="27"/>
  <c r="G146" i="27"/>
  <c r="F146" i="27"/>
  <c r="J74" i="27"/>
  <c r="I74" i="27"/>
  <c r="G74" i="27"/>
  <c r="F74" i="27"/>
  <c r="K50" i="27"/>
  <c r="H50" i="27"/>
  <c r="J50" i="27"/>
  <c r="I50" i="27"/>
  <c r="G50" i="27"/>
  <c r="F50" i="27"/>
  <c r="K26" i="27"/>
  <c r="H26" i="27"/>
  <c r="J26" i="27"/>
  <c r="I26" i="27"/>
  <c r="G26" i="27"/>
  <c r="F26" i="27"/>
  <c r="K746" i="26"/>
  <c r="H746" i="26"/>
  <c r="J746" i="26"/>
  <c r="I746" i="26"/>
  <c r="G746" i="26"/>
  <c r="F746" i="26"/>
  <c r="G626" i="26"/>
  <c r="H626" i="26"/>
  <c r="H646" i="26"/>
  <c r="F646" i="26"/>
  <c r="J718" i="26"/>
  <c r="K718" i="26"/>
  <c r="H718" i="26"/>
  <c r="I718" i="26"/>
  <c r="G718" i="26"/>
  <c r="F718" i="26"/>
  <c r="K646" i="26"/>
  <c r="J646" i="26"/>
  <c r="I646" i="26"/>
  <c r="G646" i="26"/>
  <c r="K626" i="26"/>
  <c r="J626" i="26"/>
  <c r="I626" i="26"/>
  <c r="F626" i="26"/>
  <c r="K602" i="26"/>
  <c r="J602" i="26"/>
  <c r="I602" i="26"/>
  <c r="H602" i="26"/>
  <c r="G602" i="26"/>
  <c r="F602" i="26"/>
  <c r="K578" i="26"/>
  <c r="J578" i="26"/>
  <c r="I578" i="26"/>
  <c r="H578" i="26"/>
  <c r="G578" i="26"/>
  <c r="F578" i="26"/>
  <c r="K554" i="26"/>
  <c r="J554" i="26"/>
  <c r="I554" i="26"/>
  <c r="G554" i="26"/>
  <c r="F554" i="26"/>
  <c r="J482" i="26"/>
  <c r="I482" i="26"/>
  <c r="G482" i="26"/>
  <c r="F482" i="26"/>
  <c r="J458" i="26"/>
  <c r="I458" i="26"/>
  <c r="G458" i="26"/>
  <c r="F458" i="26"/>
  <c r="K434" i="26"/>
  <c r="J434" i="26"/>
  <c r="I434" i="26"/>
  <c r="H434" i="26"/>
  <c r="G434" i="26"/>
  <c r="F434" i="26"/>
  <c r="K410" i="26"/>
  <c r="J410" i="26"/>
  <c r="I410" i="26"/>
  <c r="H410" i="26"/>
  <c r="G410" i="26"/>
  <c r="F410" i="26"/>
  <c r="K386" i="26"/>
  <c r="H386" i="26"/>
  <c r="J386" i="26"/>
  <c r="I386" i="26"/>
  <c r="G386" i="26"/>
  <c r="F386" i="26"/>
  <c r="K314" i="26"/>
  <c r="J314" i="26"/>
  <c r="I314" i="26"/>
  <c r="H314" i="26"/>
  <c r="G314" i="26"/>
  <c r="F314" i="26"/>
  <c r="K290" i="26"/>
  <c r="J290" i="26"/>
  <c r="I290" i="26"/>
  <c r="H290" i="26"/>
  <c r="G290" i="26"/>
  <c r="F290" i="26"/>
  <c r="K266" i="26"/>
  <c r="J266" i="26"/>
  <c r="I266" i="26"/>
  <c r="H266" i="26"/>
  <c r="G266" i="26"/>
  <c r="F266" i="26"/>
  <c r="H242" i="26"/>
  <c r="K242" i="26"/>
  <c r="J242" i="26"/>
  <c r="I242" i="26"/>
  <c r="G242" i="26"/>
  <c r="F242" i="26"/>
  <c r="H218" i="26"/>
  <c r="K218" i="26"/>
  <c r="J218" i="26"/>
  <c r="I218" i="26"/>
  <c r="G218" i="26"/>
  <c r="F218" i="26"/>
  <c r="K146" i="26"/>
  <c r="J146" i="26"/>
  <c r="I146" i="26"/>
  <c r="H146" i="26"/>
  <c r="G146" i="26"/>
  <c r="F146" i="26"/>
  <c r="K98" i="26"/>
  <c r="H98" i="26"/>
  <c r="K122" i="26"/>
  <c r="J122" i="26"/>
  <c r="I122" i="26"/>
  <c r="H122" i="26"/>
  <c r="G122" i="26"/>
  <c r="F122" i="26"/>
  <c r="J98" i="26"/>
  <c r="I98" i="26"/>
  <c r="G98" i="26"/>
  <c r="F98" i="26"/>
  <c r="H74" i="26"/>
  <c r="K74" i="26"/>
  <c r="J74" i="26"/>
  <c r="I74" i="26"/>
  <c r="G74" i="26"/>
  <c r="F74" i="26"/>
  <c r="H50" i="26"/>
  <c r="K50" i="26"/>
  <c r="J50" i="26"/>
  <c r="I50" i="26"/>
  <c r="G50" i="26"/>
  <c r="F50" i="26"/>
  <c r="K676" i="19"/>
  <c r="H676" i="19"/>
  <c r="L652" i="19"/>
  <c r="K652" i="19"/>
  <c r="H652" i="19"/>
  <c r="L628" i="19"/>
  <c r="K628" i="19"/>
  <c r="H628" i="19"/>
  <c r="L604" i="19"/>
  <c r="K604" i="19"/>
  <c r="H604" i="19"/>
  <c r="L580" i="19"/>
  <c r="K580" i="19"/>
  <c r="H580" i="19"/>
  <c r="H436" i="19"/>
  <c r="L508" i="19"/>
  <c r="L484" i="19"/>
  <c r="L556" i="19"/>
  <c r="L532" i="19"/>
  <c r="L436" i="19"/>
  <c r="L412" i="19"/>
  <c r="K556" i="19"/>
  <c r="H556" i="19"/>
  <c r="K532" i="19"/>
  <c r="H532" i="19"/>
  <c r="K508" i="19"/>
  <c r="J508" i="19"/>
  <c r="I508" i="19"/>
  <c r="H508" i="19"/>
  <c r="G508" i="19"/>
  <c r="F508" i="19"/>
  <c r="K484" i="19"/>
  <c r="J484" i="19"/>
  <c r="I484" i="19"/>
  <c r="H484" i="19"/>
  <c r="G484" i="19"/>
  <c r="F484" i="19"/>
  <c r="K460" i="19"/>
  <c r="J460" i="19"/>
  <c r="I460" i="19"/>
  <c r="H460" i="19"/>
  <c r="G460" i="19"/>
  <c r="F460" i="19"/>
  <c r="K436" i="19"/>
  <c r="J436" i="19"/>
  <c r="I436" i="19"/>
  <c r="G436" i="19"/>
  <c r="F436" i="19"/>
  <c r="K412" i="19"/>
  <c r="J412" i="19"/>
  <c r="I412" i="19"/>
  <c r="H412" i="19"/>
  <c r="G412" i="19"/>
  <c r="F412" i="19"/>
  <c r="K388" i="19"/>
  <c r="L389" i="19"/>
  <c r="L268" i="19"/>
  <c r="L243" i="19"/>
  <c r="H74" i="19"/>
  <c r="L122" i="19"/>
  <c r="K724" i="18"/>
  <c r="H724" i="18"/>
  <c r="K700" i="18"/>
  <c r="H700" i="18"/>
  <c r="J724" i="18"/>
  <c r="I724" i="18"/>
  <c r="G724" i="18"/>
  <c r="F724" i="18"/>
  <c r="J700" i="18"/>
  <c r="I700" i="18"/>
  <c r="G700" i="18"/>
  <c r="F700" i="18"/>
  <c r="K676" i="18"/>
  <c r="J676" i="18"/>
  <c r="I676" i="18"/>
  <c r="H676" i="18"/>
  <c r="G676" i="18"/>
  <c r="F676" i="18"/>
  <c r="J628" i="18"/>
  <c r="I628" i="18"/>
  <c r="G628" i="18"/>
  <c r="F628" i="18"/>
  <c r="H556" i="18"/>
  <c r="K604" i="18"/>
  <c r="H604" i="18"/>
  <c r="K556" i="18"/>
  <c r="J556" i="18"/>
  <c r="I556" i="18"/>
  <c r="G556" i="18"/>
  <c r="F556" i="18"/>
  <c r="K532" i="18"/>
  <c r="J532" i="18"/>
  <c r="I532" i="18"/>
  <c r="H532" i="18"/>
  <c r="G532" i="18"/>
  <c r="F532" i="18"/>
  <c r="K508" i="18"/>
  <c r="H508" i="18"/>
  <c r="G508" i="18"/>
  <c r="F508" i="18"/>
  <c r="K484" i="18"/>
  <c r="J484" i="18"/>
  <c r="I484" i="18"/>
  <c r="H484" i="18"/>
  <c r="G484" i="18"/>
  <c r="F484" i="18"/>
  <c r="K460" i="18"/>
  <c r="J460" i="18"/>
  <c r="I460" i="18"/>
  <c r="H460" i="18"/>
  <c r="G460" i="18"/>
  <c r="F460" i="18"/>
  <c r="J388" i="18"/>
  <c r="I388" i="18"/>
  <c r="G388" i="18"/>
  <c r="F388" i="18"/>
  <c r="L460" i="19"/>
  <c r="L292" i="19"/>
  <c r="L340" i="19"/>
  <c r="J340" i="19"/>
  <c r="I340" i="19"/>
  <c r="G340" i="19"/>
  <c r="F340" i="19"/>
  <c r="L316" i="19"/>
  <c r="K316" i="19"/>
  <c r="J316" i="19"/>
  <c r="I316" i="19"/>
  <c r="H316" i="19"/>
  <c r="G316" i="19"/>
  <c r="F316" i="19"/>
  <c r="K292" i="19"/>
  <c r="J292" i="19"/>
  <c r="I292" i="19"/>
  <c r="H292" i="19"/>
  <c r="G292" i="19"/>
  <c r="F292" i="19"/>
  <c r="K268" i="19"/>
  <c r="J268" i="19"/>
  <c r="I268" i="19"/>
  <c r="H268" i="19"/>
  <c r="G268" i="19"/>
  <c r="F268" i="19"/>
  <c r="K243" i="19"/>
  <c r="J243" i="19"/>
  <c r="I243" i="19"/>
  <c r="H243" i="19"/>
  <c r="G243" i="19"/>
  <c r="F243" i="19"/>
  <c r="L146" i="19"/>
  <c r="K146" i="19"/>
  <c r="J146" i="19"/>
  <c r="I146" i="19"/>
  <c r="H146" i="19"/>
  <c r="G146" i="19"/>
  <c r="F146" i="19"/>
  <c r="K122" i="19"/>
  <c r="J122" i="19"/>
  <c r="I122" i="19"/>
  <c r="H122" i="19"/>
  <c r="G122" i="19"/>
  <c r="F122" i="19"/>
  <c r="L98" i="19"/>
  <c r="K98" i="19"/>
  <c r="J98" i="19"/>
  <c r="I98" i="19"/>
  <c r="H98" i="19"/>
  <c r="G98" i="19"/>
  <c r="F98" i="19"/>
  <c r="L74" i="19"/>
  <c r="K74" i="19"/>
  <c r="J74" i="19"/>
  <c r="I74" i="19"/>
  <c r="G74" i="19"/>
  <c r="F74" i="19"/>
  <c r="K364" i="18"/>
  <c r="H364" i="18"/>
  <c r="J364" i="18"/>
  <c r="I364" i="18"/>
  <c r="G364" i="18"/>
  <c r="F364" i="18"/>
  <c r="K146" i="18"/>
  <c r="H146" i="18"/>
  <c r="L749" i="16"/>
  <c r="L724" i="16"/>
  <c r="L700" i="16"/>
  <c r="H676" i="16"/>
  <c r="K676" i="16"/>
  <c r="L676" i="16"/>
  <c r="H580" i="16"/>
  <c r="K484" i="16"/>
  <c r="H724" i="16"/>
  <c r="J724" i="16"/>
  <c r="I724" i="16"/>
  <c r="K724" i="16"/>
  <c r="G724" i="16"/>
  <c r="F724" i="16"/>
  <c r="H700" i="16"/>
  <c r="J700" i="16"/>
  <c r="I700" i="16"/>
  <c r="K700" i="16"/>
  <c r="G700" i="16"/>
  <c r="F700" i="16"/>
  <c r="H652" i="16"/>
  <c r="K652" i="16"/>
  <c r="H628" i="16"/>
  <c r="K628" i="16"/>
  <c r="H604" i="16"/>
  <c r="K604" i="16"/>
  <c r="K580" i="16"/>
  <c r="K556" i="16"/>
  <c r="H532" i="16"/>
  <c r="K532" i="16"/>
  <c r="L604" i="16"/>
  <c r="L580" i="16"/>
  <c r="L556" i="16"/>
  <c r="H412" i="16"/>
  <c r="K412" i="16"/>
  <c r="L389" i="16"/>
  <c r="H388" i="16"/>
  <c r="H460" i="16"/>
  <c r="K460" i="16"/>
  <c r="L508" i="16"/>
  <c r="L460" i="16"/>
  <c r="H508" i="16"/>
  <c r="K508" i="16"/>
  <c r="H436" i="16"/>
  <c r="J436" i="16"/>
  <c r="I436" i="16"/>
  <c r="K436" i="16"/>
  <c r="G436" i="16"/>
  <c r="F436" i="16"/>
  <c r="J412" i="16"/>
  <c r="I412" i="16"/>
  <c r="G412" i="16"/>
  <c r="F412" i="16"/>
  <c r="J388" i="16"/>
  <c r="I388" i="16"/>
  <c r="K388" i="16"/>
  <c r="G388" i="16"/>
  <c r="F388" i="16"/>
  <c r="H364" i="16"/>
  <c r="J364" i="16"/>
  <c r="I364" i="16"/>
  <c r="K364" i="16"/>
  <c r="G364" i="16"/>
  <c r="F364" i="16"/>
  <c r="L436" i="16"/>
  <c r="K340" i="18"/>
  <c r="J340" i="18"/>
  <c r="I340" i="18"/>
  <c r="H340" i="18"/>
  <c r="G340" i="18"/>
  <c r="F340" i="18"/>
  <c r="K316" i="18"/>
  <c r="J316" i="18"/>
  <c r="I316" i="18"/>
  <c r="H316" i="18"/>
  <c r="G316" i="18"/>
  <c r="F316" i="18"/>
  <c r="J292" i="18"/>
  <c r="I292" i="18"/>
  <c r="G292" i="18"/>
  <c r="F292" i="18"/>
  <c r="K243" i="18"/>
  <c r="J243" i="18"/>
  <c r="I243" i="18"/>
  <c r="H243" i="18"/>
  <c r="G243" i="18"/>
  <c r="F243" i="18"/>
  <c r="K218" i="18"/>
  <c r="J218" i="18"/>
  <c r="I218" i="18"/>
  <c r="H218" i="18"/>
  <c r="G218" i="18"/>
  <c r="F218" i="18"/>
  <c r="K194" i="18"/>
  <c r="J194" i="18"/>
  <c r="I194" i="18"/>
  <c r="H194" i="18"/>
  <c r="G194" i="18"/>
  <c r="F194" i="18"/>
  <c r="K170" i="18"/>
  <c r="J170" i="18"/>
  <c r="I170" i="18"/>
  <c r="H170" i="18"/>
  <c r="G170" i="18"/>
  <c r="F170" i="18"/>
  <c r="J146" i="18"/>
  <c r="I146" i="18"/>
  <c r="G146" i="18"/>
  <c r="F146" i="18"/>
  <c r="K122" i="18"/>
  <c r="J122" i="18"/>
  <c r="I122" i="18"/>
  <c r="H122" i="18"/>
  <c r="G122" i="18"/>
  <c r="F122" i="18"/>
  <c r="J26" i="18"/>
  <c r="I26" i="18"/>
  <c r="G26" i="18"/>
  <c r="F26" i="18"/>
  <c r="L412" i="16"/>
  <c r="L364" i="16"/>
  <c r="L316" i="16"/>
  <c r="L340" i="16"/>
  <c r="L292" i="16"/>
  <c r="L268" i="16"/>
  <c r="K292" i="16"/>
  <c r="K268" i="16"/>
  <c r="H243" i="16"/>
  <c r="K243" i="16"/>
  <c r="H218" i="16"/>
  <c r="K218" i="16"/>
  <c r="H194" i="16"/>
  <c r="K194" i="16"/>
  <c r="K170" i="16"/>
  <c r="H146" i="16"/>
  <c r="K146" i="16"/>
  <c r="J340" i="16"/>
  <c r="I340" i="16"/>
  <c r="K340" i="16"/>
  <c r="G340" i="16"/>
  <c r="F340" i="16"/>
  <c r="H316" i="16"/>
  <c r="J316" i="16"/>
  <c r="I316" i="16"/>
  <c r="G316" i="16"/>
  <c r="F316" i="16"/>
  <c r="H292" i="16"/>
  <c r="J292" i="16"/>
  <c r="I292" i="16"/>
  <c r="G292" i="16"/>
  <c r="F292" i="16"/>
  <c r="H268" i="16"/>
  <c r="J268" i="16"/>
  <c r="I268" i="16"/>
  <c r="G268" i="16"/>
  <c r="F268" i="16"/>
  <c r="J243" i="16"/>
  <c r="I243" i="16"/>
  <c r="G243" i="16"/>
  <c r="F243" i="16"/>
  <c r="J218" i="16"/>
  <c r="I218" i="16"/>
  <c r="G218" i="16"/>
  <c r="F218" i="16"/>
  <c r="J194" i="16"/>
  <c r="I194" i="16"/>
  <c r="G194" i="16"/>
  <c r="F194" i="16"/>
  <c r="H170" i="16"/>
  <c r="J170" i="16"/>
  <c r="I170" i="16"/>
  <c r="G170" i="16"/>
  <c r="F170" i="16"/>
  <c r="L218" i="16"/>
  <c r="L194" i="16"/>
  <c r="J146" i="16"/>
  <c r="I146" i="16"/>
  <c r="G146" i="16"/>
  <c r="F146" i="16"/>
  <c r="H122" i="16"/>
  <c r="J122" i="16"/>
  <c r="I122" i="16"/>
  <c r="K122" i="16"/>
  <c r="G122" i="16"/>
  <c r="F122" i="16"/>
  <c r="H98" i="16"/>
  <c r="J98" i="16"/>
  <c r="I98" i="16"/>
  <c r="K98" i="16"/>
  <c r="G98" i="16"/>
  <c r="F98" i="16"/>
  <c r="H74" i="16"/>
  <c r="J74" i="16"/>
  <c r="I74" i="16"/>
  <c r="K74" i="16"/>
  <c r="G74" i="16"/>
  <c r="F74" i="16"/>
  <c r="H50" i="16"/>
  <c r="J50" i="16"/>
  <c r="I50" i="16"/>
  <c r="K50" i="16"/>
  <c r="G50" i="16"/>
  <c r="F50" i="16"/>
  <c r="J26" i="16"/>
  <c r="I26" i="16"/>
  <c r="G26" i="16"/>
  <c r="F26" i="16"/>
  <c r="K26" i="16"/>
  <c r="L146" i="16"/>
  <c r="L122" i="16"/>
  <c r="L98" i="16"/>
  <c r="L74" i="16"/>
  <c r="L50" i="16"/>
  <c r="L26" i="16"/>
  <c r="L676" i="14"/>
  <c r="L652" i="14"/>
  <c r="L628" i="14"/>
  <c r="H579" i="14"/>
  <c r="K579" i="14"/>
  <c r="L604" i="14"/>
  <c r="L580" i="14"/>
  <c r="L556" i="14"/>
  <c r="H508" i="14"/>
  <c r="K508" i="14"/>
  <c r="L508" i="14"/>
  <c r="L460" i="14"/>
  <c r="L340" i="14"/>
  <c r="L436" i="14"/>
  <c r="L412" i="14"/>
  <c r="L388" i="14"/>
  <c r="L364" i="14"/>
  <c r="L316" i="14"/>
  <c r="L292" i="14"/>
  <c r="L268" i="14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E596" i="15"/>
  <c r="E597" i="15"/>
  <c r="E598" i="15"/>
  <c r="E599" i="15"/>
  <c r="E600" i="15"/>
  <c r="E601" i="15"/>
  <c r="E602" i="15"/>
  <c r="E603" i="15"/>
  <c r="E604" i="15"/>
  <c r="E605" i="15"/>
  <c r="E606" i="15"/>
  <c r="E607" i="15"/>
  <c r="E608" i="15"/>
  <c r="E609" i="15"/>
  <c r="E610" i="15"/>
  <c r="E611" i="15"/>
  <c r="E612" i="15"/>
  <c r="E613" i="15"/>
  <c r="E614" i="15"/>
  <c r="E615" i="15"/>
  <c r="E616" i="15"/>
  <c r="E6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651" i="15"/>
  <c r="E652" i="15"/>
  <c r="E653" i="15"/>
  <c r="E654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171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8" i="15"/>
  <c r="V59" i="15"/>
  <c r="V60" i="15"/>
  <c r="V61" i="15"/>
  <c r="V62" i="15"/>
  <c r="V63" i="15"/>
  <c r="V64" i="15"/>
  <c r="V65" i="15"/>
  <c r="V66" i="15"/>
  <c r="V67" i="15"/>
  <c r="V68" i="15"/>
  <c r="V69" i="15"/>
  <c r="V70" i="15"/>
  <c r="V71" i="15"/>
  <c r="V72" i="15"/>
  <c r="V73" i="15"/>
  <c r="V82" i="15"/>
  <c r="V83" i="15"/>
  <c r="V84" i="15"/>
  <c r="V85" i="15"/>
  <c r="V86" i="15"/>
  <c r="V87" i="15"/>
  <c r="V88" i="15"/>
  <c r="V89" i="15"/>
  <c r="V90" i="15"/>
  <c r="V91" i="15"/>
  <c r="V92" i="15"/>
  <c r="V93" i="15"/>
  <c r="V94" i="15"/>
  <c r="V95" i="15"/>
  <c r="V96" i="15"/>
  <c r="V97" i="15"/>
  <c r="V106" i="15"/>
  <c r="V107" i="15"/>
  <c r="V108" i="15"/>
  <c r="V109" i="15"/>
  <c r="V110" i="15"/>
  <c r="V113" i="15"/>
  <c r="V114" i="15"/>
  <c r="V115" i="15"/>
  <c r="V116" i="15"/>
  <c r="V117" i="15"/>
  <c r="V130" i="15"/>
  <c r="V131" i="15"/>
  <c r="V132" i="15"/>
  <c r="V133" i="15"/>
  <c r="V134" i="15"/>
  <c r="V135" i="15"/>
  <c r="V136" i="15"/>
  <c r="V137" i="15"/>
  <c r="V138" i="15"/>
  <c r="V178" i="15"/>
  <c r="V179" i="15"/>
  <c r="V180" i="15"/>
  <c r="V181" i="15"/>
  <c r="V182" i="15"/>
  <c r="V183" i="15"/>
  <c r="V184" i="15"/>
  <c r="V185" i="15"/>
  <c r="V186" i="15"/>
  <c r="V187" i="15"/>
  <c r="V188" i="15"/>
  <c r="V189" i="15"/>
  <c r="V190" i="15"/>
  <c r="V191" i="15"/>
  <c r="V192" i="15"/>
  <c r="V193" i="15"/>
  <c r="V202" i="15"/>
  <c r="V203" i="15"/>
  <c r="V204" i="15"/>
  <c r="V205" i="15"/>
  <c r="V206" i="15"/>
  <c r="V207" i="15"/>
  <c r="V208" i="15"/>
  <c r="V209" i="15"/>
  <c r="V210" i="15"/>
  <c r="V211" i="15"/>
  <c r="V212" i="15"/>
  <c r="V213" i="15"/>
  <c r="V214" i="15"/>
  <c r="V215" i="15"/>
  <c r="V216" i="15"/>
  <c r="V217" i="15"/>
  <c r="V218" i="15"/>
  <c r="V219" i="15"/>
  <c r="V220" i="15"/>
  <c r="V221" i="15"/>
  <c r="V222" i="15"/>
  <c r="V223" i="15"/>
  <c r="V224" i="15"/>
  <c r="V225" i="15"/>
  <c r="V226" i="15"/>
  <c r="V227" i="15"/>
  <c r="V228" i="15"/>
  <c r="V229" i="15"/>
  <c r="V230" i="15"/>
  <c r="V231" i="15"/>
  <c r="V232" i="15"/>
  <c r="V233" i="15"/>
  <c r="V234" i="15"/>
  <c r="V235" i="15"/>
  <c r="V236" i="15"/>
  <c r="V237" i="15"/>
  <c r="V238" i="15"/>
  <c r="V239" i="15"/>
  <c r="V240" i="15"/>
  <c r="V241" i="15"/>
  <c r="V242" i="15"/>
  <c r="V243" i="15"/>
  <c r="V244" i="15"/>
  <c r="V245" i="15"/>
  <c r="V246" i="15"/>
  <c r="V247" i="15"/>
  <c r="V248" i="15"/>
  <c r="V249" i="15"/>
  <c r="V250" i="15"/>
  <c r="V251" i="15"/>
  <c r="V252" i="15"/>
  <c r="V253" i="15"/>
  <c r="V254" i="15"/>
  <c r="V255" i="15"/>
  <c r="V256" i="15"/>
  <c r="V257" i="15"/>
  <c r="V258" i="15"/>
  <c r="V259" i="15"/>
  <c r="V260" i="15"/>
  <c r="V261" i="15"/>
  <c r="V262" i="15"/>
  <c r="V263" i="15"/>
  <c r="V264" i="15"/>
  <c r="V265" i="15"/>
  <c r="V266" i="15"/>
  <c r="V267" i="15"/>
  <c r="V268" i="15"/>
  <c r="V269" i="15"/>
  <c r="V270" i="15"/>
  <c r="V271" i="15"/>
  <c r="V272" i="15"/>
  <c r="V273" i="15"/>
  <c r="V274" i="15"/>
  <c r="V275" i="15"/>
  <c r="V276" i="15"/>
  <c r="V277" i="15"/>
  <c r="V278" i="15"/>
  <c r="V279" i="15"/>
  <c r="V280" i="15"/>
  <c r="V281" i="15"/>
  <c r="V282" i="15"/>
  <c r="V283" i="15"/>
  <c r="V284" i="15"/>
  <c r="V285" i="15"/>
  <c r="V286" i="15"/>
  <c r="V287" i="15"/>
  <c r="V288" i="15"/>
  <c r="V289" i="15"/>
  <c r="V290" i="15"/>
  <c r="V291" i="15"/>
  <c r="V292" i="15"/>
  <c r="V293" i="15"/>
  <c r="V294" i="15"/>
  <c r="V295" i="15"/>
  <c r="V296" i="15"/>
  <c r="V297" i="15"/>
  <c r="V298" i="15"/>
  <c r="V299" i="15"/>
  <c r="V300" i="15"/>
  <c r="V301" i="15"/>
  <c r="V302" i="15"/>
  <c r="V303" i="15"/>
  <c r="V304" i="15"/>
  <c r="V305" i="15"/>
  <c r="V306" i="15"/>
  <c r="V307" i="15"/>
  <c r="V308" i="15"/>
  <c r="V309" i="15"/>
  <c r="V310" i="15"/>
  <c r="V311" i="15"/>
  <c r="V312" i="15"/>
  <c r="V313" i="15"/>
  <c r="V314" i="15"/>
  <c r="V315" i="15"/>
  <c r="V316" i="15"/>
  <c r="V317" i="15"/>
  <c r="V318" i="15"/>
  <c r="V319" i="15"/>
  <c r="V320" i="15"/>
  <c r="V321" i="15"/>
  <c r="V322" i="15"/>
  <c r="V323" i="15"/>
  <c r="V324" i="15"/>
  <c r="V325" i="15"/>
  <c r="V326" i="15"/>
  <c r="V327" i="15"/>
  <c r="V328" i="15"/>
  <c r="V329" i="15"/>
  <c r="V330" i="15"/>
  <c r="V331" i="15"/>
  <c r="V332" i="15"/>
  <c r="V333" i="15"/>
  <c r="V334" i="15"/>
  <c r="V335" i="15"/>
  <c r="V336" i="15"/>
  <c r="V337" i="15"/>
  <c r="V338" i="15"/>
  <c r="V339" i="15"/>
  <c r="V340" i="15"/>
  <c r="V341" i="15"/>
  <c r="V342" i="15"/>
  <c r="V343" i="15"/>
  <c r="V344" i="15"/>
  <c r="V345" i="15"/>
  <c r="V346" i="15"/>
  <c r="V347" i="15"/>
  <c r="V348" i="15"/>
  <c r="V349" i="15"/>
  <c r="V350" i="15"/>
  <c r="V351" i="15"/>
  <c r="V352" i="15"/>
  <c r="V353" i="15"/>
  <c r="V354" i="15"/>
  <c r="V355" i="15"/>
  <c r="V356" i="15"/>
  <c r="V357" i="15"/>
  <c r="V358" i="15"/>
  <c r="V359" i="15"/>
  <c r="V360" i="15"/>
  <c r="V361" i="15"/>
  <c r="V362" i="15"/>
  <c r="V363" i="15"/>
  <c r="V364" i="15"/>
  <c r="V365" i="15"/>
  <c r="V366" i="15"/>
  <c r="V367" i="15"/>
  <c r="V368" i="15"/>
  <c r="V369" i="15"/>
  <c r="V370" i="15"/>
  <c r="V371" i="15"/>
  <c r="V372" i="15"/>
  <c r="V373" i="15"/>
  <c r="V374" i="15"/>
  <c r="V375" i="15"/>
  <c r="V376" i="15"/>
  <c r="V377" i="15"/>
  <c r="V378" i="15"/>
  <c r="V379" i="15"/>
  <c r="V380" i="15"/>
  <c r="V381" i="15"/>
  <c r="V382" i="15"/>
  <c r="V383" i="15"/>
  <c r="V384" i="15"/>
  <c r="V385" i="15"/>
  <c r="V386" i="15"/>
  <c r="V387" i="15"/>
  <c r="V388" i="15"/>
  <c r="V389" i="15"/>
  <c r="V390" i="15"/>
  <c r="V391" i="15"/>
  <c r="V392" i="15"/>
  <c r="V393" i="15"/>
  <c r="V394" i="15"/>
  <c r="V395" i="15"/>
  <c r="V396" i="15"/>
  <c r="V397" i="15"/>
  <c r="V398" i="15"/>
  <c r="V399" i="15"/>
  <c r="V400" i="15"/>
  <c r="V401" i="15"/>
  <c r="V402" i="15"/>
  <c r="V403" i="15"/>
  <c r="V404" i="15"/>
  <c r="V405" i="15"/>
  <c r="V406" i="15"/>
  <c r="V407" i="15"/>
  <c r="V408" i="15"/>
  <c r="V409" i="15"/>
  <c r="V410" i="15"/>
  <c r="V411" i="15"/>
  <c r="V412" i="15"/>
  <c r="V413" i="15"/>
  <c r="V414" i="15"/>
  <c r="V415" i="15"/>
  <c r="V416" i="15"/>
  <c r="V417" i="15"/>
  <c r="V418" i="15"/>
  <c r="V419" i="15"/>
  <c r="V420" i="15"/>
  <c r="V421" i="15"/>
  <c r="V422" i="15"/>
  <c r="V423" i="15"/>
  <c r="V424" i="15"/>
  <c r="V425" i="15"/>
  <c r="V426" i="15"/>
  <c r="V427" i="15"/>
  <c r="V428" i="15"/>
  <c r="V429" i="15"/>
  <c r="V430" i="15"/>
  <c r="V431" i="15"/>
  <c r="V432" i="15"/>
  <c r="V433" i="15"/>
  <c r="V434" i="15"/>
  <c r="V435" i="15"/>
  <c r="V436" i="15"/>
  <c r="V437" i="15"/>
  <c r="V438" i="15"/>
  <c r="V439" i="15"/>
  <c r="V440" i="15"/>
  <c r="V441" i="15"/>
  <c r="V442" i="15"/>
  <c r="V443" i="15"/>
  <c r="V444" i="15"/>
  <c r="V445" i="15"/>
  <c r="V446" i="15"/>
  <c r="V447" i="15"/>
  <c r="V448" i="15"/>
  <c r="V449" i="15"/>
  <c r="V450" i="15"/>
  <c r="V451" i="15"/>
  <c r="V452" i="15"/>
  <c r="V453" i="15"/>
  <c r="V454" i="15"/>
  <c r="V455" i="15"/>
  <c r="V456" i="15"/>
  <c r="V457" i="15"/>
  <c r="V458" i="15"/>
  <c r="V459" i="15"/>
  <c r="V460" i="15"/>
  <c r="V461" i="15"/>
  <c r="V462" i="15"/>
  <c r="V463" i="15"/>
  <c r="V464" i="15"/>
  <c r="V465" i="15"/>
  <c r="V466" i="15"/>
  <c r="V467" i="15"/>
  <c r="V468" i="15"/>
  <c r="V469" i="15"/>
  <c r="V470" i="15"/>
  <c r="V471" i="15"/>
  <c r="V472" i="15"/>
  <c r="V473" i="15"/>
  <c r="V474" i="15"/>
  <c r="V475" i="15"/>
  <c r="V476" i="15"/>
  <c r="V477" i="15"/>
  <c r="V478" i="15"/>
  <c r="V479" i="15"/>
  <c r="V480" i="15"/>
  <c r="V481" i="15"/>
  <c r="V482" i="15"/>
  <c r="V483" i="15"/>
  <c r="V484" i="15"/>
  <c r="V485" i="15"/>
  <c r="V486" i="15"/>
  <c r="V487" i="15"/>
  <c r="V488" i="15"/>
  <c r="V489" i="15"/>
  <c r="V490" i="15"/>
  <c r="V491" i="15"/>
  <c r="V492" i="15"/>
  <c r="V493" i="15"/>
  <c r="V494" i="15"/>
  <c r="V495" i="15"/>
  <c r="V496" i="15"/>
  <c r="V497" i="15"/>
  <c r="V498" i="15"/>
  <c r="V499" i="15"/>
  <c r="V500" i="15"/>
  <c r="V501" i="15"/>
  <c r="V502" i="15"/>
  <c r="V503" i="15"/>
  <c r="V504" i="15"/>
  <c r="V505" i="15"/>
  <c r="V506" i="15"/>
  <c r="V507" i="15"/>
  <c r="V508" i="15"/>
  <c r="V509" i="15"/>
  <c r="V510" i="15"/>
  <c r="V511" i="15"/>
  <c r="V512" i="15"/>
  <c r="V513" i="15"/>
  <c r="V514" i="15"/>
  <c r="V515" i="15"/>
  <c r="V516" i="15"/>
  <c r="V517" i="15"/>
  <c r="V518" i="15"/>
  <c r="V519" i="15"/>
  <c r="V520" i="15"/>
  <c r="V521" i="15"/>
  <c r="V522" i="15"/>
  <c r="V523" i="15"/>
  <c r="V524" i="15"/>
  <c r="V525" i="15"/>
  <c r="V526" i="15"/>
  <c r="V527" i="15"/>
  <c r="V528" i="15"/>
  <c r="V529" i="15"/>
  <c r="V530" i="15"/>
  <c r="V531" i="15"/>
  <c r="V532" i="15"/>
  <c r="V533" i="15"/>
  <c r="V534" i="15"/>
  <c r="V535" i="15"/>
  <c r="V536" i="15"/>
  <c r="V537" i="15"/>
  <c r="V538" i="15"/>
  <c r="V539" i="15"/>
  <c r="V540" i="15"/>
  <c r="V541" i="15"/>
  <c r="V542" i="15"/>
  <c r="V543" i="15"/>
  <c r="V544" i="15"/>
  <c r="V545" i="15"/>
  <c r="V546" i="15"/>
  <c r="V547" i="15"/>
  <c r="V548" i="15"/>
  <c r="V549" i="15"/>
  <c r="V550" i="15"/>
  <c r="V551" i="15"/>
  <c r="V552" i="15"/>
  <c r="V553" i="15"/>
  <c r="V554" i="15"/>
  <c r="V555" i="15"/>
  <c r="V556" i="15"/>
  <c r="V557" i="15"/>
  <c r="V558" i="15"/>
  <c r="V559" i="15"/>
  <c r="V560" i="15"/>
  <c r="V561" i="15"/>
  <c r="V562" i="15"/>
  <c r="V563" i="15"/>
  <c r="V564" i="15"/>
  <c r="V565" i="15"/>
  <c r="V566" i="15"/>
  <c r="V567" i="15"/>
  <c r="V568" i="15"/>
  <c r="V569" i="15"/>
  <c r="V570" i="15"/>
  <c r="V571" i="15"/>
  <c r="V572" i="15"/>
  <c r="V573" i="15"/>
  <c r="V574" i="15"/>
  <c r="V575" i="15"/>
  <c r="V576" i="15"/>
  <c r="V577" i="15"/>
  <c r="V578" i="15"/>
  <c r="V579" i="15"/>
  <c r="V580" i="15"/>
  <c r="V581" i="15"/>
  <c r="V582" i="15"/>
  <c r="V583" i="15"/>
  <c r="V584" i="15"/>
  <c r="V585" i="15"/>
  <c r="V586" i="15"/>
  <c r="V587" i="15"/>
  <c r="V588" i="15"/>
  <c r="V589" i="15"/>
  <c r="V590" i="15"/>
  <c r="V591" i="15"/>
  <c r="V592" i="15"/>
  <c r="V593" i="15"/>
  <c r="V594" i="15"/>
  <c r="V595" i="15"/>
  <c r="V596" i="15"/>
  <c r="V597" i="15"/>
  <c r="V598" i="15"/>
  <c r="V599" i="15"/>
  <c r="V600" i="15"/>
  <c r="V601" i="15"/>
  <c r="V602" i="15"/>
  <c r="V603" i="15"/>
  <c r="V604" i="15"/>
  <c r="V605" i="15"/>
  <c r="V606" i="15"/>
  <c r="V607" i="15"/>
  <c r="V608" i="15"/>
  <c r="V609" i="15"/>
  <c r="V610" i="15"/>
  <c r="V611" i="15"/>
  <c r="V612" i="15"/>
  <c r="V613" i="15"/>
  <c r="V614" i="15"/>
  <c r="V615" i="15"/>
  <c r="V616" i="15"/>
  <c r="V617" i="15"/>
  <c r="V618" i="15"/>
  <c r="V619" i="15"/>
  <c r="V620" i="15"/>
  <c r="V621" i="15"/>
  <c r="V622" i="15"/>
  <c r="V623" i="15"/>
  <c r="V624" i="15"/>
  <c r="V625" i="15"/>
  <c r="V626" i="15"/>
  <c r="V627" i="15"/>
  <c r="V628" i="15"/>
  <c r="V629" i="15"/>
  <c r="V630" i="15"/>
  <c r="V631" i="15"/>
  <c r="V632" i="15"/>
  <c r="V633" i="15"/>
  <c r="V634" i="15"/>
  <c r="V635" i="15"/>
  <c r="V636" i="15"/>
  <c r="V637" i="15"/>
  <c r="V638" i="15"/>
  <c r="V639" i="15"/>
  <c r="V640" i="15"/>
  <c r="V641" i="15"/>
  <c r="V642" i="15"/>
  <c r="V643" i="15"/>
  <c r="V644" i="15"/>
  <c r="V645" i="15"/>
  <c r="V646" i="15"/>
  <c r="V647" i="15"/>
  <c r="V648" i="15"/>
  <c r="V649" i="15"/>
  <c r="V650" i="15"/>
  <c r="V651" i="15"/>
  <c r="V652" i="15"/>
  <c r="V653" i="15"/>
  <c r="V654" i="15"/>
  <c r="V655" i="15"/>
  <c r="V656" i="15"/>
  <c r="V657" i="15"/>
  <c r="V658" i="15"/>
  <c r="V659" i="15"/>
  <c r="V660" i="15"/>
  <c r="V661" i="15"/>
  <c r="V662" i="15"/>
  <c r="V663" i="15"/>
  <c r="V664" i="15"/>
  <c r="V665" i="15"/>
  <c r="V666" i="15"/>
  <c r="V667" i="15"/>
  <c r="V668" i="15"/>
  <c r="V669" i="15"/>
  <c r="V670" i="15"/>
  <c r="V671" i="15"/>
  <c r="V672" i="15"/>
  <c r="V673" i="15"/>
  <c r="V674" i="15"/>
  <c r="V675" i="15"/>
  <c r="V676" i="15"/>
  <c r="V677" i="15"/>
  <c r="V678" i="15"/>
  <c r="V680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106" i="15"/>
  <c r="U107" i="15"/>
  <c r="U108" i="15"/>
  <c r="U109" i="15"/>
  <c r="U110" i="15"/>
  <c r="U113" i="15"/>
  <c r="U114" i="15"/>
  <c r="U115" i="15"/>
  <c r="U116" i="15"/>
  <c r="U117" i="15"/>
  <c r="U130" i="15"/>
  <c r="U131" i="15"/>
  <c r="U132" i="15"/>
  <c r="U133" i="15"/>
  <c r="U134" i="15"/>
  <c r="U135" i="15"/>
  <c r="U136" i="15"/>
  <c r="U137" i="15"/>
  <c r="U138" i="15"/>
  <c r="U178" i="15"/>
  <c r="U179" i="15"/>
  <c r="U180" i="15"/>
  <c r="U181" i="15"/>
  <c r="U182" i="15"/>
  <c r="U183" i="15"/>
  <c r="U184" i="15"/>
  <c r="U185" i="15"/>
  <c r="U186" i="15"/>
  <c r="U187" i="15"/>
  <c r="U188" i="15"/>
  <c r="U189" i="15"/>
  <c r="U190" i="15"/>
  <c r="U191" i="15"/>
  <c r="U192" i="15"/>
  <c r="U193" i="15"/>
  <c r="U202" i="15"/>
  <c r="U203" i="15"/>
  <c r="U204" i="15"/>
  <c r="U205" i="15"/>
  <c r="U206" i="15"/>
  <c r="U207" i="15"/>
  <c r="U208" i="15"/>
  <c r="U209" i="15"/>
  <c r="U210" i="15"/>
  <c r="U211" i="15"/>
  <c r="U212" i="15"/>
  <c r="U213" i="15"/>
  <c r="U214" i="15"/>
  <c r="U215" i="15"/>
  <c r="U216" i="15"/>
  <c r="U217" i="15"/>
  <c r="U218" i="15"/>
  <c r="U219" i="15"/>
  <c r="U220" i="15"/>
  <c r="U221" i="15"/>
  <c r="U222" i="15"/>
  <c r="U223" i="15"/>
  <c r="U224" i="15"/>
  <c r="U225" i="15"/>
  <c r="U226" i="15"/>
  <c r="U227" i="15"/>
  <c r="U228" i="15"/>
  <c r="U229" i="15"/>
  <c r="U230" i="15"/>
  <c r="U231" i="15"/>
  <c r="U232" i="15"/>
  <c r="U233" i="15"/>
  <c r="U234" i="15"/>
  <c r="U235" i="15"/>
  <c r="U236" i="15"/>
  <c r="U237" i="15"/>
  <c r="U238" i="15"/>
  <c r="U239" i="15"/>
  <c r="U240" i="15"/>
  <c r="U241" i="15"/>
  <c r="U242" i="15"/>
  <c r="U243" i="15"/>
  <c r="U244" i="15"/>
  <c r="U245" i="15"/>
  <c r="U246" i="15"/>
  <c r="U247" i="15"/>
  <c r="U248" i="15"/>
  <c r="U249" i="15"/>
  <c r="U250" i="15"/>
  <c r="U251" i="15"/>
  <c r="U252" i="15"/>
  <c r="U253" i="15"/>
  <c r="U254" i="15"/>
  <c r="U255" i="15"/>
  <c r="U256" i="15"/>
  <c r="U257" i="15"/>
  <c r="U258" i="15"/>
  <c r="U259" i="15"/>
  <c r="U260" i="15"/>
  <c r="U261" i="15"/>
  <c r="U262" i="15"/>
  <c r="U263" i="15"/>
  <c r="U264" i="15"/>
  <c r="U265" i="15"/>
  <c r="U266" i="15"/>
  <c r="U267" i="15"/>
  <c r="U268" i="15"/>
  <c r="U269" i="15"/>
  <c r="U270" i="15"/>
  <c r="U271" i="15"/>
  <c r="U272" i="15"/>
  <c r="U273" i="15"/>
  <c r="U274" i="15"/>
  <c r="U275" i="15"/>
  <c r="U276" i="15"/>
  <c r="U277" i="15"/>
  <c r="U278" i="15"/>
  <c r="U279" i="15"/>
  <c r="U280" i="15"/>
  <c r="U281" i="15"/>
  <c r="U282" i="15"/>
  <c r="U283" i="15"/>
  <c r="U284" i="15"/>
  <c r="U285" i="15"/>
  <c r="U286" i="15"/>
  <c r="U287" i="15"/>
  <c r="U288" i="15"/>
  <c r="U289" i="15"/>
  <c r="U290" i="15"/>
  <c r="U291" i="15"/>
  <c r="U292" i="15"/>
  <c r="U293" i="15"/>
  <c r="U294" i="15"/>
  <c r="U295" i="15"/>
  <c r="U296" i="15"/>
  <c r="U297" i="15"/>
  <c r="U298" i="15"/>
  <c r="U299" i="15"/>
  <c r="U300" i="15"/>
  <c r="U301" i="15"/>
  <c r="U302" i="15"/>
  <c r="U303" i="15"/>
  <c r="U304" i="15"/>
  <c r="U305" i="15"/>
  <c r="U306" i="15"/>
  <c r="U307" i="15"/>
  <c r="U308" i="15"/>
  <c r="U309" i="15"/>
  <c r="U310" i="15"/>
  <c r="U311" i="15"/>
  <c r="U312" i="15"/>
  <c r="U313" i="15"/>
  <c r="U314" i="15"/>
  <c r="U315" i="15"/>
  <c r="U316" i="15"/>
  <c r="U317" i="15"/>
  <c r="U318" i="15"/>
  <c r="U319" i="15"/>
  <c r="U320" i="15"/>
  <c r="U321" i="15"/>
  <c r="U322" i="15"/>
  <c r="U323" i="15"/>
  <c r="U324" i="15"/>
  <c r="U325" i="15"/>
  <c r="U326" i="15"/>
  <c r="U327" i="15"/>
  <c r="U328" i="15"/>
  <c r="U329" i="15"/>
  <c r="U330" i="15"/>
  <c r="U331" i="15"/>
  <c r="U332" i="15"/>
  <c r="U333" i="15"/>
  <c r="U334" i="15"/>
  <c r="U335" i="15"/>
  <c r="U336" i="15"/>
  <c r="U337" i="15"/>
  <c r="U338" i="15"/>
  <c r="U339" i="15"/>
  <c r="U340" i="15"/>
  <c r="U341" i="15"/>
  <c r="U342" i="15"/>
  <c r="U343" i="15"/>
  <c r="U344" i="15"/>
  <c r="U345" i="15"/>
  <c r="U346" i="15"/>
  <c r="U347" i="15"/>
  <c r="U348" i="15"/>
  <c r="U349" i="15"/>
  <c r="U350" i="15"/>
  <c r="U351" i="15"/>
  <c r="U352" i="15"/>
  <c r="U353" i="15"/>
  <c r="U354" i="15"/>
  <c r="U355" i="15"/>
  <c r="U356" i="15"/>
  <c r="U357" i="15"/>
  <c r="U358" i="15"/>
  <c r="U359" i="15"/>
  <c r="U360" i="15"/>
  <c r="U361" i="15"/>
  <c r="U362" i="15"/>
  <c r="U363" i="15"/>
  <c r="U364" i="15"/>
  <c r="U365" i="15"/>
  <c r="U366" i="15"/>
  <c r="U367" i="15"/>
  <c r="U368" i="15"/>
  <c r="U369" i="15"/>
  <c r="U370" i="15"/>
  <c r="U371" i="15"/>
  <c r="U372" i="15"/>
  <c r="U373" i="15"/>
  <c r="U374" i="15"/>
  <c r="U375" i="15"/>
  <c r="U376" i="15"/>
  <c r="U377" i="15"/>
  <c r="U378" i="15"/>
  <c r="U379" i="15"/>
  <c r="U380" i="15"/>
  <c r="U381" i="15"/>
  <c r="U382" i="15"/>
  <c r="U383" i="15"/>
  <c r="U384" i="15"/>
  <c r="U385" i="15"/>
  <c r="U386" i="15"/>
  <c r="U387" i="15"/>
  <c r="U388" i="15"/>
  <c r="U389" i="15"/>
  <c r="U390" i="15"/>
  <c r="U391" i="15"/>
  <c r="U392" i="15"/>
  <c r="U393" i="15"/>
  <c r="U394" i="15"/>
  <c r="U395" i="15"/>
  <c r="U396" i="15"/>
  <c r="U397" i="15"/>
  <c r="U398" i="15"/>
  <c r="U399" i="15"/>
  <c r="U400" i="15"/>
  <c r="U401" i="15"/>
  <c r="U402" i="15"/>
  <c r="U403" i="15"/>
  <c r="U404" i="15"/>
  <c r="U405" i="15"/>
  <c r="U406" i="15"/>
  <c r="U407" i="15"/>
  <c r="U408" i="15"/>
  <c r="U409" i="15"/>
  <c r="U410" i="15"/>
  <c r="U411" i="15"/>
  <c r="U412" i="15"/>
  <c r="U413" i="15"/>
  <c r="U414" i="15"/>
  <c r="U415" i="15"/>
  <c r="U416" i="15"/>
  <c r="U417" i="15"/>
  <c r="U418" i="15"/>
  <c r="U419" i="15"/>
  <c r="U420" i="15"/>
  <c r="U421" i="15"/>
  <c r="U422" i="15"/>
  <c r="U423" i="15"/>
  <c r="U424" i="15"/>
  <c r="U425" i="15"/>
  <c r="U426" i="15"/>
  <c r="U427" i="15"/>
  <c r="U428" i="15"/>
  <c r="U429" i="15"/>
  <c r="U430" i="15"/>
  <c r="U431" i="15"/>
  <c r="U432" i="15"/>
  <c r="U433" i="15"/>
  <c r="U434" i="15"/>
  <c r="U435" i="15"/>
  <c r="U436" i="15"/>
  <c r="U437" i="15"/>
  <c r="U438" i="15"/>
  <c r="U439" i="15"/>
  <c r="U440" i="15"/>
  <c r="U441" i="15"/>
  <c r="U442" i="15"/>
  <c r="U443" i="15"/>
  <c r="U444" i="15"/>
  <c r="U445" i="15"/>
  <c r="U446" i="15"/>
  <c r="U447" i="15"/>
  <c r="U448" i="15"/>
  <c r="U449" i="15"/>
  <c r="U450" i="15"/>
  <c r="U451" i="15"/>
  <c r="U452" i="15"/>
  <c r="U453" i="15"/>
  <c r="U454" i="15"/>
  <c r="U455" i="15"/>
  <c r="U456" i="15"/>
  <c r="U457" i="15"/>
  <c r="U458" i="15"/>
  <c r="U459" i="15"/>
  <c r="U460" i="15"/>
  <c r="U461" i="15"/>
  <c r="U462" i="15"/>
  <c r="U463" i="15"/>
  <c r="U464" i="15"/>
  <c r="U465" i="15"/>
  <c r="U466" i="15"/>
  <c r="U467" i="15"/>
  <c r="U468" i="15"/>
  <c r="U469" i="15"/>
  <c r="U470" i="15"/>
  <c r="U471" i="15"/>
  <c r="U472" i="15"/>
  <c r="U473" i="15"/>
  <c r="U474" i="15"/>
  <c r="U475" i="15"/>
  <c r="U476" i="15"/>
  <c r="U477" i="15"/>
  <c r="U478" i="15"/>
  <c r="U479" i="15"/>
  <c r="U480" i="15"/>
  <c r="U481" i="15"/>
  <c r="U482" i="15"/>
  <c r="U483" i="15"/>
  <c r="U484" i="15"/>
  <c r="U485" i="15"/>
  <c r="U486" i="15"/>
  <c r="U487" i="15"/>
  <c r="U488" i="15"/>
  <c r="U489" i="15"/>
  <c r="U490" i="15"/>
  <c r="U491" i="15"/>
  <c r="U492" i="15"/>
  <c r="U493" i="15"/>
  <c r="U494" i="15"/>
  <c r="U495" i="15"/>
  <c r="U496" i="15"/>
  <c r="U497" i="15"/>
  <c r="U498" i="15"/>
  <c r="U499" i="15"/>
  <c r="U500" i="15"/>
  <c r="U501" i="15"/>
  <c r="U502" i="15"/>
  <c r="U503" i="15"/>
  <c r="U504" i="15"/>
  <c r="U505" i="15"/>
  <c r="U506" i="15"/>
  <c r="U507" i="15"/>
  <c r="U508" i="15"/>
  <c r="U509" i="15"/>
  <c r="U510" i="15"/>
  <c r="U511" i="15"/>
  <c r="U512" i="15"/>
  <c r="U513" i="15"/>
  <c r="U514" i="15"/>
  <c r="U515" i="15"/>
  <c r="U516" i="15"/>
  <c r="U517" i="15"/>
  <c r="U518" i="15"/>
  <c r="U519" i="15"/>
  <c r="U520" i="15"/>
  <c r="U521" i="15"/>
  <c r="U522" i="15"/>
  <c r="U523" i="15"/>
  <c r="U524" i="15"/>
  <c r="U525" i="15"/>
  <c r="U526" i="15"/>
  <c r="U527" i="15"/>
  <c r="U528" i="15"/>
  <c r="U529" i="15"/>
  <c r="U530" i="15"/>
  <c r="U531" i="15"/>
  <c r="U532" i="15"/>
  <c r="U533" i="15"/>
  <c r="U534" i="15"/>
  <c r="U535" i="15"/>
  <c r="U536" i="15"/>
  <c r="U537" i="15"/>
  <c r="U538" i="15"/>
  <c r="U539" i="15"/>
  <c r="U540" i="15"/>
  <c r="U541" i="15"/>
  <c r="U542" i="15"/>
  <c r="U543" i="15"/>
  <c r="U544" i="15"/>
  <c r="U545" i="15"/>
  <c r="U546" i="15"/>
  <c r="U547" i="15"/>
  <c r="U548" i="15"/>
  <c r="U549" i="15"/>
  <c r="U550" i="15"/>
  <c r="U551" i="15"/>
  <c r="U552" i="15"/>
  <c r="U553" i="15"/>
  <c r="U554" i="15"/>
  <c r="U555" i="15"/>
  <c r="U556" i="15"/>
  <c r="U557" i="15"/>
  <c r="U558" i="15"/>
  <c r="U559" i="15"/>
  <c r="U560" i="15"/>
  <c r="U561" i="15"/>
  <c r="U562" i="15"/>
  <c r="U563" i="15"/>
  <c r="U564" i="15"/>
  <c r="U565" i="15"/>
  <c r="U566" i="15"/>
  <c r="U567" i="15"/>
  <c r="U568" i="15"/>
  <c r="U569" i="15"/>
  <c r="U570" i="15"/>
  <c r="U571" i="15"/>
  <c r="U572" i="15"/>
  <c r="U573" i="15"/>
  <c r="U574" i="15"/>
  <c r="U575" i="15"/>
  <c r="U576" i="15"/>
  <c r="U577" i="15"/>
  <c r="U578" i="15"/>
  <c r="U579" i="15"/>
  <c r="U580" i="15"/>
  <c r="U581" i="15"/>
  <c r="U582" i="15"/>
  <c r="U583" i="15"/>
  <c r="U584" i="15"/>
  <c r="U585" i="15"/>
  <c r="U586" i="15"/>
  <c r="U587" i="15"/>
  <c r="U588" i="15"/>
  <c r="U589" i="15"/>
  <c r="U590" i="15"/>
  <c r="U591" i="15"/>
  <c r="U592" i="15"/>
  <c r="U593" i="15"/>
  <c r="U594" i="15"/>
  <c r="U595" i="15"/>
  <c r="U596" i="15"/>
  <c r="U597" i="15"/>
  <c r="U598" i="15"/>
  <c r="U599" i="15"/>
  <c r="U600" i="15"/>
  <c r="U601" i="15"/>
  <c r="U602" i="15"/>
  <c r="U603" i="15"/>
  <c r="U604" i="15"/>
  <c r="U605" i="15"/>
  <c r="U606" i="15"/>
  <c r="U607" i="15"/>
  <c r="U608" i="15"/>
  <c r="U609" i="15"/>
  <c r="U610" i="15"/>
  <c r="U611" i="15"/>
  <c r="U612" i="15"/>
  <c r="U613" i="15"/>
  <c r="U614" i="15"/>
  <c r="U615" i="15"/>
  <c r="U616" i="15"/>
  <c r="U617" i="15"/>
  <c r="U618" i="15"/>
  <c r="U619" i="15"/>
  <c r="U620" i="15"/>
  <c r="U621" i="15"/>
  <c r="U622" i="15"/>
  <c r="U623" i="15"/>
  <c r="U624" i="15"/>
  <c r="U625" i="15"/>
  <c r="U626" i="15"/>
  <c r="U627" i="15"/>
  <c r="U628" i="15"/>
  <c r="U629" i="15"/>
  <c r="U630" i="15"/>
  <c r="U631" i="15"/>
  <c r="U632" i="15"/>
  <c r="U633" i="15"/>
  <c r="U634" i="15"/>
  <c r="U635" i="15"/>
  <c r="U636" i="15"/>
  <c r="U637" i="15"/>
  <c r="U638" i="15"/>
  <c r="U639" i="15"/>
  <c r="U640" i="15"/>
  <c r="U641" i="15"/>
  <c r="U642" i="15"/>
  <c r="U643" i="15"/>
  <c r="U644" i="15"/>
  <c r="U645" i="15"/>
  <c r="U646" i="15"/>
  <c r="U647" i="15"/>
  <c r="U648" i="15"/>
  <c r="U649" i="15"/>
  <c r="U650" i="15"/>
  <c r="U651" i="15"/>
  <c r="U652" i="15"/>
  <c r="U653" i="15"/>
  <c r="U654" i="15"/>
  <c r="U655" i="15"/>
  <c r="U656" i="15"/>
  <c r="U657" i="15"/>
  <c r="U658" i="15"/>
  <c r="U659" i="15"/>
  <c r="U660" i="15"/>
  <c r="U661" i="15"/>
  <c r="U662" i="15"/>
  <c r="U663" i="15"/>
  <c r="U664" i="15"/>
  <c r="U665" i="15"/>
  <c r="U666" i="15"/>
  <c r="U667" i="15"/>
  <c r="U668" i="15"/>
  <c r="U669" i="15"/>
  <c r="U670" i="15"/>
  <c r="U671" i="15"/>
  <c r="U672" i="15"/>
  <c r="U673" i="15"/>
  <c r="U674" i="15"/>
  <c r="U675" i="15"/>
  <c r="U676" i="15"/>
  <c r="U677" i="15"/>
  <c r="U678" i="15"/>
  <c r="U680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T71" i="15"/>
  <c r="T72" i="15"/>
  <c r="T73" i="15"/>
  <c r="T82" i="15"/>
  <c r="T83" i="15"/>
  <c r="T84" i="15"/>
  <c r="T85" i="15"/>
  <c r="T86" i="15"/>
  <c r="T87" i="15"/>
  <c r="T88" i="15"/>
  <c r="T89" i="15"/>
  <c r="T90" i="15"/>
  <c r="T91" i="15"/>
  <c r="T92" i="15"/>
  <c r="T93" i="15"/>
  <c r="T94" i="15"/>
  <c r="T95" i="15"/>
  <c r="T96" i="15"/>
  <c r="T97" i="15"/>
  <c r="T106" i="15"/>
  <c r="T107" i="15"/>
  <c r="T108" i="15"/>
  <c r="T109" i="15"/>
  <c r="T110" i="15"/>
  <c r="T113" i="15"/>
  <c r="T114" i="15"/>
  <c r="T115" i="15"/>
  <c r="T116" i="15"/>
  <c r="T117" i="15"/>
  <c r="T130" i="15"/>
  <c r="T131" i="15"/>
  <c r="T132" i="15"/>
  <c r="T133" i="15"/>
  <c r="T134" i="15"/>
  <c r="T135" i="15"/>
  <c r="T136" i="15"/>
  <c r="T137" i="15"/>
  <c r="T138" i="15"/>
  <c r="T178" i="15"/>
  <c r="T179" i="15"/>
  <c r="T180" i="15"/>
  <c r="T181" i="15"/>
  <c r="T182" i="15"/>
  <c r="T183" i="15"/>
  <c r="T184" i="15"/>
  <c r="T185" i="15"/>
  <c r="T186" i="15"/>
  <c r="T187" i="15"/>
  <c r="T188" i="15"/>
  <c r="T189" i="15"/>
  <c r="T190" i="15"/>
  <c r="T191" i="15"/>
  <c r="T192" i="15"/>
  <c r="T193" i="15"/>
  <c r="T202" i="15"/>
  <c r="T203" i="15"/>
  <c r="T204" i="15"/>
  <c r="T205" i="15"/>
  <c r="T206" i="15"/>
  <c r="T207" i="15"/>
  <c r="T208" i="15"/>
  <c r="T209" i="15"/>
  <c r="T210" i="15"/>
  <c r="T211" i="15"/>
  <c r="T212" i="15"/>
  <c r="T213" i="15"/>
  <c r="T214" i="15"/>
  <c r="T215" i="15"/>
  <c r="T216" i="15"/>
  <c r="T217" i="15"/>
  <c r="T218" i="15"/>
  <c r="T219" i="15"/>
  <c r="T220" i="15"/>
  <c r="T221" i="15"/>
  <c r="T222" i="15"/>
  <c r="T223" i="15"/>
  <c r="T224" i="15"/>
  <c r="T225" i="15"/>
  <c r="T226" i="15"/>
  <c r="T227" i="15"/>
  <c r="T228" i="15"/>
  <c r="T229" i="15"/>
  <c r="T230" i="15"/>
  <c r="T231" i="15"/>
  <c r="T232" i="15"/>
  <c r="T233" i="15"/>
  <c r="T234" i="15"/>
  <c r="T235" i="15"/>
  <c r="T236" i="15"/>
  <c r="T237" i="15"/>
  <c r="T238" i="15"/>
  <c r="T239" i="15"/>
  <c r="T240" i="15"/>
  <c r="T241" i="15"/>
  <c r="T242" i="15"/>
  <c r="T243" i="15"/>
  <c r="T244" i="15"/>
  <c r="T245" i="15"/>
  <c r="T246" i="15"/>
  <c r="T247" i="15"/>
  <c r="T248" i="15"/>
  <c r="T249" i="15"/>
  <c r="T250" i="15"/>
  <c r="T251" i="15"/>
  <c r="T252" i="15"/>
  <c r="T253" i="15"/>
  <c r="T254" i="15"/>
  <c r="T255" i="15"/>
  <c r="T256" i="15"/>
  <c r="T257" i="15"/>
  <c r="T258" i="15"/>
  <c r="T259" i="15"/>
  <c r="T260" i="15"/>
  <c r="T261" i="15"/>
  <c r="T262" i="15"/>
  <c r="T263" i="15"/>
  <c r="T264" i="15"/>
  <c r="T265" i="15"/>
  <c r="T266" i="15"/>
  <c r="T267" i="15"/>
  <c r="T268" i="15"/>
  <c r="T269" i="15"/>
  <c r="T270" i="15"/>
  <c r="T271" i="15"/>
  <c r="T272" i="15"/>
  <c r="T273" i="15"/>
  <c r="T274" i="15"/>
  <c r="T275" i="15"/>
  <c r="T276" i="15"/>
  <c r="T277" i="15"/>
  <c r="T278" i="15"/>
  <c r="T279" i="15"/>
  <c r="T280" i="15"/>
  <c r="T281" i="15"/>
  <c r="T282" i="15"/>
  <c r="T283" i="15"/>
  <c r="T284" i="15"/>
  <c r="T285" i="15"/>
  <c r="T286" i="15"/>
  <c r="T287" i="15"/>
  <c r="T288" i="15"/>
  <c r="T289" i="15"/>
  <c r="T290" i="15"/>
  <c r="T291" i="15"/>
  <c r="T292" i="15"/>
  <c r="T293" i="15"/>
  <c r="T294" i="15"/>
  <c r="T295" i="15"/>
  <c r="T296" i="15"/>
  <c r="T297" i="15"/>
  <c r="T298" i="15"/>
  <c r="T299" i="15"/>
  <c r="T300" i="15"/>
  <c r="T301" i="15"/>
  <c r="T302" i="15"/>
  <c r="T303" i="15"/>
  <c r="T304" i="15"/>
  <c r="T305" i="15"/>
  <c r="T306" i="15"/>
  <c r="T307" i="15"/>
  <c r="T308" i="15"/>
  <c r="T309" i="15"/>
  <c r="T310" i="15"/>
  <c r="T311" i="15"/>
  <c r="T312" i="15"/>
  <c r="T313" i="15"/>
  <c r="T314" i="15"/>
  <c r="T315" i="15"/>
  <c r="T316" i="15"/>
  <c r="T317" i="15"/>
  <c r="T318" i="15"/>
  <c r="T319" i="15"/>
  <c r="T320" i="15"/>
  <c r="T321" i="15"/>
  <c r="T322" i="15"/>
  <c r="T323" i="15"/>
  <c r="T324" i="15"/>
  <c r="T325" i="15"/>
  <c r="T326" i="15"/>
  <c r="T327" i="15"/>
  <c r="T328" i="15"/>
  <c r="T329" i="15"/>
  <c r="T330" i="15"/>
  <c r="T331" i="15"/>
  <c r="T332" i="15"/>
  <c r="T333" i="15"/>
  <c r="T334" i="15"/>
  <c r="T335" i="15"/>
  <c r="T336" i="15"/>
  <c r="T337" i="15"/>
  <c r="T338" i="15"/>
  <c r="T339" i="15"/>
  <c r="T340" i="15"/>
  <c r="T341" i="15"/>
  <c r="T342" i="15"/>
  <c r="T343" i="15"/>
  <c r="T344" i="15"/>
  <c r="T345" i="15"/>
  <c r="T346" i="15"/>
  <c r="T347" i="15"/>
  <c r="T348" i="15"/>
  <c r="T349" i="15"/>
  <c r="T350" i="15"/>
  <c r="T351" i="15"/>
  <c r="T352" i="15"/>
  <c r="T353" i="15"/>
  <c r="T354" i="15"/>
  <c r="T355" i="15"/>
  <c r="T356" i="15"/>
  <c r="T357" i="15"/>
  <c r="T358" i="15"/>
  <c r="T359" i="15"/>
  <c r="T360" i="15"/>
  <c r="T361" i="15"/>
  <c r="T362" i="15"/>
  <c r="T363" i="15"/>
  <c r="T364" i="15"/>
  <c r="T365" i="15"/>
  <c r="T366" i="15"/>
  <c r="T367" i="15"/>
  <c r="T368" i="15"/>
  <c r="T369" i="15"/>
  <c r="T370" i="15"/>
  <c r="T371" i="15"/>
  <c r="T372" i="15"/>
  <c r="T373" i="15"/>
  <c r="T374" i="15"/>
  <c r="T375" i="15"/>
  <c r="T376" i="15"/>
  <c r="T377" i="15"/>
  <c r="T378" i="15"/>
  <c r="T379" i="15"/>
  <c r="T380" i="15"/>
  <c r="T381" i="15"/>
  <c r="T382" i="15"/>
  <c r="T383" i="15"/>
  <c r="T384" i="15"/>
  <c r="T385" i="15"/>
  <c r="T386" i="15"/>
  <c r="T387" i="15"/>
  <c r="T388" i="15"/>
  <c r="T389" i="15"/>
  <c r="T390" i="15"/>
  <c r="T391" i="15"/>
  <c r="T392" i="15"/>
  <c r="T393" i="15"/>
  <c r="T394" i="15"/>
  <c r="T395" i="15"/>
  <c r="T396" i="15"/>
  <c r="T397" i="15"/>
  <c r="T398" i="15"/>
  <c r="T399" i="15"/>
  <c r="T400" i="15"/>
  <c r="T401" i="15"/>
  <c r="T402" i="15"/>
  <c r="T403" i="15"/>
  <c r="T404" i="15"/>
  <c r="T405" i="15"/>
  <c r="T406" i="15"/>
  <c r="T407" i="15"/>
  <c r="T408" i="15"/>
  <c r="T409" i="15"/>
  <c r="T410" i="15"/>
  <c r="T411" i="15"/>
  <c r="T412" i="15"/>
  <c r="T413" i="15"/>
  <c r="T414" i="15"/>
  <c r="T415" i="15"/>
  <c r="T416" i="15"/>
  <c r="T417" i="15"/>
  <c r="T418" i="15"/>
  <c r="T419" i="15"/>
  <c r="T420" i="15"/>
  <c r="T421" i="15"/>
  <c r="T422" i="15"/>
  <c r="T423" i="15"/>
  <c r="T424" i="15"/>
  <c r="T425" i="15"/>
  <c r="T426" i="15"/>
  <c r="T427" i="15"/>
  <c r="T428" i="15"/>
  <c r="T429" i="15"/>
  <c r="T430" i="15"/>
  <c r="T431" i="15"/>
  <c r="T432" i="15"/>
  <c r="T433" i="15"/>
  <c r="T434" i="15"/>
  <c r="T435" i="15"/>
  <c r="T436" i="15"/>
  <c r="T437" i="15"/>
  <c r="T438" i="15"/>
  <c r="T439" i="15"/>
  <c r="T440" i="15"/>
  <c r="T441" i="15"/>
  <c r="T442" i="15"/>
  <c r="T443" i="15"/>
  <c r="T444" i="15"/>
  <c r="T445" i="15"/>
  <c r="T446" i="15"/>
  <c r="T447" i="15"/>
  <c r="T448" i="15"/>
  <c r="T449" i="15"/>
  <c r="T450" i="15"/>
  <c r="T451" i="15"/>
  <c r="T452" i="15"/>
  <c r="T453" i="15"/>
  <c r="T454" i="15"/>
  <c r="T455" i="15"/>
  <c r="T456" i="15"/>
  <c r="T457" i="15"/>
  <c r="T458" i="15"/>
  <c r="T459" i="15"/>
  <c r="T460" i="15"/>
  <c r="T461" i="15"/>
  <c r="T462" i="15"/>
  <c r="T463" i="15"/>
  <c r="T464" i="15"/>
  <c r="T465" i="15"/>
  <c r="T466" i="15"/>
  <c r="T467" i="15"/>
  <c r="T468" i="15"/>
  <c r="T469" i="15"/>
  <c r="T470" i="15"/>
  <c r="T471" i="15"/>
  <c r="T472" i="15"/>
  <c r="T473" i="15"/>
  <c r="T474" i="15"/>
  <c r="T475" i="15"/>
  <c r="T476" i="15"/>
  <c r="T477" i="15"/>
  <c r="T478" i="15"/>
  <c r="T479" i="15"/>
  <c r="T480" i="15"/>
  <c r="T481" i="15"/>
  <c r="T482" i="15"/>
  <c r="T483" i="15"/>
  <c r="T484" i="15"/>
  <c r="T485" i="15"/>
  <c r="T486" i="15"/>
  <c r="T487" i="15"/>
  <c r="T488" i="15"/>
  <c r="T489" i="15"/>
  <c r="T490" i="15"/>
  <c r="T491" i="15"/>
  <c r="T492" i="15"/>
  <c r="T493" i="15"/>
  <c r="T494" i="15"/>
  <c r="T495" i="15"/>
  <c r="T496" i="15"/>
  <c r="T497" i="15"/>
  <c r="T498" i="15"/>
  <c r="T499" i="15"/>
  <c r="T500" i="15"/>
  <c r="T501" i="15"/>
  <c r="T502" i="15"/>
  <c r="T503" i="15"/>
  <c r="T504" i="15"/>
  <c r="T505" i="15"/>
  <c r="T506" i="15"/>
  <c r="T507" i="15"/>
  <c r="T508" i="15"/>
  <c r="T509" i="15"/>
  <c r="T510" i="15"/>
  <c r="T511" i="15"/>
  <c r="T512" i="15"/>
  <c r="T513" i="15"/>
  <c r="T514" i="15"/>
  <c r="T515" i="15"/>
  <c r="T516" i="15"/>
  <c r="T517" i="15"/>
  <c r="T518" i="15"/>
  <c r="T519" i="15"/>
  <c r="T520" i="15"/>
  <c r="T521" i="15"/>
  <c r="T522" i="15"/>
  <c r="T523" i="15"/>
  <c r="T524" i="15"/>
  <c r="T525" i="15"/>
  <c r="T526" i="15"/>
  <c r="T527" i="15"/>
  <c r="T528" i="15"/>
  <c r="T529" i="15"/>
  <c r="T530" i="15"/>
  <c r="T531" i="15"/>
  <c r="T532" i="15"/>
  <c r="T533" i="15"/>
  <c r="T534" i="15"/>
  <c r="T535" i="15"/>
  <c r="T536" i="15"/>
  <c r="T537" i="15"/>
  <c r="T538" i="15"/>
  <c r="T539" i="15"/>
  <c r="T540" i="15"/>
  <c r="T541" i="15"/>
  <c r="T542" i="15"/>
  <c r="T543" i="15"/>
  <c r="T544" i="15"/>
  <c r="T545" i="15"/>
  <c r="T546" i="15"/>
  <c r="T547" i="15"/>
  <c r="T548" i="15"/>
  <c r="T549" i="15"/>
  <c r="T550" i="15"/>
  <c r="T551" i="15"/>
  <c r="T552" i="15"/>
  <c r="T553" i="15"/>
  <c r="T554" i="15"/>
  <c r="T555" i="15"/>
  <c r="T556" i="15"/>
  <c r="T557" i="15"/>
  <c r="T558" i="15"/>
  <c r="T559" i="15"/>
  <c r="T560" i="15"/>
  <c r="T561" i="15"/>
  <c r="T562" i="15"/>
  <c r="T563" i="15"/>
  <c r="T564" i="15"/>
  <c r="T565" i="15"/>
  <c r="T566" i="15"/>
  <c r="T567" i="15"/>
  <c r="T568" i="15"/>
  <c r="T569" i="15"/>
  <c r="T570" i="15"/>
  <c r="T571" i="15"/>
  <c r="T572" i="15"/>
  <c r="T573" i="15"/>
  <c r="T574" i="15"/>
  <c r="T575" i="15"/>
  <c r="T576" i="15"/>
  <c r="T577" i="15"/>
  <c r="T578" i="15"/>
  <c r="T579" i="15"/>
  <c r="T580" i="15"/>
  <c r="T581" i="15"/>
  <c r="T582" i="15"/>
  <c r="T583" i="15"/>
  <c r="T584" i="15"/>
  <c r="T585" i="15"/>
  <c r="T586" i="15"/>
  <c r="T587" i="15"/>
  <c r="T588" i="15"/>
  <c r="T589" i="15"/>
  <c r="T590" i="15"/>
  <c r="T591" i="15"/>
  <c r="T592" i="15"/>
  <c r="T593" i="15"/>
  <c r="T594" i="15"/>
  <c r="T595" i="15"/>
  <c r="T596" i="15"/>
  <c r="T597" i="15"/>
  <c r="T598" i="15"/>
  <c r="T599" i="15"/>
  <c r="T600" i="15"/>
  <c r="T601" i="15"/>
  <c r="T602" i="15"/>
  <c r="T603" i="15"/>
  <c r="T604" i="15"/>
  <c r="T605" i="15"/>
  <c r="T606" i="15"/>
  <c r="T607" i="15"/>
  <c r="T608" i="15"/>
  <c r="T609" i="15"/>
  <c r="T610" i="15"/>
  <c r="T611" i="15"/>
  <c r="T612" i="15"/>
  <c r="T613" i="15"/>
  <c r="T614" i="15"/>
  <c r="T615" i="15"/>
  <c r="T616" i="15"/>
  <c r="T617" i="15"/>
  <c r="T618" i="15"/>
  <c r="T619" i="15"/>
  <c r="T620" i="15"/>
  <c r="T621" i="15"/>
  <c r="T622" i="15"/>
  <c r="T623" i="15"/>
  <c r="T624" i="15"/>
  <c r="T625" i="15"/>
  <c r="T626" i="15"/>
  <c r="T627" i="15"/>
  <c r="T628" i="15"/>
  <c r="T629" i="15"/>
  <c r="T630" i="15"/>
  <c r="T631" i="15"/>
  <c r="T632" i="15"/>
  <c r="T633" i="15"/>
  <c r="T634" i="15"/>
  <c r="T635" i="15"/>
  <c r="T636" i="15"/>
  <c r="T637" i="15"/>
  <c r="T638" i="15"/>
  <c r="T639" i="15"/>
  <c r="T640" i="15"/>
  <c r="T641" i="15"/>
  <c r="T642" i="15"/>
  <c r="T643" i="15"/>
  <c r="T644" i="15"/>
  <c r="T645" i="15"/>
  <c r="T646" i="15"/>
  <c r="T647" i="15"/>
  <c r="T648" i="15"/>
  <c r="T649" i="15"/>
  <c r="T650" i="15"/>
  <c r="T651" i="15"/>
  <c r="T652" i="15"/>
  <c r="T653" i="15"/>
  <c r="T654" i="15"/>
  <c r="T655" i="15"/>
  <c r="T656" i="15"/>
  <c r="T657" i="15"/>
  <c r="T658" i="15"/>
  <c r="T659" i="15"/>
  <c r="T660" i="15"/>
  <c r="T661" i="15"/>
  <c r="T662" i="15"/>
  <c r="T663" i="15"/>
  <c r="T664" i="15"/>
  <c r="T665" i="15"/>
  <c r="T666" i="15"/>
  <c r="T667" i="15"/>
  <c r="T668" i="15"/>
  <c r="T669" i="15"/>
  <c r="T670" i="15"/>
  <c r="T671" i="15"/>
  <c r="T672" i="15"/>
  <c r="T673" i="15"/>
  <c r="T674" i="15"/>
  <c r="T675" i="15"/>
  <c r="T676" i="15"/>
  <c r="T677" i="15"/>
  <c r="T678" i="15"/>
  <c r="T680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106" i="15"/>
  <c r="S107" i="15"/>
  <c r="S108" i="15"/>
  <c r="S109" i="15"/>
  <c r="S110" i="15"/>
  <c r="S113" i="15"/>
  <c r="S114" i="15"/>
  <c r="S115" i="15"/>
  <c r="S116" i="15"/>
  <c r="S117" i="15"/>
  <c r="S130" i="15"/>
  <c r="S131" i="15"/>
  <c r="S132" i="15"/>
  <c r="S133" i="15"/>
  <c r="S134" i="15"/>
  <c r="S135" i="15"/>
  <c r="S136" i="15"/>
  <c r="S137" i="15"/>
  <c r="S138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202" i="15"/>
  <c r="S203" i="15"/>
  <c r="S204" i="15"/>
  <c r="S205" i="15"/>
  <c r="S206" i="15"/>
  <c r="S207" i="15"/>
  <c r="S208" i="15"/>
  <c r="S209" i="15"/>
  <c r="S210" i="15"/>
  <c r="S211" i="15"/>
  <c r="S212" i="15"/>
  <c r="S213" i="15"/>
  <c r="S214" i="15"/>
  <c r="S215" i="15"/>
  <c r="S216" i="15"/>
  <c r="S217" i="15"/>
  <c r="S218" i="15"/>
  <c r="S219" i="15"/>
  <c r="S220" i="15"/>
  <c r="S221" i="15"/>
  <c r="S222" i="15"/>
  <c r="S223" i="15"/>
  <c r="S224" i="15"/>
  <c r="S225" i="15"/>
  <c r="S226" i="15"/>
  <c r="S227" i="15"/>
  <c r="S228" i="15"/>
  <c r="S229" i="15"/>
  <c r="S230" i="15"/>
  <c r="S231" i="15"/>
  <c r="S232" i="15"/>
  <c r="S233" i="15"/>
  <c r="S234" i="15"/>
  <c r="S235" i="15"/>
  <c r="S236" i="15"/>
  <c r="S237" i="15"/>
  <c r="S238" i="15"/>
  <c r="S239" i="15"/>
  <c r="S240" i="15"/>
  <c r="S241" i="15"/>
  <c r="S242" i="15"/>
  <c r="S243" i="15"/>
  <c r="S244" i="15"/>
  <c r="S245" i="15"/>
  <c r="S246" i="15"/>
  <c r="S247" i="15"/>
  <c r="S248" i="15"/>
  <c r="S249" i="15"/>
  <c r="S250" i="15"/>
  <c r="S251" i="15"/>
  <c r="S252" i="15"/>
  <c r="S253" i="15"/>
  <c r="S254" i="15"/>
  <c r="S255" i="15"/>
  <c r="S256" i="15"/>
  <c r="S257" i="15"/>
  <c r="S258" i="15"/>
  <c r="S259" i="15"/>
  <c r="S260" i="15"/>
  <c r="S261" i="15"/>
  <c r="S262" i="15"/>
  <c r="S263" i="15"/>
  <c r="S264" i="15"/>
  <c r="S265" i="15"/>
  <c r="S266" i="15"/>
  <c r="S267" i="15"/>
  <c r="S268" i="15"/>
  <c r="S269" i="15"/>
  <c r="S270" i="15"/>
  <c r="S271" i="15"/>
  <c r="S272" i="15"/>
  <c r="S273" i="15"/>
  <c r="S274" i="15"/>
  <c r="S275" i="15"/>
  <c r="S276" i="15"/>
  <c r="S277" i="15"/>
  <c r="S278" i="15"/>
  <c r="S279" i="15"/>
  <c r="S280" i="15"/>
  <c r="S281" i="15"/>
  <c r="S282" i="15"/>
  <c r="S283" i="15"/>
  <c r="S284" i="15"/>
  <c r="S285" i="15"/>
  <c r="S286" i="15"/>
  <c r="S287" i="15"/>
  <c r="S288" i="15"/>
  <c r="S289" i="15"/>
  <c r="S290" i="15"/>
  <c r="S291" i="15"/>
  <c r="S292" i="15"/>
  <c r="S293" i="15"/>
  <c r="S294" i="15"/>
  <c r="S295" i="15"/>
  <c r="S296" i="15"/>
  <c r="S297" i="15"/>
  <c r="S298" i="15"/>
  <c r="S299" i="15"/>
  <c r="S300" i="15"/>
  <c r="S301" i="15"/>
  <c r="S302" i="15"/>
  <c r="S303" i="15"/>
  <c r="S304" i="15"/>
  <c r="S305" i="15"/>
  <c r="S306" i="15"/>
  <c r="S307" i="15"/>
  <c r="S308" i="15"/>
  <c r="S309" i="15"/>
  <c r="S310" i="15"/>
  <c r="S311" i="15"/>
  <c r="S312" i="15"/>
  <c r="S313" i="15"/>
  <c r="S314" i="15"/>
  <c r="S315" i="15"/>
  <c r="S316" i="15"/>
  <c r="S317" i="15"/>
  <c r="S318" i="15"/>
  <c r="S319" i="15"/>
  <c r="S320" i="15"/>
  <c r="S321" i="15"/>
  <c r="S322" i="15"/>
  <c r="S323" i="15"/>
  <c r="S324" i="15"/>
  <c r="S325" i="15"/>
  <c r="S326" i="15"/>
  <c r="S327" i="15"/>
  <c r="S328" i="15"/>
  <c r="S329" i="15"/>
  <c r="S330" i="15"/>
  <c r="S331" i="15"/>
  <c r="S332" i="15"/>
  <c r="S333" i="15"/>
  <c r="S334" i="15"/>
  <c r="S335" i="15"/>
  <c r="S336" i="15"/>
  <c r="S337" i="15"/>
  <c r="S338" i="15"/>
  <c r="S339" i="15"/>
  <c r="S340" i="15"/>
  <c r="S341" i="15"/>
  <c r="S342" i="15"/>
  <c r="S343" i="15"/>
  <c r="S344" i="15"/>
  <c r="S345" i="15"/>
  <c r="S346" i="15"/>
  <c r="S347" i="15"/>
  <c r="S348" i="15"/>
  <c r="S349" i="15"/>
  <c r="S350" i="15"/>
  <c r="S351" i="15"/>
  <c r="S352" i="15"/>
  <c r="S353" i="15"/>
  <c r="S354" i="15"/>
  <c r="S355" i="15"/>
  <c r="S356" i="15"/>
  <c r="S357" i="15"/>
  <c r="S358" i="15"/>
  <c r="S359" i="15"/>
  <c r="S360" i="15"/>
  <c r="S361" i="15"/>
  <c r="S362" i="15"/>
  <c r="S363" i="15"/>
  <c r="S364" i="15"/>
  <c r="S365" i="15"/>
  <c r="S366" i="15"/>
  <c r="S367" i="15"/>
  <c r="S368" i="15"/>
  <c r="S369" i="15"/>
  <c r="S370" i="15"/>
  <c r="S371" i="15"/>
  <c r="S372" i="15"/>
  <c r="S373" i="15"/>
  <c r="S374" i="15"/>
  <c r="S375" i="15"/>
  <c r="S376" i="15"/>
  <c r="S377" i="15"/>
  <c r="S378" i="15"/>
  <c r="S379" i="15"/>
  <c r="S380" i="15"/>
  <c r="S381" i="15"/>
  <c r="S382" i="15"/>
  <c r="S383" i="15"/>
  <c r="S384" i="15"/>
  <c r="S385" i="15"/>
  <c r="S386" i="15"/>
  <c r="S387" i="15"/>
  <c r="S388" i="15"/>
  <c r="S389" i="15"/>
  <c r="S390" i="15"/>
  <c r="S391" i="15"/>
  <c r="S392" i="15"/>
  <c r="S393" i="15"/>
  <c r="S394" i="15"/>
  <c r="S395" i="15"/>
  <c r="S396" i="15"/>
  <c r="S397" i="15"/>
  <c r="S398" i="15"/>
  <c r="S399" i="15"/>
  <c r="S400" i="15"/>
  <c r="S401" i="15"/>
  <c r="S402" i="15"/>
  <c r="S403" i="15"/>
  <c r="S404" i="15"/>
  <c r="S405" i="15"/>
  <c r="S406" i="15"/>
  <c r="S407" i="15"/>
  <c r="S408" i="15"/>
  <c r="S409" i="15"/>
  <c r="S410" i="15"/>
  <c r="S411" i="15"/>
  <c r="S412" i="15"/>
  <c r="S413" i="15"/>
  <c r="S414" i="15"/>
  <c r="S415" i="15"/>
  <c r="S416" i="15"/>
  <c r="S417" i="15"/>
  <c r="S418" i="15"/>
  <c r="S419" i="15"/>
  <c r="S420" i="15"/>
  <c r="S421" i="15"/>
  <c r="S422" i="15"/>
  <c r="S423" i="15"/>
  <c r="S424" i="15"/>
  <c r="S425" i="15"/>
  <c r="S426" i="15"/>
  <c r="S427" i="15"/>
  <c r="S428" i="15"/>
  <c r="S429" i="15"/>
  <c r="S430" i="15"/>
  <c r="S431" i="15"/>
  <c r="S432" i="15"/>
  <c r="S433" i="15"/>
  <c r="S434" i="15"/>
  <c r="S435" i="15"/>
  <c r="S436" i="15"/>
  <c r="S437" i="15"/>
  <c r="S438" i="15"/>
  <c r="S439" i="15"/>
  <c r="S440" i="15"/>
  <c r="S441" i="15"/>
  <c r="S442" i="15"/>
  <c r="S443" i="15"/>
  <c r="S444" i="15"/>
  <c r="S445" i="15"/>
  <c r="S446" i="15"/>
  <c r="S447" i="15"/>
  <c r="S448" i="15"/>
  <c r="S449" i="15"/>
  <c r="S450" i="15"/>
  <c r="S451" i="15"/>
  <c r="S452" i="15"/>
  <c r="S453" i="15"/>
  <c r="S454" i="15"/>
  <c r="S455" i="15"/>
  <c r="S456" i="15"/>
  <c r="S457" i="15"/>
  <c r="S458" i="15"/>
  <c r="S459" i="15"/>
  <c r="S460" i="15"/>
  <c r="S461" i="15"/>
  <c r="S462" i="15"/>
  <c r="S463" i="15"/>
  <c r="S464" i="15"/>
  <c r="S465" i="15"/>
  <c r="S466" i="15"/>
  <c r="S467" i="15"/>
  <c r="S468" i="15"/>
  <c r="S469" i="15"/>
  <c r="S470" i="15"/>
  <c r="S471" i="15"/>
  <c r="S472" i="15"/>
  <c r="S473" i="15"/>
  <c r="S474" i="15"/>
  <c r="S475" i="15"/>
  <c r="S476" i="15"/>
  <c r="S477" i="15"/>
  <c r="S478" i="15"/>
  <c r="S479" i="15"/>
  <c r="S480" i="15"/>
  <c r="S481" i="15"/>
  <c r="S482" i="15"/>
  <c r="S483" i="15"/>
  <c r="S484" i="15"/>
  <c r="S485" i="15"/>
  <c r="S486" i="15"/>
  <c r="S487" i="15"/>
  <c r="S488" i="15"/>
  <c r="S489" i="15"/>
  <c r="S490" i="15"/>
  <c r="S491" i="15"/>
  <c r="S492" i="15"/>
  <c r="S493" i="15"/>
  <c r="S494" i="15"/>
  <c r="S495" i="15"/>
  <c r="S496" i="15"/>
  <c r="S497" i="15"/>
  <c r="S498" i="15"/>
  <c r="S499" i="15"/>
  <c r="S500" i="15"/>
  <c r="S501" i="15"/>
  <c r="S502" i="15"/>
  <c r="S503" i="15"/>
  <c r="S504" i="15"/>
  <c r="S505" i="15"/>
  <c r="S506" i="15"/>
  <c r="S507" i="15"/>
  <c r="S508" i="15"/>
  <c r="S509" i="15"/>
  <c r="S510" i="15"/>
  <c r="S511" i="15"/>
  <c r="S512" i="15"/>
  <c r="S513" i="15"/>
  <c r="S514" i="15"/>
  <c r="S515" i="15"/>
  <c r="S516" i="15"/>
  <c r="S517" i="15"/>
  <c r="S518" i="15"/>
  <c r="S519" i="15"/>
  <c r="S520" i="15"/>
  <c r="S521" i="15"/>
  <c r="S522" i="15"/>
  <c r="S523" i="15"/>
  <c r="S524" i="15"/>
  <c r="S525" i="15"/>
  <c r="S526" i="15"/>
  <c r="S527" i="15"/>
  <c r="S528" i="15"/>
  <c r="S529" i="15"/>
  <c r="S530" i="15"/>
  <c r="S531" i="15"/>
  <c r="S532" i="15"/>
  <c r="S533" i="15"/>
  <c r="S534" i="15"/>
  <c r="S535" i="15"/>
  <c r="S536" i="15"/>
  <c r="S537" i="15"/>
  <c r="S538" i="15"/>
  <c r="S539" i="15"/>
  <c r="S540" i="15"/>
  <c r="S541" i="15"/>
  <c r="S542" i="15"/>
  <c r="S543" i="15"/>
  <c r="S544" i="15"/>
  <c r="S545" i="15"/>
  <c r="S546" i="15"/>
  <c r="S547" i="15"/>
  <c r="S548" i="15"/>
  <c r="S549" i="15"/>
  <c r="S550" i="15"/>
  <c r="S551" i="15"/>
  <c r="S552" i="15"/>
  <c r="S553" i="15"/>
  <c r="S554" i="15"/>
  <c r="S555" i="15"/>
  <c r="S556" i="15"/>
  <c r="S557" i="15"/>
  <c r="S558" i="15"/>
  <c r="S559" i="15"/>
  <c r="S560" i="15"/>
  <c r="S561" i="15"/>
  <c r="S562" i="15"/>
  <c r="S563" i="15"/>
  <c r="S564" i="15"/>
  <c r="S565" i="15"/>
  <c r="S566" i="15"/>
  <c r="S567" i="15"/>
  <c r="S568" i="15"/>
  <c r="S569" i="15"/>
  <c r="S570" i="15"/>
  <c r="S571" i="15"/>
  <c r="S572" i="15"/>
  <c r="S573" i="15"/>
  <c r="S574" i="15"/>
  <c r="S575" i="15"/>
  <c r="S576" i="15"/>
  <c r="S577" i="15"/>
  <c r="S578" i="15"/>
  <c r="S579" i="15"/>
  <c r="S580" i="15"/>
  <c r="S581" i="15"/>
  <c r="S582" i="15"/>
  <c r="S583" i="15"/>
  <c r="S584" i="15"/>
  <c r="S585" i="15"/>
  <c r="S586" i="15"/>
  <c r="S587" i="15"/>
  <c r="S588" i="15"/>
  <c r="S589" i="15"/>
  <c r="S590" i="15"/>
  <c r="S591" i="15"/>
  <c r="S592" i="15"/>
  <c r="S593" i="15"/>
  <c r="S594" i="15"/>
  <c r="S595" i="15"/>
  <c r="S596" i="15"/>
  <c r="S597" i="15"/>
  <c r="S598" i="15"/>
  <c r="S599" i="15"/>
  <c r="S600" i="15"/>
  <c r="S601" i="15"/>
  <c r="S602" i="15"/>
  <c r="S603" i="15"/>
  <c r="S604" i="15"/>
  <c r="S605" i="15"/>
  <c r="S606" i="15"/>
  <c r="S607" i="15"/>
  <c r="S608" i="15"/>
  <c r="S609" i="15"/>
  <c r="S610" i="15"/>
  <c r="S611" i="15"/>
  <c r="S612" i="15"/>
  <c r="S613" i="15"/>
  <c r="S614" i="15"/>
  <c r="S615" i="15"/>
  <c r="S616" i="15"/>
  <c r="S617" i="15"/>
  <c r="S618" i="15"/>
  <c r="S619" i="15"/>
  <c r="S620" i="15"/>
  <c r="S621" i="15"/>
  <c r="S622" i="15"/>
  <c r="S623" i="15"/>
  <c r="S624" i="15"/>
  <c r="S625" i="15"/>
  <c r="S626" i="15"/>
  <c r="S627" i="15"/>
  <c r="S628" i="15"/>
  <c r="S629" i="15"/>
  <c r="S630" i="15"/>
  <c r="S631" i="15"/>
  <c r="S632" i="15"/>
  <c r="S633" i="15"/>
  <c r="S634" i="15"/>
  <c r="S635" i="15"/>
  <c r="S636" i="15"/>
  <c r="S637" i="15"/>
  <c r="S638" i="15"/>
  <c r="S639" i="15"/>
  <c r="S640" i="15"/>
  <c r="S641" i="15"/>
  <c r="S642" i="15"/>
  <c r="S643" i="15"/>
  <c r="S644" i="15"/>
  <c r="S645" i="15"/>
  <c r="S646" i="15"/>
  <c r="S647" i="15"/>
  <c r="S648" i="15"/>
  <c r="S649" i="15"/>
  <c r="S650" i="15"/>
  <c r="S651" i="15"/>
  <c r="S652" i="15"/>
  <c r="S653" i="15"/>
  <c r="S654" i="15"/>
  <c r="S655" i="15"/>
  <c r="S656" i="15"/>
  <c r="S657" i="15"/>
  <c r="S658" i="15"/>
  <c r="S659" i="15"/>
  <c r="S660" i="15"/>
  <c r="S661" i="15"/>
  <c r="S662" i="15"/>
  <c r="S663" i="15"/>
  <c r="S664" i="15"/>
  <c r="S665" i="15"/>
  <c r="S666" i="15"/>
  <c r="S667" i="15"/>
  <c r="S668" i="15"/>
  <c r="S669" i="15"/>
  <c r="S670" i="15"/>
  <c r="S671" i="15"/>
  <c r="S672" i="15"/>
  <c r="S673" i="15"/>
  <c r="S674" i="15"/>
  <c r="S675" i="15"/>
  <c r="S676" i="15"/>
  <c r="S677" i="15"/>
  <c r="S678" i="15"/>
  <c r="S680" i="15"/>
  <c r="F653" i="15"/>
  <c r="G653" i="15"/>
  <c r="F654" i="15"/>
  <c r="G654" i="15"/>
  <c r="F655" i="15"/>
  <c r="G655" i="15"/>
  <c r="F656" i="15"/>
  <c r="G656" i="15"/>
  <c r="F657" i="15"/>
  <c r="G657" i="15"/>
  <c r="F658" i="15"/>
  <c r="G658" i="15"/>
  <c r="F659" i="15"/>
  <c r="G659" i="15"/>
  <c r="F660" i="15"/>
  <c r="G660" i="15"/>
  <c r="F661" i="15"/>
  <c r="G661" i="15"/>
  <c r="F662" i="15"/>
  <c r="G662" i="15"/>
  <c r="F663" i="15"/>
  <c r="G663" i="15"/>
  <c r="F664" i="15"/>
  <c r="G664" i="15"/>
  <c r="F665" i="15"/>
  <c r="G665" i="15"/>
  <c r="F666" i="15"/>
  <c r="G666" i="15"/>
  <c r="F667" i="15"/>
  <c r="G667" i="15"/>
  <c r="F668" i="15"/>
  <c r="G668" i="15"/>
  <c r="F669" i="15"/>
  <c r="G669" i="15"/>
  <c r="F670" i="15"/>
  <c r="G670" i="15"/>
  <c r="F671" i="15"/>
  <c r="G671" i="15"/>
  <c r="F672" i="15"/>
  <c r="G672" i="15"/>
  <c r="F673" i="15"/>
  <c r="G673" i="15"/>
  <c r="F674" i="15"/>
  <c r="G674" i="15"/>
  <c r="F675" i="15"/>
  <c r="G675" i="15"/>
  <c r="F676" i="15"/>
  <c r="G676" i="15"/>
  <c r="H676" i="15"/>
  <c r="F629" i="15"/>
  <c r="G629" i="15"/>
  <c r="F630" i="15"/>
  <c r="G630" i="15"/>
  <c r="F631" i="15"/>
  <c r="G631" i="15"/>
  <c r="F632" i="15"/>
  <c r="G632" i="15"/>
  <c r="F633" i="15"/>
  <c r="G633" i="15"/>
  <c r="F634" i="15"/>
  <c r="G634" i="15"/>
  <c r="F635" i="15"/>
  <c r="G635" i="15"/>
  <c r="F636" i="15"/>
  <c r="G636" i="15"/>
  <c r="F637" i="15"/>
  <c r="G637" i="15"/>
  <c r="F638" i="15"/>
  <c r="G638" i="15"/>
  <c r="F639" i="15"/>
  <c r="G639" i="15"/>
  <c r="F640" i="15"/>
  <c r="G640" i="15"/>
  <c r="F641" i="15"/>
  <c r="G641" i="15"/>
  <c r="F642" i="15"/>
  <c r="G642" i="15"/>
  <c r="F643" i="15"/>
  <c r="G643" i="15"/>
  <c r="F644" i="15"/>
  <c r="G644" i="15"/>
  <c r="F645" i="15"/>
  <c r="G645" i="15"/>
  <c r="F646" i="15"/>
  <c r="G646" i="15"/>
  <c r="F647" i="15"/>
  <c r="G647" i="15"/>
  <c r="F648" i="15"/>
  <c r="G648" i="15"/>
  <c r="F649" i="15"/>
  <c r="G649" i="15"/>
  <c r="F650" i="15"/>
  <c r="G650" i="15"/>
  <c r="F651" i="15"/>
  <c r="G651" i="15"/>
  <c r="F652" i="15"/>
  <c r="G652" i="15"/>
  <c r="H652" i="15"/>
  <c r="F605" i="15"/>
  <c r="G605" i="15"/>
  <c r="F606" i="15"/>
  <c r="G606" i="15"/>
  <c r="F607" i="15"/>
  <c r="G607" i="15"/>
  <c r="F608" i="15"/>
  <c r="G608" i="15"/>
  <c r="F609" i="15"/>
  <c r="G609" i="15"/>
  <c r="F610" i="15"/>
  <c r="G610" i="15"/>
  <c r="F611" i="15"/>
  <c r="G611" i="15"/>
  <c r="F612" i="15"/>
  <c r="G612" i="15"/>
  <c r="F613" i="15"/>
  <c r="G613" i="15"/>
  <c r="F614" i="15"/>
  <c r="G614" i="15"/>
  <c r="F615" i="15"/>
  <c r="G615" i="15"/>
  <c r="F616" i="15"/>
  <c r="G616" i="15"/>
  <c r="F617" i="15"/>
  <c r="G617" i="15"/>
  <c r="F618" i="15"/>
  <c r="G618" i="15"/>
  <c r="F619" i="15"/>
  <c r="G619" i="15"/>
  <c r="F620" i="15"/>
  <c r="G620" i="15"/>
  <c r="F621" i="15"/>
  <c r="G621" i="15"/>
  <c r="F622" i="15"/>
  <c r="G622" i="15"/>
  <c r="F623" i="15"/>
  <c r="G623" i="15"/>
  <c r="F624" i="15"/>
  <c r="G624" i="15"/>
  <c r="F625" i="15"/>
  <c r="G625" i="15"/>
  <c r="F626" i="15"/>
  <c r="G626" i="15"/>
  <c r="F627" i="15"/>
  <c r="G627" i="15"/>
  <c r="F628" i="15"/>
  <c r="G628" i="15"/>
  <c r="H628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600" i="15"/>
  <c r="F601" i="15"/>
  <c r="F602" i="15"/>
  <c r="F603" i="15"/>
  <c r="F604" i="15"/>
  <c r="W605" i="15"/>
  <c r="F581" i="15"/>
  <c r="G581" i="15"/>
  <c r="G582" i="15"/>
  <c r="G583" i="15"/>
  <c r="G584" i="15"/>
  <c r="G585" i="15"/>
  <c r="G586" i="15"/>
  <c r="G587" i="15"/>
  <c r="G588" i="15"/>
  <c r="G589" i="15"/>
  <c r="G590" i="15"/>
  <c r="G591" i="15"/>
  <c r="G592" i="15"/>
  <c r="G593" i="15"/>
  <c r="G594" i="15"/>
  <c r="G595" i="15"/>
  <c r="G596" i="15"/>
  <c r="G597" i="15"/>
  <c r="G598" i="15"/>
  <c r="G599" i="15"/>
  <c r="G600" i="15"/>
  <c r="G601" i="15"/>
  <c r="G602" i="15"/>
  <c r="G603" i="15"/>
  <c r="G604" i="15"/>
  <c r="H604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W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W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3" i="15"/>
  <c r="F504" i="15"/>
  <c r="F505" i="15"/>
  <c r="F506" i="15"/>
  <c r="F507" i="15"/>
  <c r="F508" i="15"/>
  <c r="W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1" i="15"/>
  <c r="F522" i="15"/>
  <c r="F523" i="15"/>
  <c r="F524" i="15"/>
  <c r="F525" i="15"/>
  <c r="F526" i="15"/>
  <c r="F527" i="15"/>
  <c r="F528" i="15"/>
  <c r="F529" i="15"/>
  <c r="F530" i="15"/>
  <c r="F531" i="15"/>
  <c r="F532" i="15"/>
  <c r="W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546" i="15"/>
  <c r="F547" i="15"/>
  <c r="F548" i="15"/>
  <c r="F549" i="15"/>
  <c r="F550" i="15"/>
  <c r="F551" i="15"/>
  <c r="F552" i="15"/>
  <c r="F553" i="15"/>
  <c r="F554" i="15"/>
  <c r="F555" i="15"/>
  <c r="F556" i="15"/>
  <c r="W556" i="15"/>
  <c r="F557" i="15"/>
  <c r="F558" i="15"/>
  <c r="F559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F574" i="15"/>
  <c r="F575" i="15"/>
  <c r="F576" i="15"/>
  <c r="F577" i="15"/>
  <c r="F578" i="15"/>
  <c r="F579" i="15"/>
  <c r="F580" i="15"/>
  <c r="W580" i="15"/>
  <c r="X602" i="15"/>
  <c r="G557" i="15"/>
  <c r="G558" i="15"/>
  <c r="G559" i="15"/>
  <c r="G560" i="15"/>
  <c r="G561" i="15"/>
  <c r="G562" i="15"/>
  <c r="G563" i="15"/>
  <c r="G564" i="15"/>
  <c r="G565" i="15"/>
  <c r="G566" i="15"/>
  <c r="G567" i="15"/>
  <c r="G568" i="15"/>
  <c r="G569" i="15"/>
  <c r="G570" i="15"/>
  <c r="G571" i="15"/>
  <c r="G572" i="15"/>
  <c r="G573" i="15"/>
  <c r="G574" i="15"/>
  <c r="G575" i="15"/>
  <c r="G576" i="15"/>
  <c r="G577" i="15"/>
  <c r="G578" i="15"/>
  <c r="G579" i="15"/>
  <c r="G580" i="15"/>
  <c r="H580" i="15"/>
  <c r="G533" i="15"/>
  <c r="G534" i="15"/>
  <c r="G535" i="15"/>
  <c r="G536" i="15"/>
  <c r="G537" i="15"/>
  <c r="G538" i="15"/>
  <c r="G539" i="15"/>
  <c r="G540" i="15"/>
  <c r="G541" i="15"/>
  <c r="G542" i="15"/>
  <c r="G543" i="15"/>
  <c r="G544" i="15"/>
  <c r="G545" i="15"/>
  <c r="G546" i="15"/>
  <c r="G547" i="15"/>
  <c r="G548" i="15"/>
  <c r="G549" i="15"/>
  <c r="G550" i="15"/>
  <c r="G551" i="15"/>
  <c r="G552" i="15"/>
  <c r="G553" i="15"/>
  <c r="G554" i="15"/>
  <c r="G555" i="15"/>
  <c r="G556" i="15"/>
  <c r="H556" i="15"/>
  <c r="F365" i="15"/>
  <c r="G365" i="15"/>
  <c r="F366" i="15"/>
  <c r="G366" i="15"/>
  <c r="F367" i="15"/>
  <c r="G367" i="15"/>
  <c r="F368" i="15"/>
  <c r="G368" i="15"/>
  <c r="F369" i="15"/>
  <c r="G369" i="15"/>
  <c r="F370" i="15"/>
  <c r="G370" i="15"/>
  <c r="F371" i="15"/>
  <c r="G371" i="15"/>
  <c r="F372" i="15"/>
  <c r="G372" i="15"/>
  <c r="F373" i="15"/>
  <c r="G373" i="15"/>
  <c r="F374" i="15"/>
  <c r="G374" i="15"/>
  <c r="F375" i="15"/>
  <c r="G375" i="15"/>
  <c r="F376" i="15"/>
  <c r="G376" i="15"/>
  <c r="F377" i="15"/>
  <c r="G377" i="15"/>
  <c r="F378" i="15"/>
  <c r="G378" i="15"/>
  <c r="F379" i="15"/>
  <c r="G379" i="15"/>
  <c r="F380" i="15"/>
  <c r="G380" i="15"/>
  <c r="F381" i="15"/>
  <c r="G381" i="15"/>
  <c r="F382" i="15"/>
  <c r="G382" i="15"/>
  <c r="F383" i="15"/>
  <c r="G383" i="15"/>
  <c r="F384" i="15"/>
  <c r="G384" i="15"/>
  <c r="F385" i="15"/>
  <c r="G385" i="15"/>
  <c r="F386" i="15"/>
  <c r="G386" i="15"/>
  <c r="F387" i="15"/>
  <c r="G387" i="15"/>
  <c r="F388" i="15"/>
  <c r="G388" i="15"/>
  <c r="H388" i="15"/>
  <c r="F389" i="15"/>
  <c r="G389" i="15"/>
  <c r="F390" i="15"/>
  <c r="G390" i="15"/>
  <c r="F391" i="15"/>
  <c r="G391" i="15"/>
  <c r="F392" i="15"/>
  <c r="G392" i="15"/>
  <c r="F393" i="15"/>
  <c r="G393" i="15"/>
  <c r="F394" i="15"/>
  <c r="G394" i="15"/>
  <c r="F395" i="15"/>
  <c r="G395" i="15"/>
  <c r="F396" i="15"/>
  <c r="G396" i="15"/>
  <c r="F397" i="15"/>
  <c r="G397" i="15"/>
  <c r="F398" i="15"/>
  <c r="G398" i="15"/>
  <c r="F399" i="15"/>
  <c r="G399" i="15"/>
  <c r="F400" i="15"/>
  <c r="G400" i="15"/>
  <c r="F401" i="15"/>
  <c r="G401" i="15"/>
  <c r="F402" i="15"/>
  <c r="G402" i="15"/>
  <c r="F403" i="15"/>
  <c r="G403" i="15"/>
  <c r="F404" i="15"/>
  <c r="G404" i="15"/>
  <c r="F405" i="15"/>
  <c r="G405" i="15"/>
  <c r="F406" i="15"/>
  <c r="G406" i="15"/>
  <c r="F407" i="15"/>
  <c r="G407" i="15"/>
  <c r="F408" i="15"/>
  <c r="G408" i="15"/>
  <c r="F409" i="15"/>
  <c r="G409" i="15"/>
  <c r="F410" i="15"/>
  <c r="G410" i="15"/>
  <c r="F411" i="15"/>
  <c r="G411" i="15"/>
  <c r="F412" i="15"/>
  <c r="G412" i="15"/>
  <c r="H412" i="15"/>
  <c r="F413" i="15"/>
  <c r="G413" i="15"/>
  <c r="F414" i="15"/>
  <c r="G414" i="15"/>
  <c r="F415" i="15"/>
  <c r="G415" i="15"/>
  <c r="F416" i="15"/>
  <c r="G416" i="15"/>
  <c r="F417" i="15"/>
  <c r="G417" i="15"/>
  <c r="F418" i="15"/>
  <c r="G418" i="15"/>
  <c r="F419" i="15"/>
  <c r="G419" i="15"/>
  <c r="F420" i="15"/>
  <c r="G420" i="15"/>
  <c r="F421" i="15"/>
  <c r="G421" i="15"/>
  <c r="F422" i="15"/>
  <c r="G422" i="15"/>
  <c r="F423" i="15"/>
  <c r="G423" i="15"/>
  <c r="F424" i="15"/>
  <c r="G424" i="15"/>
  <c r="F425" i="15"/>
  <c r="G425" i="15"/>
  <c r="F426" i="15"/>
  <c r="G426" i="15"/>
  <c r="F427" i="15"/>
  <c r="G427" i="15"/>
  <c r="F428" i="15"/>
  <c r="G428" i="15"/>
  <c r="F429" i="15"/>
  <c r="G429" i="15"/>
  <c r="F430" i="15"/>
  <c r="G430" i="15"/>
  <c r="F431" i="15"/>
  <c r="G431" i="15"/>
  <c r="F432" i="15"/>
  <c r="G432" i="15"/>
  <c r="F433" i="15"/>
  <c r="G433" i="15"/>
  <c r="F434" i="15"/>
  <c r="G434" i="15"/>
  <c r="F435" i="15"/>
  <c r="G435" i="15"/>
  <c r="F436" i="15"/>
  <c r="G436" i="15"/>
  <c r="H436" i="15"/>
  <c r="G437" i="15"/>
  <c r="G438" i="15"/>
  <c r="G439" i="15"/>
  <c r="G440" i="15"/>
  <c r="G441" i="15"/>
  <c r="G442" i="15"/>
  <c r="G443" i="15"/>
  <c r="G444" i="15"/>
  <c r="G445" i="15"/>
  <c r="G446" i="15"/>
  <c r="G447" i="15"/>
  <c r="G448" i="15"/>
  <c r="G449" i="15"/>
  <c r="G450" i="15"/>
  <c r="G451" i="15"/>
  <c r="G452" i="15"/>
  <c r="G453" i="15"/>
  <c r="G454" i="15"/>
  <c r="G455" i="15"/>
  <c r="G456" i="15"/>
  <c r="G457" i="15"/>
  <c r="G458" i="15"/>
  <c r="G459" i="15"/>
  <c r="G460" i="15"/>
  <c r="H460" i="15"/>
  <c r="G461" i="15"/>
  <c r="G462" i="15"/>
  <c r="G463" i="15"/>
  <c r="G464" i="15"/>
  <c r="G465" i="15"/>
  <c r="G466" i="15"/>
  <c r="G467" i="15"/>
  <c r="G468" i="15"/>
  <c r="G469" i="15"/>
  <c r="G470" i="15"/>
  <c r="G471" i="15"/>
  <c r="G472" i="15"/>
  <c r="G473" i="15"/>
  <c r="G474" i="15"/>
  <c r="G475" i="15"/>
  <c r="G476" i="15"/>
  <c r="G477" i="15"/>
  <c r="G478" i="15"/>
  <c r="G479" i="15"/>
  <c r="G480" i="15"/>
  <c r="G481" i="15"/>
  <c r="G482" i="15"/>
  <c r="G483" i="15"/>
  <c r="G484" i="15"/>
  <c r="H484" i="15"/>
  <c r="G485" i="15"/>
  <c r="G486" i="15"/>
  <c r="G487" i="15"/>
  <c r="G488" i="15"/>
  <c r="G489" i="15"/>
  <c r="G490" i="15"/>
  <c r="G491" i="15"/>
  <c r="G492" i="15"/>
  <c r="G493" i="15"/>
  <c r="G494" i="15"/>
  <c r="G495" i="15"/>
  <c r="G496" i="15"/>
  <c r="G497" i="15"/>
  <c r="G498" i="15"/>
  <c r="G499" i="15"/>
  <c r="G500" i="15"/>
  <c r="G501" i="15"/>
  <c r="G502" i="15"/>
  <c r="G503" i="15"/>
  <c r="G504" i="15"/>
  <c r="G505" i="15"/>
  <c r="G506" i="15"/>
  <c r="G507" i="15"/>
  <c r="G508" i="15"/>
  <c r="H508" i="15"/>
  <c r="G509" i="15"/>
  <c r="G510" i="15"/>
  <c r="G511" i="15"/>
  <c r="G512" i="15"/>
  <c r="G513" i="15"/>
  <c r="G514" i="15"/>
  <c r="G515" i="15"/>
  <c r="G516" i="15"/>
  <c r="G517" i="15"/>
  <c r="G518" i="15"/>
  <c r="G519" i="15"/>
  <c r="G520" i="15"/>
  <c r="G521" i="15"/>
  <c r="G522" i="15"/>
  <c r="G523" i="15"/>
  <c r="G524" i="15"/>
  <c r="G525" i="15"/>
  <c r="G526" i="15"/>
  <c r="G527" i="15"/>
  <c r="G528" i="15"/>
  <c r="G529" i="15"/>
  <c r="G530" i="15"/>
  <c r="G531" i="15"/>
  <c r="G532" i="15"/>
  <c r="H532" i="15"/>
  <c r="H533" i="15"/>
  <c r="O292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W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W364" i="15"/>
  <c r="W388" i="15"/>
  <c r="W412" i="15"/>
  <c r="W436" i="15"/>
  <c r="W437" i="15"/>
  <c r="F195" i="15"/>
  <c r="G195" i="15"/>
  <c r="F196" i="15"/>
  <c r="G196" i="15"/>
  <c r="F197" i="15"/>
  <c r="G197" i="15"/>
  <c r="F198" i="15"/>
  <c r="G198" i="15"/>
  <c r="F199" i="15"/>
  <c r="G199" i="15"/>
  <c r="F200" i="15"/>
  <c r="G200" i="15"/>
  <c r="F201" i="15"/>
  <c r="G201" i="15"/>
  <c r="F202" i="15"/>
  <c r="G202" i="15"/>
  <c r="F203" i="15"/>
  <c r="G203" i="15"/>
  <c r="F204" i="15"/>
  <c r="G204" i="15"/>
  <c r="F205" i="15"/>
  <c r="G205" i="15"/>
  <c r="F206" i="15"/>
  <c r="G206" i="15"/>
  <c r="F207" i="15"/>
  <c r="G207" i="15"/>
  <c r="F208" i="15"/>
  <c r="G208" i="15"/>
  <c r="F209" i="15"/>
  <c r="G209" i="15"/>
  <c r="F210" i="15"/>
  <c r="G210" i="15"/>
  <c r="F211" i="15"/>
  <c r="G211" i="15"/>
  <c r="F212" i="15"/>
  <c r="G212" i="15"/>
  <c r="F213" i="15"/>
  <c r="G213" i="15"/>
  <c r="F214" i="15"/>
  <c r="G214" i="15"/>
  <c r="F215" i="15"/>
  <c r="G215" i="15"/>
  <c r="F216" i="15"/>
  <c r="G216" i="15"/>
  <c r="F217" i="15"/>
  <c r="G217" i="15"/>
  <c r="F218" i="15"/>
  <c r="G218" i="15"/>
  <c r="H218" i="15"/>
  <c r="H221" i="15"/>
  <c r="F220" i="15"/>
  <c r="G220" i="15"/>
  <c r="F221" i="15"/>
  <c r="G221" i="15"/>
  <c r="F222" i="15"/>
  <c r="G222" i="15"/>
  <c r="F223" i="15"/>
  <c r="G223" i="15"/>
  <c r="F224" i="15"/>
  <c r="G224" i="15"/>
  <c r="F225" i="15"/>
  <c r="G225" i="15"/>
  <c r="F226" i="15"/>
  <c r="G226" i="15"/>
  <c r="F227" i="15"/>
  <c r="G227" i="15"/>
  <c r="F228" i="15"/>
  <c r="G228" i="15"/>
  <c r="F229" i="15"/>
  <c r="G229" i="15"/>
  <c r="F230" i="15"/>
  <c r="G230" i="15"/>
  <c r="F231" i="15"/>
  <c r="G231" i="15"/>
  <c r="F232" i="15"/>
  <c r="G232" i="15"/>
  <c r="F233" i="15"/>
  <c r="G233" i="15"/>
  <c r="F234" i="15"/>
  <c r="G234" i="15"/>
  <c r="F235" i="15"/>
  <c r="G235" i="15"/>
  <c r="F236" i="15"/>
  <c r="G236" i="15"/>
  <c r="F237" i="15"/>
  <c r="G237" i="15"/>
  <c r="F238" i="15"/>
  <c r="G238" i="15"/>
  <c r="F239" i="15"/>
  <c r="G239" i="15"/>
  <c r="F240" i="15"/>
  <c r="G240" i="15"/>
  <c r="F241" i="15"/>
  <c r="G241" i="15"/>
  <c r="F242" i="15"/>
  <c r="G242" i="15"/>
  <c r="F243" i="15"/>
  <c r="G243" i="15"/>
  <c r="H243" i="15"/>
  <c r="H246" i="15"/>
  <c r="F245" i="15"/>
  <c r="G245" i="15"/>
  <c r="F246" i="15"/>
  <c r="G246" i="15"/>
  <c r="F247" i="15"/>
  <c r="G247" i="15"/>
  <c r="F248" i="15"/>
  <c r="G248" i="15"/>
  <c r="F249" i="15"/>
  <c r="G249" i="15"/>
  <c r="F250" i="15"/>
  <c r="G250" i="15"/>
  <c r="F251" i="15"/>
  <c r="G251" i="15"/>
  <c r="F252" i="15"/>
  <c r="G252" i="15"/>
  <c r="F253" i="15"/>
  <c r="G253" i="15"/>
  <c r="F254" i="15"/>
  <c r="G254" i="15"/>
  <c r="F255" i="15"/>
  <c r="G255" i="15"/>
  <c r="F256" i="15"/>
  <c r="G256" i="15"/>
  <c r="F257" i="15"/>
  <c r="G257" i="15"/>
  <c r="F258" i="15"/>
  <c r="G258" i="15"/>
  <c r="F259" i="15"/>
  <c r="G259" i="15"/>
  <c r="F260" i="15"/>
  <c r="G260" i="15"/>
  <c r="F261" i="15"/>
  <c r="G261" i="15"/>
  <c r="F262" i="15"/>
  <c r="G262" i="15"/>
  <c r="F263" i="15"/>
  <c r="G263" i="15"/>
  <c r="F264" i="15"/>
  <c r="G264" i="15"/>
  <c r="F265" i="15"/>
  <c r="G265" i="15"/>
  <c r="F266" i="15"/>
  <c r="G266" i="15"/>
  <c r="F267" i="15"/>
  <c r="G267" i="15"/>
  <c r="F268" i="15"/>
  <c r="G268" i="15"/>
  <c r="H268" i="15"/>
  <c r="H270" i="15"/>
  <c r="F269" i="15"/>
  <c r="G269" i="15"/>
  <c r="F270" i="15"/>
  <c r="G270" i="15"/>
  <c r="F271" i="15"/>
  <c r="G271" i="15"/>
  <c r="F272" i="15"/>
  <c r="G272" i="15"/>
  <c r="F273" i="15"/>
  <c r="G273" i="15"/>
  <c r="F274" i="15"/>
  <c r="G274" i="15"/>
  <c r="F275" i="15"/>
  <c r="G275" i="15"/>
  <c r="F276" i="15"/>
  <c r="G276" i="15"/>
  <c r="F277" i="15"/>
  <c r="G277" i="15"/>
  <c r="F278" i="15"/>
  <c r="G278" i="15"/>
  <c r="F279" i="15"/>
  <c r="G279" i="15"/>
  <c r="F280" i="15"/>
  <c r="G280" i="15"/>
  <c r="F281" i="15"/>
  <c r="G281" i="15"/>
  <c r="F282" i="15"/>
  <c r="G282" i="15"/>
  <c r="F283" i="15"/>
  <c r="G283" i="15"/>
  <c r="F284" i="15"/>
  <c r="G284" i="15"/>
  <c r="F285" i="15"/>
  <c r="G285" i="15"/>
  <c r="F286" i="15"/>
  <c r="G286" i="15"/>
  <c r="F287" i="15"/>
  <c r="G287" i="15"/>
  <c r="F288" i="15"/>
  <c r="G288" i="15"/>
  <c r="F289" i="15"/>
  <c r="G289" i="15"/>
  <c r="F290" i="15"/>
  <c r="G290" i="15"/>
  <c r="F291" i="15"/>
  <c r="G291" i="15"/>
  <c r="F292" i="15"/>
  <c r="G292" i="15"/>
  <c r="H292" i="15"/>
  <c r="H294" i="15"/>
  <c r="F293" i="15"/>
  <c r="G293" i="15"/>
  <c r="F294" i="15"/>
  <c r="G294" i="15"/>
  <c r="F295" i="15"/>
  <c r="G295" i="15"/>
  <c r="F296" i="15"/>
  <c r="G296" i="15"/>
  <c r="F297" i="15"/>
  <c r="G297" i="15"/>
  <c r="F298" i="15"/>
  <c r="G298" i="15"/>
  <c r="F299" i="15"/>
  <c r="G299" i="15"/>
  <c r="F300" i="15"/>
  <c r="G300" i="15"/>
  <c r="F301" i="15"/>
  <c r="G301" i="15"/>
  <c r="F302" i="15"/>
  <c r="G302" i="15"/>
  <c r="F303" i="15"/>
  <c r="G303" i="15"/>
  <c r="F304" i="15"/>
  <c r="G304" i="15"/>
  <c r="F305" i="15"/>
  <c r="G305" i="15"/>
  <c r="F306" i="15"/>
  <c r="G306" i="15"/>
  <c r="F307" i="15"/>
  <c r="G307" i="15"/>
  <c r="F308" i="15"/>
  <c r="G308" i="15"/>
  <c r="F309" i="15"/>
  <c r="G309" i="15"/>
  <c r="F310" i="15"/>
  <c r="G310" i="15"/>
  <c r="F311" i="15"/>
  <c r="G311" i="15"/>
  <c r="F312" i="15"/>
  <c r="G312" i="15"/>
  <c r="F313" i="15"/>
  <c r="G313" i="15"/>
  <c r="F314" i="15"/>
  <c r="G314" i="15"/>
  <c r="F315" i="15"/>
  <c r="G315" i="15"/>
  <c r="F316" i="15"/>
  <c r="G316" i="15"/>
  <c r="H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H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H364" i="15"/>
  <c r="H365" i="15"/>
  <c r="G244" i="15"/>
  <c r="F244" i="15"/>
  <c r="O243" i="15"/>
  <c r="G219" i="15"/>
  <c r="F219" i="15"/>
  <c r="O218" i="15"/>
  <c r="O194" i="15"/>
  <c r="F171" i="15"/>
  <c r="G171" i="15"/>
  <c r="F172" i="15"/>
  <c r="G172" i="15"/>
  <c r="F173" i="15"/>
  <c r="G173" i="15"/>
  <c r="F174" i="15"/>
  <c r="G174" i="15"/>
  <c r="F175" i="15"/>
  <c r="G175" i="15"/>
  <c r="F176" i="15"/>
  <c r="G176" i="15"/>
  <c r="F177" i="15"/>
  <c r="G177" i="15"/>
  <c r="F178" i="15"/>
  <c r="G178" i="15"/>
  <c r="F179" i="15"/>
  <c r="G179" i="15"/>
  <c r="F180" i="15"/>
  <c r="G180" i="15"/>
  <c r="F181" i="15"/>
  <c r="G181" i="15"/>
  <c r="F182" i="15"/>
  <c r="G182" i="15"/>
  <c r="F183" i="15"/>
  <c r="G183" i="15"/>
  <c r="F184" i="15"/>
  <c r="G184" i="15"/>
  <c r="F185" i="15"/>
  <c r="G185" i="15"/>
  <c r="F186" i="15"/>
  <c r="G186" i="15"/>
  <c r="F187" i="15"/>
  <c r="G187" i="15"/>
  <c r="F188" i="15"/>
  <c r="G188" i="15"/>
  <c r="F189" i="15"/>
  <c r="G189" i="15"/>
  <c r="F190" i="15"/>
  <c r="G190" i="15"/>
  <c r="F191" i="15"/>
  <c r="G191" i="15"/>
  <c r="F192" i="15"/>
  <c r="G192" i="15"/>
  <c r="F193" i="15"/>
  <c r="G193" i="15"/>
  <c r="F194" i="15"/>
  <c r="G194" i="15"/>
  <c r="H194" i="15"/>
  <c r="H172" i="15"/>
  <c r="H171" i="15"/>
  <c r="E147" i="15"/>
  <c r="F147" i="15"/>
  <c r="G147" i="15"/>
  <c r="E148" i="15"/>
  <c r="F148" i="15"/>
  <c r="G148" i="15"/>
  <c r="E149" i="15"/>
  <c r="F149" i="15"/>
  <c r="G149" i="15"/>
  <c r="E150" i="15"/>
  <c r="F150" i="15"/>
  <c r="G150" i="15"/>
  <c r="E151" i="15"/>
  <c r="F151" i="15"/>
  <c r="G151" i="15"/>
  <c r="E152" i="15"/>
  <c r="F152" i="15"/>
  <c r="G152" i="15"/>
  <c r="E153" i="15"/>
  <c r="F153" i="15"/>
  <c r="G153" i="15"/>
  <c r="E154" i="15"/>
  <c r="F154" i="15"/>
  <c r="G154" i="15"/>
  <c r="E155" i="15"/>
  <c r="F155" i="15"/>
  <c r="G155" i="15"/>
  <c r="E156" i="15"/>
  <c r="F156" i="15"/>
  <c r="G156" i="15"/>
  <c r="E157" i="15"/>
  <c r="F157" i="15"/>
  <c r="G157" i="15"/>
  <c r="E158" i="15"/>
  <c r="F158" i="15"/>
  <c r="G158" i="15"/>
  <c r="E159" i="15"/>
  <c r="F159" i="15"/>
  <c r="G159" i="15"/>
  <c r="E160" i="15"/>
  <c r="F160" i="15"/>
  <c r="G160" i="15"/>
  <c r="E161" i="15"/>
  <c r="F161" i="15"/>
  <c r="G161" i="15"/>
  <c r="E162" i="15"/>
  <c r="F162" i="15"/>
  <c r="G162" i="15"/>
  <c r="E163" i="15"/>
  <c r="F163" i="15"/>
  <c r="G163" i="15"/>
  <c r="E164" i="15"/>
  <c r="F164" i="15"/>
  <c r="G164" i="15"/>
  <c r="E165" i="15"/>
  <c r="F165" i="15"/>
  <c r="G165" i="15"/>
  <c r="E166" i="15"/>
  <c r="F166" i="15"/>
  <c r="G166" i="15"/>
  <c r="E167" i="15"/>
  <c r="F167" i="15"/>
  <c r="G167" i="15"/>
  <c r="E168" i="15"/>
  <c r="F168" i="15"/>
  <c r="G168" i="15"/>
  <c r="E169" i="15"/>
  <c r="F169" i="15"/>
  <c r="G169" i="15"/>
  <c r="E170" i="15"/>
  <c r="F170" i="15"/>
  <c r="G170" i="15"/>
  <c r="H170" i="15"/>
  <c r="O146" i="15"/>
  <c r="E123" i="15"/>
  <c r="F123" i="15"/>
  <c r="G123" i="15"/>
  <c r="E124" i="15"/>
  <c r="F124" i="15"/>
  <c r="G124" i="15"/>
  <c r="E125" i="15"/>
  <c r="F125" i="15"/>
  <c r="G125" i="15"/>
  <c r="E126" i="15"/>
  <c r="F126" i="15"/>
  <c r="G126" i="15"/>
  <c r="E127" i="15"/>
  <c r="F127" i="15"/>
  <c r="G127" i="15"/>
  <c r="E128" i="15"/>
  <c r="F128" i="15"/>
  <c r="G128" i="15"/>
  <c r="E129" i="15"/>
  <c r="F129" i="15"/>
  <c r="G129" i="15"/>
  <c r="E130" i="15"/>
  <c r="F130" i="15"/>
  <c r="G130" i="15"/>
  <c r="E131" i="15"/>
  <c r="F131" i="15"/>
  <c r="G131" i="15"/>
  <c r="E132" i="15"/>
  <c r="F132" i="15"/>
  <c r="G132" i="15"/>
  <c r="E133" i="15"/>
  <c r="F133" i="15"/>
  <c r="G133" i="15"/>
  <c r="E134" i="15"/>
  <c r="F134" i="15"/>
  <c r="G134" i="15"/>
  <c r="E135" i="15"/>
  <c r="F135" i="15"/>
  <c r="G135" i="15"/>
  <c r="E136" i="15"/>
  <c r="F136" i="15"/>
  <c r="G136" i="15"/>
  <c r="E137" i="15"/>
  <c r="F137" i="15"/>
  <c r="G137" i="15"/>
  <c r="E138" i="15"/>
  <c r="F138" i="15"/>
  <c r="G138" i="15"/>
  <c r="E139" i="15"/>
  <c r="F139" i="15"/>
  <c r="G139" i="15"/>
  <c r="E140" i="15"/>
  <c r="F140" i="15"/>
  <c r="G140" i="15"/>
  <c r="E141" i="15"/>
  <c r="F141" i="15"/>
  <c r="G141" i="15"/>
  <c r="E142" i="15"/>
  <c r="F142" i="15"/>
  <c r="G142" i="15"/>
  <c r="E143" i="15"/>
  <c r="F143" i="15"/>
  <c r="G143" i="15"/>
  <c r="E144" i="15"/>
  <c r="F144" i="15"/>
  <c r="G144" i="15"/>
  <c r="E145" i="15"/>
  <c r="F145" i="15"/>
  <c r="G145" i="15"/>
  <c r="E146" i="15"/>
  <c r="F146" i="15"/>
  <c r="G146" i="15"/>
  <c r="H146" i="15"/>
  <c r="O122" i="15"/>
  <c r="E99" i="15"/>
  <c r="F99" i="15"/>
  <c r="G99" i="15"/>
  <c r="E100" i="15"/>
  <c r="F100" i="15"/>
  <c r="G100" i="15"/>
  <c r="E101" i="15"/>
  <c r="F101" i="15"/>
  <c r="G101" i="15"/>
  <c r="E102" i="15"/>
  <c r="F102" i="15"/>
  <c r="G102" i="15"/>
  <c r="E103" i="15"/>
  <c r="F103" i="15"/>
  <c r="G103" i="15"/>
  <c r="E104" i="15"/>
  <c r="F104" i="15"/>
  <c r="G104" i="15"/>
  <c r="E105" i="15"/>
  <c r="F105" i="15"/>
  <c r="G105" i="15"/>
  <c r="E106" i="15"/>
  <c r="F106" i="15"/>
  <c r="G106" i="15"/>
  <c r="E107" i="15"/>
  <c r="F107" i="15"/>
  <c r="G107" i="15"/>
  <c r="E108" i="15"/>
  <c r="F108" i="15"/>
  <c r="G108" i="15"/>
  <c r="E109" i="15"/>
  <c r="F109" i="15"/>
  <c r="G109" i="15"/>
  <c r="E110" i="15"/>
  <c r="F110" i="15"/>
  <c r="G110" i="15"/>
  <c r="E111" i="15"/>
  <c r="F111" i="15"/>
  <c r="G111" i="15"/>
  <c r="E112" i="15"/>
  <c r="F112" i="15"/>
  <c r="G112" i="15"/>
  <c r="E113" i="15"/>
  <c r="F113" i="15"/>
  <c r="G113" i="15"/>
  <c r="E114" i="15"/>
  <c r="F114" i="15"/>
  <c r="G114" i="15"/>
  <c r="E115" i="15"/>
  <c r="F115" i="15"/>
  <c r="G115" i="15"/>
  <c r="E116" i="15"/>
  <c r="F116" i="15"/>
  <c r="G116" i="15"/>
  <c r="E117" i="15"/>
  <c r="F117" i="15"/>
  <c r="G117" i="15"/>
  <c r="E118" i="15"/>
  <c r="F118" i="15"/>
  <c r="G118" i="15"/>
  <c r="E119" i="15"/>
  <c r="F119" i="15"/>
  <c r="G119" i="15"/>
  <c r="E120" i="15"/>
  <c r="F120" i="15"/>
  <c r="G120" i="15"/>
  <c r="E121" i="15"/>
  <c r="F121" i="15"/>
  <c r="G121" i="15"/>
  <c r="E122" i="15"/>
  <c r="F122" i="15"/>
  <c r="G122" i="15"/>
  <c r="H122" i="15"/>
  <c r="O98" i="15"/>
  <c r="E75" i="15"/>
  <c r="F75" i="15"/>
  <c r="G75" i="15"/>
  <c r="E76" i="15"/>
  <c r="F76" i="15"/>
  <c r="G76" i="15"/>
  <c r="E77" i="15"/>
  <c r="F77" i="15"/>
  <c r="G77" i="15"/>
  <c r="E78" i="15"/>
  <c r="F78" i="15"/>
  <c r="G78" i="15"/>
  <c r="E79" i="15"/>
  <c r="F79" i="15"/>
  <c r="G79" i="15"/>
  <c r="E80" i="15"/>
  <c r="F80" i="15"/>
  <c r="G80" i="15"/>
  <c r="E81" i="15"/>
  <c r="F81" i="15"/>
  <c r="G81" i="15"/>
  <c r="E82" i="15"/>
  <c r="F82" i="15"/>
  <c r="G82" i="15"/>
  <c r="E83" i="15"/>
  <c r="F83" i="15"/>
  <c r="G83" i="15"/>
  <c r="E84" i="15"/>
  <c r="F84" i="15"/>
  <c r="G84" i="15"/>
  <c r="E85" i="15"/>
  <c r="F85" i="15"/>
  <c r="G85" i="15"/>
  <c r="E86" i="15"/>
  <c r="F86" i="15"/>
  <c r="G86" i="15"/>
  <c r="E87" i="15"/>
  <c r="F87" i="15"/>
  <c r="G87" i="15"/>
  <c r="E88" i="15"/>
  <c r="F88" i="15"/>
  <c r="G88" i="15"/>
  <c r="E89" i="15"/>
  <c r="F89" i="15"/>
  <c r="G89" i="15"/>
  <c r="E90" i="15"/>
  <c r="F90" i="15"/>
  <c r="G90" i="15"/>
  <c r="E91" i="15"/>
  <c r="F91" i="15"/>
  <c r="G91" i="15"/>
  <c r="E92" i="15"/>
  <c r="F92" i="15"/>
  <c r="G92" i="15"/>
  <c r="E93" i="15"/>
  <c r="F93" i="15"/>
  <c r="G93" i="15"/>
  <c r="E94" i="15"/>
  <c r="F94" i="15"/>
  <c r="G94" i="15"/>
  <c r="E95" i="15"/>
  <c r="F95" i="15"/>
  <c r="G95" i="15"/>
  <c r="E96" i="15"/>
  <c r="F96" i="15"/>
  <c r="G96" i="15"/>
  <c r="E97" i="15"/>
  <c r="F97" i="15"/>
  <c r="G97" i="15"/>
  <c r="E98" i="15"/>
  <c r="F98" i="15"/>
  <c r="G98" i="15"/>
  <c r="H98" i="15"/>
  <c r="O74" i="15"/>
  <c r="E51" i="15"/>
  <c r="F51" i="15"/>
  <c r="G51" i="15"/>
  <c r="E52" i="15"/>
  <c r="F52" i="15"/>
  <c r="G52" i="15"/>
  <c r="E53" i="15"/>
  <c r="F53" i="15"/>
  <c r="G53" i="15"/>
  <c r="E54" i="15"/>
  <c r="F54" i="15"/>
  <c r="G54" i="15"/>
  <c r="E55" i="15"/>
  <c r="F55" i="15"/>
  <c r="G55" i="15"/>
  <c r="E56" i="15"/>
  <c r="F56" i="15"/>
  <c r="G56" i="15"/>
  <c r="E57" i="15"/>
  <c r="F57" i="15"/>
  <c r="G57" i="15"/>
  <c r="E58" i="15"/>
  <c r="F58" i="15"/>
  <c r="G58" i="15"/>
  <c r="E59" i="15"/>
  <c r="F59" i="15"/>
  <c r="G59" i="15"/>
  <c r="E60" i="15"/>
  <c r="F60" i="15"/>
  <c r="G60" i="15"/>
  <c r="E61" i="15"/>
  <c r="F61" i="15"/>
  <c r="G61" i="15"/>
  <c r="E62" i="15"/>
  <c r="F62" i="15"/>
  <c r="G62" i="15"/>
  <c r="E63" i="15"/>
  <c r="F63" i="15"/>
  <c r="G63" i="15"/>
  <c r="E64" i="15"/>
  <c r="F64" i="15"/>
  <c r="G64" i="15"/>
  <c r="E65" i="15"/>
  <c r="F65" i="15"/>
  <c r="G65" i="15"/>
  <c r="E66" i="15"/>
  <c r="F66" i="15"/>
  <c r="G66" i="15"/>
  <c r="E67" i="15"/>
  <c r="F67" i="15"/>
  <c r="G67" i="15"/>
  <c r="E68" i="15"/>
  <c r="F68" i="15"/>
  <c r="G68" i="15"/>
  <c r="E69" i="15"/>
  <c r="F69" i="15"/>
  <c r="G69" i="15"/>
  <c r="E70" i="15"/>
  <c r="F70" i="15"/>
  <c r="G70" i="15"/>
  <c r="E71" i="15"/>
  <c r="F71" i="15"/>
  <c r="G71" i="15"/>
  <c r="E72" i="15"/>
  <c r="F72" i="15"/>
  <c r="G72" i="15"/>
  <c r="E73" i="15"/>
  <c r="F73" i="15"/>
  <c r="G73" i="15"/>
  <c r="E74" i="15"/>
  <c r="F74" i="15"/>
  <c r="G74" i="15"/>
  <c r="H74" i="15"/>
  <c r="O50" i="15"/>
  <c r="E27" i="15"/>
  <c r="F27" i="15"/>
  <c r="G27" i="15"/>
  <c r="E28" i="15"/>
  <c r="F28" i="15"/>
  <c r="G28" i="15"/>
  <c r="E29" i="15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34" i="15"/>
  <c r="F34" i="15"/>
  <c r="G34" i="15"/>
  <c r="E35" i="15"/>
  <c r="F35" i="15"/>
  <c r="G35" i="15"/>
  <c r="E36" i="15"/>
  <c r="F36" i="15"/>
  <c r="G36" i="15"/>
  <c r="E37" i="15"/>
  <c r="F37" i="15"/>
  <c r="G37" i="15"/>
  <c r="E38" i="15"/>
  <c r="F38" i="15"/>
  <c r="G38" i="15"/>
  <c r="E39" i="15"/>
  <c r="F39" i="15"/>
  <c r="G39" i="15"/>
  <c r="E40" i="15"/>
  <c r="F40" i="15"/>
  <c r="G40" i="15"/>
  <c r="E41" i="15"/>
  <c r="F41" i="15"/>
  <c r="G41" i="15"/>
  <c r="E42" i="15"/>
  <c r="F42" i="15"/>
  <c r="G42" i="15"/>
  <c r="E43" i="15"/>
  <c r="F43" i="15"/>
  <c r="G43" i="15"/>
  <c r="E44" i="15"/>
  <c r="F44" i="15"/>
  <c r="G44" i="15"/>
  <c r="E45" i="15"/>
  <c r="F45" i="15"/>
  <c r="G45" i="15"/>
  <c r="E46" i="15"/>
  <c r="F46" i="15"/>
  <c r="G46" i="15"/>
  <c r="E47" i="15"/>
  <c r="F47" i="15"/>
  <c r="G47" i="15"/>
  <c r="E48" i="15"/>
  <c r="F48" i="15"/>
  <c r="G48" i="15"/>
  <c r="E49" i="15"/>
  <c r="F49" i="15"/>
  <c r="G49" i="15"/>
  <c r="E50" i="15"/>
  <c r="F50" i="15"/>
  <c r="G50" i="15"/>
  <c r="H50" i="15"/>
  <c r="Y41" i="15"/>
  <c r="Y42" i="15"/>
  <c r="Y43" i="15"/>
  <c r="Y44" i="15"/>
  <c r="Y45" i="15"/>
  <c r="Y46" i="15"/>
  <c r="Z46" i="15"/>
  <c r="AA33" i="15"/>
  <c r="AD38" i="15"/>
  <c r="AD39" i="15"/>
  <c r="AA35" i="15"/>
  <c r="AC38" i="15"/>
  <c r="AC39" i="15"/>
  <c r="Z33" i="15"/>
  <c r="Z36" i="15"/>
  <c r="Y35" i="15"/>
  <c r="Y36" i="15"/>
  <c r="Z35" i="15"/>
  <c r="Y33" i="15"/>
  <c r="AB31" i="15"/>
  <c r="AB30" i="15"/>
  <c r="AB29" i="15"/>
  <c r="AB28" i="15"/>
  <c r="AB27" i="15"/>
  <c r="AB26" i="15"/>
  <c r="O26" i="15"/>
  <c r="E3" i="15"/>
  <c r="F3" i="15"/>
  <c r="G3" i="15"/>
  <c r="E4" i="15"/>
  <c r="F4" i="15"/>
  <c r="G4" i="15"/>
  <c r="E5" i="15"/>
  <c r="F5" i="15"/>
  <c r="G5" i="15"/>
  <c r="E6" i="15"/>
  <c r="F6" i="15"/>
  <c r="G6" i="15"/>
  <c r="E7" i="15"/>
  <c r="F7" i="15"/>
  <c r="G7" i="15"/>
  <c r="E8" i="15"/>
  <c r="F8" i="15"/>
  <c r="G8" i="15"/>
  <c r="E9" i="15"/>
  <c r="F9" i="15"/>
  <c r="G9" i="15"/>
  <c r="E10" i="15"/>
  <c r="F10" i="15"/>
  <c r="G10" i="15"/>
  <c r="E11" i="15"/>
  <c r="F11" i="15"/>
  <c r="G11" i="15"/>
  <c r="E12" i="15"/>
  <c r="F12" i="15"/>
  <c r="G12" i="15"/>
  <c r="E13" i="15"/>
  <c r="F13" i="15"/>
  <c r="G13" i="15"/>
  <c r="E14" i="15"/>
  <c r="F14" i="15"/>
  <c r="G14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E22" i="15"/>
  <c r="F22" i="15"/>
  <c r="G22" i="15"/>
  <c r="E23" i="15"/>
  <c r="F23" i="15"/>
  <c r="G23" i="15"/>
  <c r="E24" i="15"/>
  <c r="F24" i="15"/>
  <c r="G24" i="15"/>
  <c r="E25" i="15"/>
  <c r="F25" i="15"/>
  <c r="G25" i="15"/>
  <c r="E26" i="15"/>
  <c r="F26" i="15"/>
  <c r="G26" i="15"/>
  <c r="H26" i="15"/>
  <c r="AB25" i="15"/>
  <c r="AB24" i="15"/>
  <c r="AB23" i="15"/>
  <c r="AB22" i="15"/>
  <c r="AB21" i="15"/>
  <c r="AB20" i="15"/>
  <c r="AB19" i="15"/>
  <c r="AB18" i="15"/>
  <c r="AB17" i="15"/>
  <c r="AB16" i="15"/>
  <c r="AB15" i="15"/>
  <c r="AB14" i="15"/>
  <c r="AB13" i="15"/>
  <c r="AB12" i="15"/>
  <c r="AB11" i="15"/>
  <c r="AB10" i="15"/>
  <c r="AB9" i="15"/>
  <c r="AB8" i="15"/>
  <c r="AB7" i="15"/>
  <c r="AB6" i="15"/>
  <c r="AB5" i="15"/>
  <c r="AB4" i="15"/>
  <c r="L243" i="14"/>
  <c r="L218" i="14"/>
  <c r="L194" i="14"/>
  <c r="L146" i="14"/>
  <c r="L122" i="14"/>
  <c r="L98" i="14"/>
  <c r="L74" i="14"/>
  <c r="L50" i="14"/>
  <c r="L26" i="14"/>
  <c r="H311" i="10"/>
  <c r="H382" i="3"/>
  <c r="H665" i="7"/>
  <c r="H549" i="7"/>
  <c r="H525" i="7"/>
  <c r="H501" i="7"/>
  <c r="H429" i="7"/>
  <c r="H405" i="7"/>
  <c r="H381" i="7"/>
  <c r="H357" i="7"/>
  <c r="H333" i="7"/>
  <c r="H260" i="7"/>
  <c r="H237" i="7"/>
  <c r="H213" i="7"/>
  <c r="H189" i="7"/>
  <c r="H165" i="7"/>
  <c r="H93" i="7"/>
  <c r="H69" i="7"/>
  <c r="H45" i="7"/>
  <c r="H21" i="7"/>
  <c r="L736" i="12"/>
  <c r="L724" i="12"/>
  <c r="L700" i="12"/>
  <c r="L676" i="12"/>
  <c r="L580" i="12"/>
  <c r="L556" i="12"/>
  <c r="M340" i="12"/>
  <c r="M364" i="12"/>
  <c r="M412" i="12"/>
  <c r="M436" i="12"/>
  <c r="L438" i="12"/>
  <c r="K388" i="12"/>
  <c r="L532" i="12"/>
  <c r="L508" i="12"/>
  <c r="L50" i="12"/>
  <c r="L243" i="12"/>
  <c r="L412" i="12"/>
  <c r="L364" i="12"/>
  <c r="L340" i="12"/>
  <c r="L436" i="12"/>
  <c r="L218" i="12"/>
  <c r="L194" i="12"/>
  <c r="L170" i="12"/>
  <c r="L26" i="12"/>
  <c r="L98" i="12"/>
  <c r="L74" i="12"/>
  <c r="M460" i="12"/>
  <c r="M484" i="12"/>
  <c r="M508" i="12"/>
  <c r="M532" i="12"/>
  <c r="M580" i="12"/>
  <c r="M605" i="12"/>
  <c r="L219" i="12"/>
  <c r="K382" i="3"/>
  <c r="K53" i="3"/>
  <c r="H53" i="3"/>
  <c r="K29" i="3"/>
  <c r="H29" i="3"/>
  <c r="N605" i="10"/>
</calcChain>
</file>

<file path=xl/comments1.xml><?xml version="1.0" encoding="utf-8"?>
<comments xmlns="http://schemas.openxmlformats.org/spreadsheetml/2006/main">
  <authors>
    <author>tc={0746D47D-33E3-4BE8-B791-D72BC423605D}</author>
    <author>tc={B7B15734-C3C8-41A6-AE85-E4EAD1597CCC}</author>
    <author>Microsoft Office User</author>
    <author>tc={2EA4416F-0EB2-4789-81CD-F0C8D9DA5FEA}</author>
    <author>tc={007257F6-F207-45CF-81DF-F4E1F6B0BFBB}</author>
    <author>tc={5542C0F1-08D3-4C8F-8FA0-7ED1CEAFDC53}</author>
    <author>tc={0F25174B-3F17-42FD-BEF0-FCB7D5E574E7}</author>
    <author>tc={331D10CD-6B15-4490-9F30-6CF36D8CD489}</author>
    <author>tc={F9F2F275-A236-43BD-B76A-53BBED19AEB2}</author>
    <author>tc={51DE7DB4-B62D-4A31-A96C-0D39E4EBBC1C}</author>
  </authors>
  <commentList>
    <comment ref="F40" author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loadshedding</t>
        </r>
      </text>
    </comment>
    <comment ref="F66" authorId="1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loadshedding</t>
        </r>
      </text>
    </comment>
    <comment ref="D115" authorId="2">
      <text>
        <r>
          <rPr>
            <b/>
            <sz val="10"/>
            <color indexed="81"/>
            <rFont val="Calibri"/>
            <family val="2"/>
          </rPr>
          <t xml:space="preserve">net AWG daily forecast calculated based on hourly average 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F346" authorId="3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F379" authorId="4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F398" authorId="5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F419" authorId="6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A466" authorId="7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chaange AWGs information - swab awg 1 to awg 2</t>
        </r>
      </text>
    </comment>
    <comment ref="I499" authorId="8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I523" authorId="9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</commentList>
</comments>
</file>

<file path=xl/comments10.xml><?xml version="1.0" encoding="utf-8"?>
<comments xmlns="http://schemas.openxmlformats.org/spreadsheetml/2006/main">
  <authors>
    <author>tc={B364FD8D-B5D3-4A87-9857-FF90473BBB1B}</author>
    <author>tc={F0B64F81-8E86-480D-BF08-B1092D9CC471}</author>
  </authors>
  <commentList>
    <comment ref="A51" author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Saturday</t>
        </r>
      </text>
    </comment>
    <comment ref="M67" authorId="1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CEO address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D115" authorId="0">
      <text>
        <r>
          <rPr>
            <b/>
            <sz val="10"/>
            <color indexed="81"/>
            <rFont val="Calibri"/>
            <family val="2"/>
          </rPr>
          <t xml:space="preserve">net AWG daily forecast calculated based on hourly average 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tc={A58B6553-F297-4055-89B1-37F4202ADD8C}</author>
    <author>Microsoft Office User</author>
    <author>tc={8D88C7BF-397B-4974-B648-6CDA9E173480}</author>
    <author>tc={70AF4C2F-B900-4554-BA1B-490948E8732B}</author>
    <author>tc={F61ADFF2-3C64-472B-B8EA-5E0BE3191104}</author>
    <author>tc={9CA706B2-422F-4C07-B514-7BFCCE85560F}</author>
    <author>tc={ABD01144-135C-45F3-9CAE-66F5697EFB6E}</author>
    <author>tc={D0901549-4F05-4575-8786-DA8C9891EFD8}</author>
  </authors>
  <commentList>
    <comment ref="F90" author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loadshedding</t>
        </r>
      </text>
    </comment>
    <comment ref="D115" authorId="1">
      <text>
        <r>
          <rPr>
            <b/>
            <sz val="10"/>
            <color indexed="81"/>
            <rFont val="Calibri"/>
            <family val="2"/>
          </rPr>
          <t xml:space="preserve">net AWG daily forecast calculated based on hourly average 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F346" authorId="2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F379" authorId="3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F398" authorId="4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F419" authorId="5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I499" authorId="6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I523" authorId="7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E623" authorId="1">
      <text>
        <r>
          <rPr>
            <sz val="10"/>
            <color indexed="81"/>
            <rFont val="Calibri"/>
            <family val="2"/>
          </rPr>
          <t xml:space="preserve">forecast for the week of 21 - 27/09
</t>
        </r>
      </text>
    </comment>
  </commentList>
</comments>
</file>

<file path=xl/comments4.xml><?xml version="1.0" encoding="utf-8"?>
<comments xmlns="http://schemas.openxmlformats.org/spreadsheetml/2006/main">
  <authors>
    <author>tc={47C7AA56-34F4-47B6-A4AC-73CB48253161}</author>
    <author>tc={E48231BC-8ABB-41E9-86EB-1297ACC30EA7}</author>
    <author>Microsoft Office User</author>
    <author>tc={C9D7B852-2B3D-494C-8EB9-54F8A8B54B2F}</author>
    <author>tc={ED18295C-B3F6-4EF5-94A7-DD6EB5A9A99C}</author>
    <author>tc={8313E52D-7DBD-4B1F-98FD-48618E42655A}</author>
    <author>tc={7903DB97-3217-46DF-B63E-365DC9C9E9BC}</author>
    <author>tc={33EEEB4F-D7FA-44BD-A2DE-9BD03F54560B}</author>
    <author>tc={FD5975CF-6376-4C59-A52B-35C5DB1A792E}</author>
  </authors>
  <commentList>
    <comment ref="F83" author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loadshedding</t>
        </r>
      </text>
    </comment>
    <comment ref="F90" authorId="1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loadshedding</t>
        </r>
      </text>
    </comment>
    <comment ref="D115" authorId="2">
      <text>
        <r>
          <rPr>
            <b/>
            <sz val="10"/>
            <color indexed="81"/>
            <rFont val="Calibri"/>
            <family val="2"/>
          </rPr>
          <t xml:space="preserve">net AWG daily forecast calculated based on hourly average 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F346" authorId="3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F379" authorId="4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F398" authorId="5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F419" authorId="6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I499" authorId="7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I523" authorId="8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E623" authorId="2">
      <text>
        <r>
          <rPr>
            <sz val="10"/>
            <color indexed="81"/>
            <rFont val="Calibri"/>
            <family val="2"/>
          </rPr>
          <t xml:space="preserve">forecast for the week of 21 - 27/09
</t>
        </r>
      </text>
    </comment>
  </commentList>
</comments>
</file>

<file path=xl/comments5.xml><?xml version="1.0" encoding="utf-8"?>
<comments xmlns="http://schemas.openxmlformats.org/spreadsheetml/2006/main">
  <authors>
    <author>Microsoft Office User</author>
  </authors>
  <commentList>
    <comment ref="D115" authorId="0">
      <text>
        <r>
          <rPr>
            <b/>
            <sz val="10"/>
            <color indexed="81"/>
            <rFont val="Calibri"/>
            <family val="2"/>
          </rPr>
          <t xml:space="preserve">net AWG daily forecast calculated based on hourly average 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tc={210E6243-5053-4A5E-976C-481E3D8C1F3D}</author>
    <author>tc={BC2BF670-418D-4B99-8456-9F45CF2E9F5A}</author>
    <author>tc={A501EB83-019D-443C-B3D1-DE1B060C0F9C}</author>
    <author>Microsoft Office User</author>
    <author>tc={0AFCA2A9-DD25-4904-BDAC-8CE9BC3990A9}</author>
    <author>tc={24D0F271-74BA-4481-97D5-6CD17D72F30C}</author>
    <author>tc={E5C96000-F55D-4AEC-8620-EFE3EECFEAB9}</author>
    <author>tc={F761490E-8109-49EB-81F0-CDA9DE7A8E5B}</author>
  </authors>
  <commentList>
    <comment ref="F66" author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loadshedding</t>
        </r>
      </text>
    </comment>
    <comment ref="F83" authorId="1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loadshedding</t>
        </r>
      </text>
    </comment>
    <comment ref="F90" authorId="2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loadshedding</t>
        </r>
      </text>
    </comment>
    <comment ref="D115" authorId="3">
      <text>
        <r>
          <rPr>
            <b/>
            <sz val="10"/>
            <color indexed="81"/>
            <rFont val="Calibri"/>
            <family val="2"/>
          </rPr>
          <t xml:space="preserve">net AWG daily forecast calculated based on hourly average 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F398" authorId="4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I499" authorId="5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I523" authorId="6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I547" authorId="7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maintenance downtime</t>
        </r>
      </text>
    </comment>
    <comment ref="E623" authorId="3">
      <text>
        <r>
          <rPr>
            <sz val="10"/>
            <color indexed="81"/>
            <rFont val="Calibri"/>
            <family val="2"/>
          </rPr>
          <t xml:space="preserve">forecast for the week of 21 - 27/09
</t>
        </r>
      </text>
    </comment>
  </commentList>
</comments>
</file>

<file path=xl/comments7.xml><?xml version="1.0" encoding="utf-8"?>
<comments xmlns="http://schemas.openxmlformats.org/spreadsheetml/2006/main">
  <authors>
    <author>Microsoft Office User</author>
    <author>tc={707F4BAE-05EF-4BD5-B514-30D11A523F4D}</author>
  </authors>
  <commentList>
    <comment ref="D115" authorId="0">
      <text>
        <r>
          <rPr>
            <b/>
            <sz val="10"/>
            <color indexed="81"/>
            <rFont val="Calibri"/>
            <family val="2"/>
          </rPr>
          <t xml:space="preserve">net AWG daily forecast calculated based on hourly average 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A555" authorId="1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 readings recorded by personnel due to public holiday.</t>
        </r>
      </text>
    </comment>
  </commentList>
</comments>
</file>

<file path=xl/comments8.xml><?xml version="1.0" encoding="utf-8"?>
<comments xmlns="http://schemas.openxmlformats.org/spreadsheetml/2006/main">
  <authors>
    <author>tc={732EB88C-9CCA-4255-B2F4-CEFB962BF45F}</author>
  </authors>
  <commentList>
    <comment ref="I325" author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Where there are blank spaces, AWG machines were being maintained.</t>
        </r>
      </text>
    </comment>
  </commentList>
</comments>
</file>

<file path=xl/comments9.xml><?xml version="1.0" encoding="utf-8"?>
<comments xmlns="http://schemas.openxmlformats.org/spreadsheetml/2006/main">
  <authors>
    <author>Microsoft Office User</author>
    <author>tc={F571BB19-5B01-465D-A1D9-E1F32CC37C98}</author>
    <author>tc={B364FD8D-B5D3-4A84-9857-FF90473BBB1B}</author>
    <author>tc={F0B64F81-8E86-480A-BF08-B1092D9CC471}</author>
    <author>tc={7FE872E0-339B-449E-8ACE-A20A9EF8AE7D}</author>
    <author>tc={13750AC2-37AB-45C5-A87F-D1DAF6D6FB03}</author>
    <author>tc={FC87276E-6E67-4351-86CF-6AF55B2806D8}</author>
    <author>tc={113D21B7-31C6-46BB-94D9-E0763FCE412A}</author>
  </authors>
  <commentList>
    <comment ref="G2" authorId="0">
      <text>
        <r>
          <rPr>
            <sz val="10"/>
            <color indexed="81"/>
            <rFont val="Calibri"/>
            <family val="2"/>
          </rPr>
          <t xml:space="preserve">
</t>
        </r>
      </text>
    </comment>
    <comment ref="Z3" authorId="1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forecast is based on ambient conditions; thereby excl. humidifiers</t>
        </r>
      </text>
    </comment>
    <comment ref="A51" authorId="2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Saturday</t>
        </r>
      </text>
    </comment>
    <comment ref="P67" authorId="3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CEO address</t>
        </r>
      </text>
    </comment>
    <comment ref="A75" authorId="4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Sunday</t>
        </r>
      </text>
    </comment>
    <comment ref="H365" authorId="5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net forecast for the week</t>
        </r>
      </text>
    </comment>
    <comment ref="W437" authorId="0">
      <text>
        <r>
          <rPr>
            <sz val="10"/>
            <color indexed="81"/>
            <rFont val="Calibri"/>
            <family val="2"/>
          </rPr>
          <t xml:space="preserve">forecast under one AWG being operational
</t>
        </r>
      </text>
    </comment>
    <comment ref="H509" authorId="6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net forecast for the week</t>
        </r>
      </text>
    </comment>
    <comment ref="H533" authorId="7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net forecast for 16 - 22</t>
        </r>
      </text>
    </comment>
  </commentList>
</comments>
</file>

<file path=xl/sharedStrings.xml><?xml version="1.0" encoding="utf-8"?>
<sst xmlns="http://schemas.openxmlformats.org/spreadsheetml/2006/main" count="14429" uniqueCount="5747">
  <si>
    <t>Production Forecast</t>
  </si>
  <si>
    <t>2020-09-20T00:00</t>
  </si>
  <si>
    <t>2020-09-20T03:00</t>
  </si>
  <si>
    <t>2020-09-20T06:00</t>
  </si>
  <si>
    <t>2020-09-20T09:00</t>
  </si>
  <si>
    <t>2020-09-20T12:00</t>
  </si>
  <si>
    <t>2020-09-20T15:00</t>
  </si>
  <si>
    <t>2020-09-20T18:00</t>
  </si>
  <si>
    <t>2020-09-20T21:00</t>
  </si>
  <si>
    <t>Temperature (∘C)</t>
  </si>
  <si>
    <t>Humidity (%)</t>
  </si>
  <si>
    <t>2020-09-20T01:00</t>
  </si>
  <si>
    <t>2020-09-20T02:00</t>
  </si>
  <si>
    <t>2020-09-20T04:00</t>
  </si>
  <si>
    <t>2020-09-20T05:00</t>
  </si>
  <si>
    <t>2020-09-20T07:00</t>
  </si>
  <si>
    <t>2020-09-20T08:00</t>
  </si>
  <si>
    <t>2020-09-20T10:00</t>
  </si>
  <si>
    <t>2020-09-20T11:00</t>
  </si>
  <si>
    <t>2020-09-20T13:00</t>
  </si>
  <si>
    <t>2020-09-20T14:00</t>
  </si>
  <si>
    <t>2020-09-20T16:00</t>
  </si>
  <si>
    <t>2020-09-20T17:00</t>
  </si>
  <si>
    <t>2020-09-20T19:00</t>
  </si>
  <si>
    <t>2020-09-20T20:00</t>
  </si>
  <si>
    <t>2020-09-20T22:00</t>
  </si>
  <si>
    <t>2020-09-20T23:00</t>
  </si>
  <si>
    <t>2020-09-21T00:00</t>
  </si>
  <si>
    <t>2020-09-21T01:00</t>
  </si>
  <si>
    <t>2020-09-21T02:00</t>
  </si>
  <si>
    <t>2020-09-21T03:00</t>
  </si>
  <si>
    <t>2020-09-21T04:00</t>
  </si>
  <si>
    <t>2020-09-21T05:00</t>
  </si>
  <si>
    <t>2020-09-21T06:00</t>
  </si>
  <si>
    <t>2020-09-21T07:00</t>
  </si>
  <si>
    <t>2020-09-21T08:00</t>
  </si>
  <si>
    <t>2020-09-21T09:00</t>
  </si>
  <si>
    <t>2020-09-21T10:00</t>
  </si>
  <si>
    <t>2020-09-21T11:00</t>
  </si>
  <si>
    <t>2020-09-21T12:00</t>
  </si>
  <si>
    <t>2020-09-21T13:00</t>
  </si>
  <si>
    <t>2020-09-21T14:00</t>
  </si>
  <si>
    <t>2020-09-21T15:00</t>
  </si>
  <si>
    <t>2020-09-21T16:00</t>
  </si>
  <si>
    <t>2020-09-21T17:00</t>
  </si>
  <si>
    <t>2020-09-21T18:00</t>
  </si>
  <si>
    <t>2020-09-21T19:00</t>
  </si>
  <si>
    <t>2020-09-21T20:00</t>
  </si>
  <si>
    <t>2020-09-21T21:00</t>
  </si>
  <si>
    <t>2020-09-21T22:00</t>
  </si>
  <si>
    <t>2020-09-21T23:00</t>
  </si>
  <si>
    <t>Water Generation Forecast per AWG(L)</t>
  </si>
  <si>
    <t>Net Water Generation Forecast (L)</t>
  </si>
  <si>
    <t>Net Weekly AWG Generation Forecast (L)</t>
  </si>
  <si>
    <t>2020-09-22T00:00</t>
  </si>
  <si>
    <t>2020-09-22T01:00</t>
  </si>
  <si>
    <t>2020-09-22T02:00</t>
  </si>
  <si>
    <t>2020-09-22T03:00</t>
  </si>
  <si>
    <t>2020-09-22T04:00</t>
  </si>
  <si>
    <t>2020-09-22T05:00</t>
  </si>
  <si>
    <t>2020-09-22T06:00</t>
  </si>
  <si>
    <t>2020-09-22T07:00</t>
  </si>
  <si>
    <t>2020-09-22T08:00</t>
  </si>
  <si>
    <t>2020-09-22T09:00</t>
  </si>
  <si>
    <t>2020-09-22T10:00</t>
  </si>
  <si>
    <t>2020-09-22T11:00</t>
  </si>
  <si>
    <t>2020-09-22T12:00</t>
  </si>
  <si>
    <t>2020-09-22T13:00</t>
  </si>
  <si>
    <t>2020-09-22T14:00</t>
  </si>
  <si>
    <t>2020-09-22T15:00</t>
  </si>
  <si>
    <t>2020-09-22T16:00</t>
  </si>
  <si>
    <t>2020-09-22T17:00</t>
  </si>
  <si>
    <t>2020-09-22T18:00</t>
  </si>
  <si>
    <t>2020-09-22T19:00</t>
  </si>
  <si>
    <t>2020-09-22T20:00</t>
  </si>
  <si>
    <t>2020-09-22T21:00</t>
  </si>
  <si>
    <t>2020-09-22T22:00</t>
  </si>
  <si>
    <t>2020-09-22T23:00</t>
  </si>
  <si>
    <t>2020-09-23T00:00</t>
  </si>
  <si>
    <t>2020-09-23T01:00</t>
  </si>
  <si>
    <t>2020-09-23T02:00</t>
  </si>
  <si>
    <t>2020-09-23T03:00</t>
  </si>
  <si>
    <t>2020-09-23T04:00</t>
  </si>
  <si>
    <t>2020-09-23T05:00</t>
  </si>
  <si>
    <t>2020-09-23T06:00</t>
  </si>
  <si>
    <t>2020-09-23T07:00</t>
  </si>
  <si>
    <t>2020-09-23T08:00</t>
  </si>
  <si>
    <t>2020-09-23T09:00</t>
  </si>
  <si>
    <t>2020-09-23T10:00</t>
  </si>
  <si>
    <t>2020-09-23T11:00</t>
  </si>
  <si>
    <t>2020-09-23T12:00</t>
  </si>
  <si>
    <t>2020-09-23T13:00</t>
  </si>
  <si>
    <t>2020-09-23T14:00</t>
  </si>
  <si>
    <t>2020-09-23T15:00</t>
  </si>
  <si>
    <t>2020-09-23T16:00</t>
  </si>
  <si>
    <t>2020-09-23T17:00</t>
  </si>
  <si>
    <t>2020-09-23T18:00</t>
  </si>
  <si>
    <t>2020-09-23T19:00</t>
  </si>
  <si>
    <t>2020-09-23T20:00</t>
  </si>
  <si>
    <t>2020-09-23T21:00</t>
  </si>
  <si>
    <t>2020-09-23T22:00</t>
  </si>
  <si>
    <t>2020-09-23T23:00</t>
  </si>
  <si>
    <t>2020-09-24T00:00</t>
  </si>
  <si>
    <t>2020-09-24T01:00</t>
  </si>
  <si>
    <t>2020-09-24T02:00</t>
  </si>
  <si>
    <t>2020-09-24T03:00</t>
  </si>
  <si>
    <t>2020-09-24T04:00</t>
  </si>
  <si>
    <t>2020-09-24T05:00</t>
  </si>
  <si>
    <t>2020-09-24T06:00</t>
  </si>
  <si>
    <t>2020-09-24T07:00</t>
  </si>
  <si>
    <t>2020-09-24T08:00</t>
  </si>
  <si>
    <t>2020-09-24T09:00</t>
  </si>
  <si>
    <t>2020-09-24T10:00</t>
  </si>
  <si>
    <t>2020-09-24T11:00</t>
  </si>
  <si>
    <t>2020-09-24T12:00</t>
  </si>
  <si>
    <t>2020-09-24T13:00</t>
  </si>
  <si>
    <t>2020-09-24T14:00</t>
  </si>
  <si>
    <t>2020-09-24T15:00</t>
  </si>
  <si>
    <t>2020-09-24T16:00</t>
  </si>
  <si>
    <t>2020-09-24T17:00</t>
  </si>
  <si>
    <t>2020-09-24T18:00</t>
  </si>
  <si>
    <t>2020-09-24T19:00</t>
  </si>
  <si>
    <t>2020-09-24T20:00</t>
  </si>
  <si>
    <t>2020-09-24T21:00</t>
  </si>
  <si>
    <t>2020-09-24T22:00</t>
  </si>
  <si>
    <t>2020-09-24T23:00</t>
  </si>
  <si>
    <t>2020-09-25T00:00</t>
  </si>
  <si>
    <t>2020-09-25T01:00</t>
  </si>
  <si>
    <t>2020-09-25T02:00</t>
  </si>
  <si>
    <t>2020-09-25T03:00</t>
  </si>
  <si>
    <t>2020-09-25T04:00</t>
  </si>
  <si>
    <t>2020-09-25T05:00</t>
  </si>
  <si>
    <t>2020-09-25T06:00</t>
  </si>
  <si>
    <t>2020-09-25T07:00</t>
  </si>
  <si>
    <t>2020-09-25T08:00</t>
  </si>
  <si>
    <t>2020-09-25T09:00</t>
  </si>
  <si>
    <t>2020-09-25T10:00</t>
  </si>
  <si>
    <t>2020-09-25T11:00</t>
  </si>
  <si>
    <t>2020-09-25T12:00</t>
  </si>
  <si>
    <t>2020-09-25T13:00</t>
  </si>
  <si>
    <t>2020-09-25T14:00</t>
  </si>
  <si>
    <t>2020-09-25T15:00</t>
  </si>
  <si>
    <t>2020-09-25T16:00</t>
  </si>
  <si>
    <t>2020-09-25T17:00</t>
  </si>
  <si>
    <t>2020-09-25T18:00</t>
  </si>
  <si>
    <t>2020-09-25T19:00</t>
  </si>
  <si>
    <t>2020-09-25T20:00</t>
  </si>
  <si>
    <t>2020-09-25T21:00</t>
  </si>
  <si>
    <t>2020-09-25T22:00</t>
  </si>
  <si>
    <t>2020-09-25T23:00</t>
  </si>
  <si>
    <t>2020-09-26T00:00</t>
  </si>
  <si>
    <t>2020-09-26T01:00</t>
  </si>
  <si>
    <t>2020-09-26T02:00</t>
  </si>
  <si>
    <t>2020-09-26T03:00</t>
  </si>
  <si>
    <t>2020-09-26T04:00</t>
  </si>
  <si>
    <t>2020-09-26T05:00</t>
  </si>
  <si>
    <t>2020-09-26T06:00</t>
  </si>
  <si>
    <t>2020-09-26T07:00</t>
  </si>
  <si>
    <t>2020-09-26T08:00</t>
  </si>
  <si>
    <t>2020-09-2TT09:00</t>
  </si>
  <si>
    <t>2020-09-26T10:00</t>
  </si>
  <si>
    <t>2020-09-26T11:00</t>
  </si>
  <si>
    <t>2020-09-26T12:00</t>
  </si>
  <si>
    <t>2020-09-26T13:00</t>
  </si>
  <si>
    <t>2020-09-26T14:00</t>
  </si>
  <si>
    <t>2020-09-26T15:00</t>
  </si>
  <si>
    <t>2020-09-26T16:00</t>
  </si>
  <si>
    <t>2020-09-26T17:00</t>
  </si>
  <si>
    <t>2020-09-26T18:00</t>
  </si>
  <si>
    <t>2020-09-26T19:00</t>
  </si>
  <si>
    <t>2020-09-26T20:00</t>
  </si>
  <si>
    <t>2020-09-26T21:00</t>
  </si>
  <si>
    <t>2020-09-26T22:00</t>
  </si>
  <si>
    <t>2020-09-26T23:00</t>
  </si>
  <si>
    <t>2020-09-27T00:00</t>
  </si>
  <si>
    <t>2020-09-27T01:00</t>
  </si>
  <si>
    <t>2020-09-27T02:00</t>
  </si>
  <si>
    <t>2020-09-27T03:00</t>
  </si>
  <si>
    <t>2020-09-27T04:00</t>
  </si>
  <si>
    <t>2020-09-27T05:00</t>
  </si>
  <si>
    <t>2020-09-27T06:00</t>
  </si>
  <si>
    <t>2020-09-27T07:00</t>
  </si>
  <si>
    <t>2020-09-27T08:00</t>
  </si>
  <si>
    <t>2020-09-27T09:00</t>
  </si>
  <si>
    <t>2020-09-27T10:00</t>
  </si>
  <si>
    <t>2020-09-27T11:00</t>
  </si>
  <si>
    <t>2020-09-27T12:00</t>
  </si>
  <si>
    <t>2020-09-27T13:00</t>
  </si>
  <si>
    <t>2020-09-27T14:00</t>
  </si>
  <si>
    <t>2020-09-27T15:00</t>
  </si>
  <si>
    <t>2020-09-27T16:00</t>
  </si>
  <si>
    <t>2020-09-27T18:00</t>
  </si>
  <si>
    <t>2020-09-27T21:00</t>
  </si>
  <si>
    <t>2020-09-28T00:00</t>
  </si>
  <si>
    <t>2020-09-28T01:00</t>
  </si>
  <si>
    <t>2020-09-28T02:00</t>
  </si>
  <si>
    <t>2020-09-28T03:00</t>
  </si>
  <si>
    <t>2020-09-28T04:00</t>
  </si>
  <si>
    <t>2020-09-28T05:00</t>
  </si>
  <si>
    <t>2020-09-28T06:00</t>
  </si>
  <si>
    <t>2020-09-28T07:00</t>
  </si>
  <si>
    <t>2020-09-28T08:00</t>
  </si>
  <si>
    <t>2020-09-28T09:00</t>
  </si>
  <si>
    <t>2020-09-28T10:00</t>
  </si>
  <si>
    <t>2020-09-28T11:00</t>
  </si>
  <si>
    <t>2020-09-28T12:00</t>
  </si>
  <si>
    <t>2020-09-28T13:00</t>
  </si>
  <si>
    <t>2020-09-28T14:00</t>
  </si>
  <si>
    <t>2020-09-28T15:00</t>
  </si>
  <si>
    <t>2020-09-28T16:00</t>
  </si>
  <si>
    <t>2020-09-28T17:00</t>
  </si>
  <si>
    <t>2020-09-28T18:00</t>
  </si>
  <si>
    <t>2020-09-28T19:00</t>
  </si>
  <si>
    <t>2020-09-28T20:00</t>
  </si>
  <si>
    <t>2020-09-28T21:00</t>
  </si>
  <si>
    <t>2020-09-28T22:00</t>
  </si>
  <si>
    <t>2020-09-28T23:00</t>
  </si>
  <si>
    <t>2020-09-29T00:00</t>
  </si>
  <si>
    <t>2020-09-29T01:00</t>
  </si>
  <si>
    <t>2020-09-29T02:00</t>
  </si>
  <si>
    <t>2020-09-29T03:00</t>
  </si>
  <si>
    <t>2020-09-29T04:00</t>
  </si>
  <si>
    <t>2020-09-29T05:00</t>
  </si>
  <si>
    <t>2020-09-29T06:00</t>
  </si>
  <si>
    <t>2020-09-29T07:00</t>
  </si>
  <si>
    <t>2020-09-29T08:00</t>
  </si>
  <si>
    <t>2020-09-29T09:00</t>
  </si>
  <si>
    <t>2020-09-29T10:00</t>
  </si>
  <si>
    <t>2020-09-29T11:00</t>
  </si>
  <si>
    <t>2020-09-29T12:00</t>
  </si>
  <si>
    <t>2020-09-29T13:00</t>
  </si>
  <si>
    <t>2020-09-29T14:00</t>
  </si>
  <si>
    <t>2020-09-29T15:00</t>
  </si>
  <si>
    <t>2020-09-29T16:00</t>
  </si>
  <si>
    <t>2020-09-29T17:00</t>
  </si>
  <si>
    <t>2020-09-29T18:00</t>
  </si>
  <si>
    <t>2020-09-29T19:00</t>
  </si>
  <si>
    <t>2020-09-29T20:00</t>
  </si>
  <si>
    <t>2020-09-29T21:00</t>
  </si>
  <si>
    <t>2020-09-29T22:00</t>
  </si>
  <si>
    <t>2020-09-29T23:00</t>
  </si>
  <si>
    <t>2020-09-30T00:00</t>
  </si>
  <si>
    <t>2020-09-30T01:00</t>
  </si>
  <si>
    <t>2020-09-30T02:00</t>
  </si>
  <si>
    <t>2020-09-30T03:00</t>
  </si>
  <si>
    <t>2020-09-30T04:00</t>
  </si>
  <si>
    <t>2020-09-30T05:00</t>
  </si>
  <si>
    <t>2020-09-30T06:00</t>
  </si>
  <si>
    <t>2020-09-30T07:00</t>
  </si>
  <si>
    <t>2020-09-30T08:00</t>
  </si>
  <si>
    <t>2020-09-30T09:00</t>
  </si>
  <si>
    <t>2020-09-30T10:00</t>
  </si>
  <si>
    <t>2020-09-30T11:00</t>
  </si>
  <si>
    <t>2020-09-30T12:00</t>
  </si>
  <si>
    <t>2020-09-30T13:00</t>
  </si>
  <si>
    <t>2020-09-30T14:00</t>
  </si>
  <si>
    <t>2020-09-30T15:00</t>
  </si>
  <si>
    <t>2020-09-30T16:00</t>
  </si>
  <si>
    <t>2020-09-30T17:00</t>
  </si>
  <si>
    <t>2020-09-30T18:00</t>
  </si>
  <si>
    <t>2020-09-30T19:00</t>
  </si>
  <si>
    <t>2020-09-30T20:00</t>
  </si>
  <si>
    <t>2020-09-30T21:00</t>
  </si>
  <si>
    <t>2020-09-30T22:00</t>
  </si>
  <si>
    <t>2020-09-30T23:00</t>
  </si>
  <si>
    <t>2020-10-01T00:00</t>
  </si>
  <si>
    <t>2020-10-01T01:00</t>
  </si>
  <si>
    <t>2020-10-01T02:00</t>
  </si>
  <si>
    <t>2020-10-01T03:00</t>
  </si>
  <si>
    <t>2020-10-01T04:00</t>
  </si>
  <si>
    <t>2020-10-01T05:00</t>
  </si>
  <si>
    <t>2020-10-01T06:00</t>
  </si>
  <si>
    <t>2020-10-01T07:00</t>
  </si>
  <si>
    <t>2020-10-01T08:00</t>
  </si>
  <si>
    <t>2020-10-01T09:00</t>
  </si>
  <si>
    <t>2020-10-01T10:00</t>
  </si>
  <si>
    <t>2020-10-01T11:00</t>
  </si>
  <si>
    <t>2020-10-01T12:00</t>
  </si>
  <si>
    <t>2020-10-01T13:00</t>
  </si>
  <si>
    <t>2020-10-01T14:00</t>
  </si>
  <si>
    <t>2020-10-01T15:00</t>
  </si>
  <si>
    <t>2020-10-01T16:00</t>
  </si>
  <si>
    <t>2020-10-01T17:00</t>
  </si>
  <si>
    <t>2020-10-01T18:00</t>
  </si>
  <si>
    <t>2020-10-01T19:00</t>
  </si>
  <si>
    <t>2020-10-01T20:00</t>
  </si>
  <si>
    <t>2020-10-01T21:00</t>
  </si>
  <si>
    <t>2020-10-01T22:00</t>
  </si>
  <si>
    <t>2020-10-01T23:00</t>
  </si>
  <si>
    <t>2020-10-02T00:00</t>
  </si>
  <si>
    <t>2020-10-02T01:00</t>
  </si>
  <si>
    <t>2020-10-02T02:00</t>
  </si>
  <si>
    <t>2020-10-02T03:00</t>
  </si>
  <si>
    <t>2020-10-02T04:00</t>
  </si>
  <si>
    <t>2020-10-02T05:00</t>
  </si>
  <si>
    <t>2020-10-02T06:00</t>
  </si>
  <si>
    <t>2020-10-02T07:00</t>
  </si>
  <si>
    <t>2020-10-02T08:00</t>
  </si>
  <si>
    <t>2020-10-02T09:00</t>
  </si>
  <si>
    <t>2020-10-02T10:00</t>
  </si>
  <si>
    <t>2020-10-02T11:00</t>
  </si>
  <si>
    <t>2020-10-02T12:00</t>
  </si>
  <si>
    <t>2020-10-02T13:00</t>
  </si>
  <si>
    <t>2020-10-02T14:00</t>
  </si>
  <si>
    <t>2020-10-02T15:00</t>
  </si>
  <si>
    <t>2020-10-02T16:00</t>
  </si>
  <si>
    <t>2020-10-02T17:00</t>
  </si>
  <si>
    <t>2020-10-02T18:00</t>
  </si>
  <si>
    <t>2020-10-02T19:00</t>
  </si>
  <si>
    <t>2020-10-02T20:00</t>
  </si>
  <si>
    <t>2020-10-02T21:00</t>
  </si>
  <si>
    <t>2020-10-02T22:00</t>
  </si>
  <si>
    <t>2020-10-02T23:00</t>
  </si>
  <si>
    <t>2020-10-03T00:00</t>
  </si>
  <si>
    <t>2020-10-03T01:00</t>
  </si>
  <si>
    <t>2020-10-03T02:00</t>
  </si>
  <si>
    <t>2020-10-03T03:00</t>
  </si>
  <si>
    <t>2020-10-03T04:00</t>
  </si>
  <si>
    <t>2020-10-03T05:00</t>
  </si>
  <si>
    <t>2020-10-03T06:00</t>
  </si>
  <si>
    <t>2020-10-03T07:00</t>
  </si>
  <si>
    <t>2020-10-03T08:00</t>
  </si>
  <si>
    <t>2020-10-03T09:00</t>
  </si>
  <si>
    <t>2020-10-03T10:00</t>
  </si>
  <si>
    <t>2020-10-03T11:00</t>
  </si>
  <si>
    <t>2020-10-03T12:00</t>
  </si>
  <si>
    <t>2020-10-03T13:00</t>
  </si>
  <si>
    <t>2020-10-03T14:00</t>
  </si>
  <si>
    <t>2020-10-03T15:00</t>
  </si>
  <si>
    <t>2020-10-03T16:00</t>
  </si>
  <si>
    <t>2020-10-03T17:00</t>
  </si>
  <si>
    <t>2020-10-03T18:00</t>
  </si>
  <si>
    <t>2020-10-03T19:00</t>
  </si>
  <si>
    <t>2020-10-03T20:00</t>
  </si>
  <si>
    <t>2020-10-03T21:00</t>
  </si>
  <si>
    <t>2020-10-03T22:00</t>
  </si>
  <si>
    <t>2020-10-03T23:00</t>
  </si>
  <si>
    <t>2020-10-04T00:00</t>
  </si>
  <si>
    <t>2020-10-04T01:00</t>
  </si>
  <si>
    <t>2020-10-04T02:00</t>
  </si>
  <si>
    <t>2020-10-04T03:00</t>
  </si>
  <si>
    <t>2020-10-04T04:00</t>
  </si>
  <si>
    <t>2020-10-04T05:00</t>
  </si>
  <si>
    <t>2020-10-04T06:00</t>
  </si>
  <si>
    <t>2020-10-04T07:00</t>
  </si>
  <si>
    <t>2020-10-04T08:00</t>
  </si>
  <si>
    <t>2020-10-04T09:00</t>
  </si>
  <si>
    <t>2020-10-04T10:00</t>
  </si>
  <si>
    <t>2020-10-04T11:00</t>
  </si>
  <si>
    <t>2020-10-04T12:00</t>
  </si>
  <si>
    <t>2020-10-04T13:00</t>
  </si>
  <si>
    <t>2020-10-04T14:00</t>
  </si>
  <si>
    <t>2020-10-04T15:00</t>
  </si>
  <si>
    <t>2020-10-04T16:00</t>
  </si>
  <si>
    <t>2020-10-04T17:00</t>
  </si>
  <si>
    <t>2020-10-04T18:00</t>
  </si>
  <si>
    <t>2020-10-04T19:00</t>
  </si>
  <si>
    <t>2020-10-04T20:00</t>
  </si>
  <si>
    <t>2020-10-04T21:00</t>
  </si>
  <si>
    <t>2020-10-04T22:00</t>
  </si>
  <si>
    <t>2020-10-04T23:00</t>
  </si>
  <si>
    <t>2020-10-05T00:00</t>
  </si>
  <si>
    <t>2020-10-05T01:00</t>
  </si>
  <si>
    <t>2020-10-05T02:00</t>
  </si>
  <si>
    <t>2020-10-05T03:00</t>
  </si>
  <si>
    <t>2020-10-05T04:00</t>
  </si>
  <si>
    <t>2020-10-05T05:00</t>
  </si>
  <si>
    <t>2020-10-05T06:00</t>
  </si>
  <si>
    <t>2020-10-05T07:00</t>
  </si>
  <si>
    <t>2020-10-05T08:00</t>
  </si>
  <si>
    <t>2020-10-05T09:00</t>
  </si>
  <si>
    <t>2020-10-05T10:00</t>
  </si>
  <si>
    <t>2020-10-05T11:00</t>
  </si>
  <si>
    <t>2020-10-05T12:00</t>
  </si>
  <si>
    <t>2020-10-05T13:00</t>
  </si>
  <si>
    <t>2020-10-05T14:00</t>
  </si>
  <si>
    <t>2020-10-05T15:00</t>
  </si>
  <si>
    <t>2020-10-05T16:00</t>
  </si>
  <si>
    <t>2020-10-05T17:00</t>
  </si>
  <si>
    <t>2020-10-05T18:00</t>
  </si>
  <si>
    <t>2020-10-05T19:00</t>
  </si>
  <si>
    <t>2020-10-05T20:00</t>
  </si>
  <si>
    <t>2020-10-05T21:00</t>
  </si>
  <si>
    <t>2020-10-05T22:00</t>
  </si>
  <si>
    <t>2020-10-05T23:00</t>
  </si>
  <si>
    <t>2020-10-06T00:00</t>
  </si>
  <si>
    <t>2020-10-06T01:00</t>
  </si>
  <si>
    <t>2020-10-06T02:00</t>
  </si>
  <si>
    <t>2020-10-06T03:00</t>
  </si>
  <si>
    <t>2020-10-06T04:00</t>
  </si>
  <si>
    <t>2020-10-06T05:00</t>
  </si>
  <si>
    <t>2020-10-06T06:00</t>
  </si>
  <si>
    <t>2020-10-06T07:00</t>
  </si>
  <si>
    <t>2020-10-06T08:00</t>
  </si>
  <si>
    <t>2020-10-06T09:00</t>
  </si>
  <si>
    <t>2020-10-06T10:00</t>
  </si>
  <si>
    <t>2020-10-06T11:00</t>
  </si>
  <si>
    <t>2020-10-06T12:00</t>
  </si>
  <si>
    <t>2020-10-06T13:00</t>
  </si>
  <si>
    <t>2020-10-06T14:00</t>
  </si>
  <si>
    <t>2020-10-06T15:00</t>
  </si>
  <si>
    <t>2020-10-06T16:00</t>
  </si>
  <si>
    <t>2020-10-06T17:00</t>
  </si>
  <si>
    <t>2020-10-06T18:00</t>
  </si>
  <si>
    <t>2020-10-06T19:00</t>
  </si>
  <si>
    <t>2020-10-06T20:00</t>
  </si>
  <si>
    <t>2020-10-06T21:00</t>
  </si>
  <si>
    <t>2020-10-06T22:00</t>
  </si>
  <si>
    <t>2020-10-06T23:00</t>
  </si>
  <si>
    <t>2020-10-07T00:00</t>
  </si>
  <si>
    <t>2020-10-07T01:00</t>
  </si>
  <si>
    <t>2020-10-07T02:00</t>
  </si>
  <si>
    <t>2020-10-07T03:00</t>
  </si>
  <si>
    <t>2020-10-07T04:00</t>
  </si>
  <si>
    <t>2020-10-07T05:00</t>
  </si>
  <si>
    <t>2020-10-07T06:00</t>
  </si>
  <si>
    <t>2020-10-07T07:00</t>
  </si>
  <si>
    <t>2020-10-07T08:00</t>
  </si>
  <si>
    <t>2020-10-07T09:00</t>
  </si>
  <si>
    <t>2020-10-07T10:00</t>
  </si>
  <si>
    <t>2020-10-07T11:00</t>
  </si>
  <si>
    <t>2020-10-07T12:00</t>
  </si>
  <si>
    <t>2020-10-07T13:00</t>
  </si>
  <si>
    <t>2020-10-07T14:00</t>
  </si>
  <si>
    <t>2020-10-07T15:00</t>
  </si>
  <si>
    <t>2020-10-07T16:00</t>
  </si>
  <si>
    <t>2020-10-07T17:00</t>
  </si>
  <si>
    <t>2020-10-07T18:00</t>
  </si>
  <si>
    <t>2020-10-07T19:00</t>
  </si>
  <si>
    <t>2020-10-07T20:00</t>
  </si>
  <si>
    <t>2020-10-07T21:00</t>
  </si>
  <si>
    <t>2020-10-07T22:00</t>
  </si>
  <si>
    <t>2020-10-07T23:00</t>
  </si>
  <si>
    <t>2020-10-08T00:00</t>
  </si>
  <si>
    <t>2020-10-08T01:00</t>
  </si>
  <si>
    <t>2020-10-08T02:00</t>
  </si>
  <si>
    <t>2020-10-08T03:00</t>
  </si>
  <si>
    <t>2020-10-08T04:00</t>
  </si>
  <si>
    <t>2020-10-08T05:00</t>
  </si>
  <si>
    <t>2020-10-08T06:00</t>
  </si>
  <si>
    <t>2020-10-08T07:00</t>
  </si>
  <si>
    <t>2020-10-08T08:00</t>
  </si>
  <si>
    <t>2020-10-08T09:00</t>
  </si>
  <si>
    <t>2020-10-08T10:00</t>
  </si>
  <si>
    <t>2020-10-08T11:00</t>
  </si>
  <si>
    <t>2020-10-08T12:00</t>
  </si>
  <si>
    <t>2020-10-08T13:00</t>
  </si>
  <si>
    <t>2020-10-08T14:00</t>
  </si>
  <si>
    <t>2020-10-08T15:00</t>
  </si>
  <si>
    <t>2020-10-08T16:00</t>
  </si>
  <si>
    <t>2020-10-08T17:00</t>
  </si>
  <si>
    <t>2020-10-08T18:00</t>
  </si>
  <si>
    <t>2020-10-08T19:00</t>
  </si>
  <si>
    <t>2020-10-08T20:00</t>
  </si>
  <si>
    <t>2020-10-08T21:00</t>
  </si>
  <si>
    <t>2020-10-08T22:00</t>
  </si>
  <si>
    <t>2020-10-08T23:00</t>
  </si>
  <si>
    <t>2020-10-09T00:00</t>
  </si>
  <si>
    <t>2020-10-09T01:00</t>
  </si>
  <si>
    <t>2020-10-09T02:00</t>
  </si>
  <si>
    <t>2020-10-09T03:00</t>
  </si>
  <si>
    <t>2020-10-09T04:00</t>
  </si>
  <si>
    <t>2020-10-09T05:00</t>
  </si>
  <si>
    <t>2020-10-09T06:00</t>
  </si>
  <si>
    <t>2020-10-09T07:00</t>
  </si>
  <si>
    <t>2020-10-09T08:00</t>
  </si>
  <si>
    <t>2020-10-09T09:00</t>
  </si>
  <si>
    <t>2020-10-09T10:00</t>
  </si>
  <si>
    <t>2020-10-09T11:00</t>
  </si>
  <si>
    <t>2020-10-09T12:00</t>
  </si>
  <si>
    <t>2020-10-09T13:00</t>
  </si>
  <si>
    <t>2020-10-09T14:00</t>
  </si>
  <si>
    <t>2020-10-09T15:00</t>
  </si>
  <si>
    <t>2020-10-09T16:00</t>
  </si>
  <si>
    <t>2020-10-09T17:00</t>
  </si>
  <si>
    <t>2020-10-09T18:00</t>
  </si>
  <si>
    <t>2020-10-09T19:00</t>
  </si>
  <si>
    <t>2020-10-09T20:00</t>
  </si>
  <si>
    <t>2020-10-09T21:00</t>
  </si>
  <si>
    <t>2020-10-09T22:00</t>
  </si>
  <si>
    <t>2020-10-09T23:00</t>
  </si>
  <si>
    <t>2020-10-10T00:00</t>
  </si>
  <si>
    <t>2020-10-10T01:00</t>
  </si>
  <si>
    <t>2020-10-10T02:00</t>
  </si>
  <si>
    <t>2020-10-10T03:00</t>
  </si>
  <si>
    <t>2020-10-10T04:00</t>
  </si>
  <si>
    <t>2020-10-10T05:00</t>
  </si>
  <si>
    <t>2020-10-10T06:00</t>
  </si>
  <si>
    <t>2020-10-10T07:00</t>
  </si>
  <si>
    <t>2020-10-10T08:00</t>
  </si>
  <si>
    <t>2020-10-10T09:00</t>
  </si>
  <si>
    <t>2020-10-10T10:00</t>
  </si>
  <si>
    <t>2020-10-10T11:00</t>
  </si>
  <si>
    <t>2020-10-10T12:00</t>
  </si>
  <si>
    <t>2020-10-10T13:00</t>
  </si>
  <si>
    <t>2020-10-10T14:00</t>
  </si>
  <si>
    <t>2020-10-10T15:00</t>
  </si>
  <si>
    <t>2020-10-10T16:00</t>
  </si>
  <si>
    <t>2020-10-10T17:00</t>
  </si>
  <si>
    <t>2020-10-10T18:00</t>
  </si>
  <si>
    <t>2020-10-10T19:00</t>
  </si>
  <si>
    <t>2020-10-10T20:00</t>
  </si>
  <si>
    <t>2020-10-10T21:00</t>
  </si>
  <si>
    <t>2020-10-10T22:00</t>
  </si>
  <si>
    <t>2020-10-10T23:00</t>
  </si>
  <si>
    <t>2020-10-11T00:00</t>
  </si>
  <si>
    <t>2020-10-11T01:00</t>
  </si>
  <si>
    <t>2020-10-11T02:00</t>
  </si>
  <si>
    <t>2020-10-11T04:00</t>
  </si>
  <si>
    <t>2020-10-11T05:00</t>
  </si>
  <si>
    <t>2020-10-11T06:00</t>
  </si>
  <si>
    <t>2020-10-11T07:00</t>
  </si>
  <si>
    <t>2020-10-11T09:00</t>
  </si>
  <si>
    <t>2020-10-11T08:00</t>
  </si>
  <si>
    <t>2020-10-11T03:00</t>
  </si>
  <si>
    <t>2020-10-11T10:00</t>
  </si>
  <si>
    <t>2020-10-11T11:00</t>
  </si>
  <si>
    <t>2020-10-11T12:00</t>
  </si>
  <si>
    <t>2020-10-11T13:00</t>
  </si>
  <si>
    <t>2020-10-11T14:00</t>
  </si>
  <si>
    <t>2020-10-11T15:00</t>
  </si>
  <si>
    <t>2020-10-11T16:00</t>
  </si>
  <si>
    <t>2020-10-11T17:00</t>
  </si>
  <si>
    <t>2020-10-11T18:00</t>
  </si>
  <si>
    <t>2020-10-11T19:00</t>
  </si>
  <si>
    <t>2020-10-11T20:00</t>
  </si>
  <si>
    <t>2020-10-11T21:00</t>
  </si>
  <si>
    <t>2020-10-11T22:00</t>
  </si>
  <si>
    <t>2020-10-11T23:00</t>
  </si>
  <si>
    <t>AWG1 Temp</t>
  </si>
  <si>
    <t>AWG1 RH (%)</t>
  </si>
  <si>
    <t>Flowmeter readings</t>
  </si>
  <si>
    <t>AWG2 Temp</t>
  </si>
  <si>
    <t>AWG2 RH (%)</t>
  </si>
  <si>
    <t>flowmeter readings</t>
  </si>
  <si>
    <t>off</t>
  </si>
  <si>
    <t>2020-09-27T17:00</t>
  </si>
  <si>
    <t>-</t>
  </si>
  <si>
    <t>Water produced per day (L)</t>
  </si>
  <si>
    <t>Actuals</t>
  </si>
  <si>
    <t>Actual</t>
  </si>
  <si>
    <t>Comment</t>
  </si>
  <si>
    <t xml:space="preserve">2hrs loadshedding </t>
  </si>
  <si>
    <t>4hrs loadshedding</t>
  </si>
  <si>
    <t>+|- 3hrs downtime on AWG 1</t>
  </si>
  <si>
    <t>+|- 8hrs downtime on AWG 2</t>
  </si>
  <si>
    <t>+|- 1hr downtime on AWG 1</t>
  </si>
  <si>
    <t xml:space="preserve">+|- 1hr downtime onAWG1 </t>
  </si>
  <si>
    <t>Variance</t>
  </si>
  <si>
    <t xml:space="preserve">+|- 3hrs downtime on AWG 1
</t>
  </si>
  <si>
    <t>2020-10-13T00:00</t>
  </si>
  <si>
    <t>2020-10-13T01:00</t>
  </si>
  <si>
    <t>2020-10-13T02:00</t>
  </si>
  <si>
    <t>2020-10-13T03:00</t>
  </si>
  <si>
    <t>2020-10-13T04:00</t>
  </si>
  <si>
    <t>2020-10-13T05:00</t>
  </si>
  <si>
    <t>2020-10-13T06:00</t>
  </si>
  <si>
    <t>2020-10-13T07:00</t>
  </si>
  <si>
    <t>2020-10-13T08:00</t>
  </si>
  <si>
    <t>2020-10-13T09:00</t>
  </si>
  <si>
    <t>2020-10-13T10:00</t>
  </si>
  <si>
    <t>2020-10-13T11:00</t>
  </si>
  <si>
    <t>2020-10-13T12:00</t>
  </si>
  <si>
    <t>2020-10-13T13:00</t>
  </si>
  <si>
    <t>2020-10-13T14:00</t>
  </si>
  <si>
    <t>2020-10-13T15:00</t>
  </si>
  <si>
    <t>2020-10-13T16:00</t>
  </si>
  <si>
    <t>2020-10-13T17:00</t>
  </si>
  <si>
    <t>2020-10-13T18:00</t>
  </si>
  <si>
    <t>2020-10-13T19:00</t>
  </si>
  <si>
    <t>2020-10-13T20:00</t>
  </si>
  <si>
    <t>2020-10-13T21:00</t>
  </si>
  <si>
    <t>2020-10-13T22:00</t>
  </si>
  <si>
    <t>2020-10-13T23:00</t>
  </si>
  <si>
    <t>2020-10-14T00:00</t>
  </si>
  <si>
    <t>2020-10-14T01:00</t>
  </si>
  <si>
    <t>2020-10-14T02:00</t>
  </si>
  <si>
    <t>2020-10-14T03:00</t>
  </si>
  <si>
    <t>2020-10-14T04:00</t>
  </si>
  <si>
    <t>2020-10-14T05:00</t>
  </si>
  <si>
    <t>2020-10-14T06:00</t>
  </si>
  <si>
    <t>2020-10-14T07:00</t>
  </si>
  <si>
    <t>2020-10-14T08:00</t>
  </si>
  <si>
    <t>2020-10-14T09:00</t>
  </si>
  <si>
    <t>2020-10-14T10:00</t>
  </si>
  <si>
    <t>2020-10-14T11:00</t>
  </si>
  <si>
    <t>2020-10-14T12:00</t>
  </si>
  <si>
    <t>2020-10-14T13:00</t>
  </si>
  <si>
    <t>2020-10-14T14:00</t>
  </si>
  <si>
    <t>2020-10-14T15:00</t>
  </si>
  <si>
    <t>2020-10-14T16:00</t>
  </si>
  <si>
    <t>2020-10-14T17:00</t>
  </si>
  <si>
    <t>2020-10-14T18:00</t>
  </si>
  <si>
    <t>2020-10-14T19:00</t>
  </si>
  <si>
    <t>2020-10-14T20:00</t>
  </si>
  <si>
    <t>2020-10-14T21:00</t>
  </si>
  <si>
    <t>2020-10-14T22:00</t>
  </si>
  <si>
    <t>2020-10-14T23:00</t>
  </si>
  <si>
    <t>2020-10-15T00:00</t>
  </si>
  <si>
    <t>2020-10-15T01:00</t>
  </si>
  <si>
    <t>2020-10-15T02:00</t>
  </si>
  <si>
    <t>2020-10-15T03:00</t>
  </si>
  <si>
    <t>2020-10-15T04:00</t>
  </si>
  <si>
    <t>2020-10-15T05:00</t>
  </si>
  <si>
    <t>2020-10-15T06:00</t>
  </si>
  <si>
    <t>2020-10-15T07:00</t>
  </si>
  <si>
    <t>2020-10-15T08:00</t>
  </si>
  <si>
    <t>2020-10-15T09:00</t>
  </si>
  <si>
    <t>2020-10-15T10:00</t>
  </si>
  <si>
    <t>2020-10-15T11:00</t>
  </si>
  <si>
    <t>2020-10-15T12:00</t>
  </si>
  <si>
    <t>2020-10-15T13:00</t>
  </si>
  <si>
    <t>2020-10-15T14:00</t>
  </si>
  <si>
    <t>2020-10-15T15:00</t>
  </si>
  <si>
    <t>2020-10-15T16:00</t>
  </si>
  <si>
    <t>2020-10-15T17:00</t>
  </si>
  <si>
    <t>2020-10-15T18:00</t>
  </si>
  <si>
    <t>2020-10-15T19:00</t>
  </si>
  <si>
    <t>2020-10-15T20:00</t>
  </si>
  <si>
    <t>2020-10-15T21:00</t>
  </si>
  <si>
    <t>2020-10-15T22:00</t>
  </si>
  <si>
    <t>2020-10-15T23:00</t>
  </si>
  <si>
    <t>2020-10-16T00:00</t>
  </si>
  <si>
    <t>2020-10-16T01:00</t>
  </si>
  <si>
    <t>2020-10-16T02:00</t>
  </si>
  <si>
    <t>2020-10-16T03:00</t>
  </si>
  <si>
    <t>2020-10-16T04:00</t>
  </si>
  <si>
    <t>2020-10-16T05:00</t>
  </si>
  <si>
    <t>2020-10-16T06:00</t>
  </si>
  <si>
    <t>2020-10-16T07:00</t>
  </si>
  <si>
    <t>2020-10-16T08:00</t>
  </si>
  <si>
    <t>2020-10-16T09:00</t>
  </si>
  <si>
    <t>2020-10-16T10:00</t>
  </si>
  <si>
    <t>2020-10-16T11:00</t>
  </si>
  <si>
    <t>2020-10-16T12:00</t>
  </si>
  <si>
    <t>2020-10-16T13:00</t>
  </si>
  <si>
    <t>2020-10-16T14:00</t>
  </si>
  <si>
    <t>2020-10-16T15:00</t>
  </si>
  <si>
    <t>2020-10-16T16:00</t>
  </si>
  <si>
    <t>2020-10-16T17:00</t>
  </si>
  <si>
    <t>2020-10-16T18:00</t>
  </si>
  <si>
    <t>2020-10-16T19:00</t>
  </si>
  <si>
    <t>2020-10-16T20:00</t>
  </si>
  <si>
    <t>2020-10-16T21:00</t>
  </si>
  <si>
    <t>2020-10-16T22:00</t>
  </si>
  <si>
    <t>2020-10-16T23:00</t>
  </si>
  <si>
    <t>2020-10-17T00:00</t>
  </si>
  <si>
    <t>2020-10-17T01:00</t>
  </si>
  <si>
    <t>2020-10-17T02:00</t>
  </si>
  <si>
    <t>2020-10-17T03:00</t>
  </si>
  <si>
    <t>2020-10-17T04:00</t>
  </si>
  <si>
    <t>2020-10-17T05:00</t>
  </si>
  <si>
    <t>2020-10-17T06:00</t>
  </si>
  <si>
    <t>2020-10-17T07:00</t>
  </si>
  <si>
    <t>2020-10-17T08:00</t>
  </si>
  <si>
    <t>2020-10-17T09:00</t>
  </si>
  <si>
    <t>2020-10-17T10:00</t>
  </si>
  <si>
    <t>2020-10-17T11:00</t>
  </si>
  <si>
    <t>2020-10-17T12:00</t>
  </si>
  <si>
    <t>2020-10-17T13:00</t>
  </si>
  <si>
    <t>2020-10-17T14:00</t>
  </si>
  <si>
    <t>2020-10-17T15:00</t>
  </si>
  <si>
    <t>2020-10-17T16:00</t>
  </si>
  <si>
    <t>2020-10-17T17:00</t>
  </si>
  <si>
    <t>2020-10-17T18:00</t>
  </si>
  <si>
    <t>2020-10-17T19:00</t>
  </si>
  <si>
    <t>2020-10-17T20:00</t>
  </si>
  <si>
    <t>2020-10-17T21:00</t>
  </si>
  <si>
    <t>2020-10-17T22:00</t>
  </si>
  <si>
    <t>2020-10-17T23:00</t>
  </si>
  <si>
    <t>2020-10-18T00:00</t>
  </si>
  <si>
    <t>2020-10-18T01:00</t>
  </si>
  <si>
    <t>2020-10-18T02:00</t>
  </si>
  <si>
    <t>2020-10-18T03:00</t>
  </si>
  <si>
    <t>2020-10-18T04:00</t>
  </si>
  <si>
    <t>2020-10-18T05:00</t>
  </si>
  <si>
    <t>2020-10-18T06:00</t>
  </si>
  <si>
    <t>2020-10-18T07:00</t>
  </si>
  <si>
    <t>2020-10-18T08:00</t>
  </si>
  <si>
    <t>2020-10-18T09:00</t>
  </si>
  <si>
    <t>2020-10-18T10:00</t>
  </si>
  <si>
    <t>2020-10-18T11:00</t>
  </si>
  <si>
    <t>2020-10-18T12:00</t>
  </si>
  <si>
    <t>2020-10-18T13:00</t>
  </si>
  <si>
    <t>2020-10-18T14:00</t>
  </si>
  <si>
    <t>2020-10-18T15:00</t>
  </si>
  <si>
    <t>2020-10-18T16:00</t>
  </si>
  <si>
    <t>2020-10-18T17:00</t>
  </si>
  <si>
    <t>2020-10-18T18:00</t>
  </si>
  <si>
    <t>2020-10-18T19:00</t>
  </si>
  <si>
    <t>2020-10-18T20:00</t>
  </si>
  <si>
    <t>2020-10-18T21:00</t>
  </si>
  <si>
    <t>2020-10-18T22:00</t>
  </si>
  <si>
    <t>2020-10-18T23:00</t>
  </si>
  <si>
    <t>2020-10-20T00:00</t>
  </si>
  <si>
    <t>2020-10-20T01:00</t>
  </si>
  <si>
    <t>2020-10-20T02:00</t>
  </si>
  <si>
    <t>2020-10-20T03:00</t>
  </si>
  <si>
    <t>2020-10-20T04:00</t>
  </si>
  <si>
    <t>2020-10-20T05:00</t>
  </si>
  <si>
    <t>2020-10-20T06:00</t>
  </si>
  <si>
    <t>2020-10-20T07:00</t>
  </si>
  <si>
    <t>2020-10-20T08:00</t>
  </si>
  <si>
    <t>2020-10-20T09:00</t>
  </si>
  <si>
    <t>2020-10-20T10:00</t>
  </si>
  <si>
    <t>2020-10-20T11:00</t>
  </si>
  <si>
    <t>2020-10-20T12:00</t>
  </si>
  <si>
    <t>2020-10-20T13:00</t>
  </si>
  <si>
    <t>2020-10-20T14:00</t>
  </si>
  <si>
    <t>2020-10-20T15:00</t>
  </si>
  <si>
    <t>2020-10-20T16:00</t>
  </si>
  <si>
    <t>2020-10-20T17:00</t>
  </si>
  <si>
    <t>2020-10-20T18:00</t>
  </si>
  <si>
    <t>2020-10-20T19:00</t>
  </si>
  <si>
    <t>2020-10-20T20:00</t>
  </si>
  <si>
    <t>2020-10-20T21:00</t>
  </si>
  <si>
    <t>2020-10-20T22:00</t>
  </si>
  <si>
    <t>2020-10-20T23:00</t>
  </si>
  <si>
    <t>2020-10-21T00:00</t>
  </si>
  <si>
    <t>2020-10-21T01:00</t>
  </si>
  <si>
    <t>2020-10-21T02:00</t>
  </si>
  <si>
    <t>2020-10-21T03:00</t>
  </si>
  <si>
    <t>2020-10-21T04:00</t>
  </si>
  <si>
    <t>2020-10-21T05:00</t>
  </si>
  <si>
    <t>2020-10-21T06:00</t>
  </si>
  <si>
    <t>2020-10-21T07:00</t>
  </si>
  <si>
    <t>2020-10-21T08:00</t>
  </si>
  <si>
    <t>2020-10-21T09:00</t>
  </si>
  <si>
    <t>2020-10-21T10:00</t>
  </si>
  <si>
    <t>2020-10-21T11:00</t>
  </si>
  <si>
    <t>2020-10-21T12:00</t>
  </si>
  <si>
    <t>2020-10-21T13:00</t>
  </si>
  <si>
    <t>2020-10-21T14:00</t>
  </si>
  <si>
    <t>2020-10-21T15:00</t>
  </si>
  <si>
    <t>2020-10-21T16:00</t>
  </si>
  <si>
    <t>2020-10-21T17:00</t>
  </si>
  <si>
    <t>2020-10-21T18:00</t>
  </si>
  <si>
    <t>2020-10-21T19:00</t>
  </si>
  <si>
    <t>2020-10-21T20:00</t>
  </si>
  <si>
    <t>2020-10-21T21:00</t>
  </si>
  <si>
    <t>2020-10-21T22:00</t>
  </si>
  <si>
    <t>2020-10-21T23:00</t>
  </si>
  <si>
    <t>2020-10-22T00:00</t>
  </si>
  <si>
    <t>2020-10-22T01:00</t>
  </si>
  <si>
    <t>2020-10-22T02:00</t>
  </si>
  <si>
    <t>2020-10-22T03:00</t>
  </si>
  <si>
    <t>2020-10-22T04:00</t>
  </si>
  <si>
    <t>2020-10-22T05:00</t>
  </si>
  <si>
    <t>2020-10-22T06:00</t>
  </si>
  <si>
    <t>2020-10-22T07:00</t>
  </si>
  <si>
    <t>2020-10-22T08:00</t>
  </si>
  <si>
    <t>2020-10-22T09:00</t>
  </si>
  <si>
    <t>2020-10-22T10:00</t>
  </si>
  <si>
    <t>2020-10-22T11:00</t>
  </si>
  <si>
    <t>2020-10-22T12:00</t>
  </si>
  <si>
    <t>2020-10-22T13:00</t>
  </si>
  <si>
    <t>2020-10-22T14:00</t>
  </si>
  <si>
    <t>2020-10-22T15:00</t>
  </si>
  <si>
    <t>2020-10-22T16:00</t>
  </si>
  <si>
    <t>2020-10-22T17:00</t>
  </si>
  <si>
    <t>2020-10-22T18:00</t>
  </si>
  <si>
    <t>2020-10-22T19:00</t>
  </si>
  <si>
    <t>2020-10-22T20:00</t>
  </si>
  <si>
    <t>2020-10-22T21:00</t>
  </si>
  <si>
    <t>2020-10-22T22:00</t>
  </si>
  <si>
    <t>2020-10-22T23:00</t>
  </si>
  <si>
    <t>2020-10-23T00:00</t>
  </si>
  <si>
    <t>2020-10-23T01:00</t>
  </si>
  <si>
    <t>2020-10-23T02:00</t>
  </si>
  <si>
    <t>2020-10-23T03:00</t>
  </si>
  <si>
    <t>2020-10-23T04:00</t>
  </si>
  <si>
    <t>2020-10-23T05:00</t>
  </si>
  <si>
    <t>2020-10-23T06:00</t>
  </si>
  <si>
    <t>2020-10-23T07:00</t>
  </si>
  <si>
    <t>2020-10-23T08:00</t>
  </si>
  <si>
    <t>2020-10-23T09:00</t>
  </si>
  <si>
    <t>2020-10-23T10:00</t>
  </si>
  <si>
    <t>2020-10-23T11:00</t>
  </si>
  <si>
    <t>2020-10-23T12:00</t>
  </si>
  <si>
    <t>2020-10-23T13:00</t>
  </si>
  <si>
    <t>2020-10-23T14:00</t>
  </si>
  <si>
    <t>2020-10-23T15:00</t>
  </si>
  <si>
    <t>2020-10-23T16:00</t>
  </si>
  <si>
    <t>2020-10-23T17:00</t>
  </si>
  <si>
    <t>2020-10-23T18:00</t>
  </si>
  <si>
    <t>2020-10-23T19:00</t>
  </si>
  <si>
    <t>2020-10-23T20:00</t>
  </si>
  <si>
    <t>2020-10-23T21:00</t>
  </si>
  <si>
    <t>2020-10-23T22:00</t>
  </si>
  <si>
    <t>2020-10-23T23:00</t>
  </si>
  <si>
    <t>2020-10-24T00:00</t>
  </si>
  <si>
    <t>2020-10-24T01:00</t>
  </si>
  <si>
    <t>2020-10-24T02:00</t>
  </si>
  <si>
    <t>2020-10-24T03:00</t>
  </si>
  <si>
    <t>2020-10-24T04:00</t>
  </si>
  <si>
    <t>2020-10-24T05:00</t>
  </si>
  <si>
    <t>2020-10-24T06:00</t>
  </si>
  <si>
    <t>2020-10-24T07:00</t>
  </si>
  <si>
    <t>2020-10-24T08:00</t>
  </si>
  <si>
    <t>2020-10-24T09:00</t>
  </si>
  <si>
    <t>2020-10-24T10:00</t>
  </si>
  <si>
    <t>2020-10-24T11:00</t>
  </si>
  <si>
    <t>2020-10-24T12:00</t>
  </si>
  <si>
    <t>2020-10-24T13:00</t>
  </si>
  <si>
    <t>2020-10-24T14:00</t>
  </si>
  <si>
    <t>2020-10-24T15:00</t>
  </si>
  <si>
    <t>2020-10-24T16:00</t>
  </si>
  <si>
    <t>2020-10-24T17:00</t>
  </si>
  <si>
    <t>2020-10-24T18:00</t>
  </si>
  <si>
    <t>2020-10-24T19:00</t>
  </si>
  <si>
    <t>2020-10-24T20:00</t>
  </si>
  <si>
    <t>2020-10-24T21:00</t>
  </si>
  <si>
    <t>2020-10-24T22:00</t>
  </si>
  <si>
    <t>2020-10-24T23:00</t>
  </si>
  <si>
    <t>2020-10-25T00:00</t>
  </si>
  <si>
    <t>2020-10-25T01:00</t>
  </si>
  <si>
    <t>2020-10-25T02:00</t>
  </si>
  <si>
    <t>2020-10-25T03:00</t>
  </si>
  <si>
    <t>2020-10-25T04:00</t>
  </si>
  <si>
    <t>2020-10-25T05:00</t>
  </si>
  <si>
    <t>2020-10-25T06:00</t>
  </si>
  <si>
    <t>2020-10-25T07:00</t>
  </si>
  <si>
    <t>2020-10-25T08:00</t>
  </si>
  <si>
    <t>2020-10-25T09:00</t>
  </si>
  <si>
    <t>2020-10-25T10:00</t>
  </si>
  <si>
    <t>2020-10-25T11:00</t>
  </si>
  <si>
    <t>2020-10-25T12:00</t>
  </si>
  <si>
    <t>2020-10-25T13:00</t>
  </si>
  <si>
    <t>2020-10-25T14:00</t>
  </si>
  <si>
    <t>2020-10-25T15:00</t>
  </si>
  <si>
    <t>2020-10-25T16:00</t>
  </si>
  <si>
    <t>2020-10-25T17:00</t>
  </si>
  <si>
    <t>2020-10-25T18:00</t>
  </si>
  <si>
    <t>2020-10-25T19:00</t>
  </si>
  <si>
    <t>2020-10-25T20:00</t>
  </si>
  <si>
    <t>2020-10-25T21:00</t>
  </si>
  <si>
    <t>2020-10-25T22:00</t>
  </si>
  <si>
    <t>2020-10-25T23:00</t>
  </si>
  <si>
    <t>Budget</t>
  </si>
  <si>
    <t>One AWG unit operational due to non-transfer of generated water</t>
  </si>
  <si>
    <t>Forecast 
based on one unit</t>
  </si>
  <si>
    <t>2020-10-26T00:00</t>
  </si>
  <si>
    <t>2020-10-26T01:00</t>
  </si>
  <si>
    <t>2020-10-26T02:00</t>
  </si>
  <si>
    <t>2020-10-26T03:00</t>
  </si>
  <si>
    <t>2020-10-26T04:00</t>
  </si>
  <si>
    <t>2020-10-26T05:00</t>
  </si>
  <si>
    <t>2020-10-26T06:00</t>
  </si>
  <si>
    <t>2020-10-26T07:00</t>
  </si>
  <si>
    <t>2020-10-26T08:00</t>
  </si>
  <si>
    <t>2020-10-26T09:00</t>
  </si>
  <si>
    <t>2020-10-26T10:00</t>
  </si>
  <si>
    <t>2020-10-26T11:00</t>
  </si>
  <si>
    <t>2020-10-26T12:00</t>
  </si>
  <si>
    <t>2020-10-26T13:00</t>
  </si>
  <si>
    <t>2020-10-26T14:00</t>
  </si>
  <si>
    <t>2020-10-26T15:00</t>
  </si>
  <si>
    <t>2020-10-26T16:00</t>
  </si>
  <si>
    <t>2020-10-26T17:00</t>
  </si>
  <si>
    <t>2020-10-26T18:00</t>
  </si>
  <si>
    <t>2020-10-26T19:00</t>
  </si>
  <si>
    <t>2020-10-26T20:00</t>
  </si>
  <si>
    <t>2020-10-26T21:00</t>
  </si>
  <si>
    <t>2020-10-26T22:00</t>
  </si>
  <si>
    <t>2020-10-26T23:00</t>
  </si>
  <si>
    <t>2020-10-27T00:00</t>
  </si>
  <si>
    <t>2020-10-27T01:00</t>
  </si>
  <si>
    <t>2020-10-27T02:00</t>
  </si>
  <si>
    <t>2020-10-27T03:00</t>
  </si>
  <si>
    <t>2020-10-27T04:00</t>
  </si>
  <si>
    <t>2020-10-27T05:00</t>
  </si>
  <si>
    <t>2020-10-27T06:00</t>
  </si>
  <si>
    <t>2020-10-27T07:00</t>
  </si>
  <si>
    <t>2020-10-27T08:00</t>
  </si>
  <si>
    <t>2020-10-27T09:00</t>
  </si>
  <si>
    <t>2020-10-27T10:00</t>
  </si>
  <si>
    <t>2020-10-27T11:00</t>
  </si>
  <si>
    <t>2020-10-27T12:00</t>
  </si>
  <si>
    <t>2020-10-27T13:00</t>
  </si>
  <si>
    <t>2020-10-27T14:00</t>
  </si>
  <si>
    <t>2020-10-27T15:00</t>
  </si>
  <si>
    <t>2020-10-27T16:00</t>
  </si>
  <si>
    <t>2020-10-27T17:00</t>
  </si>
  <si>
    <t>2020-10-27T18:00</t>
  </si>
  <si>
    <t>2020-10-27T19:00</t>
  </si>
  <si>
    <t>2020-10-27T20:00</t>
  </si>
  <si>
    <t>2020-10-27T21:00</t>
  </si>
  <si>
    <t>2020-10-27T22:00</t>
  </si>
  <si>
    <t>2020-10-27T23:00</t>
  </si>
  <si>
    <t>2020-10-28T00:00</t>
  </si>
  <si>
    <t>2020-10-28T01:00</t>
  </si>
  <si>
    <t>2020-10-28T02:00</t>
  </si>
  <si>
    <t>2020-10-28T03:00</t>
  </si>
  <si>
    <t>2020-10-28T04:00</t>
  </si>
  <si>
    <t>2020-10-28T05:00</t>
  </si>
  <si>
    <t>2020-10-28T06:00</t>
  </si>
  <si>
    <t>2020-10-28T07:00</t>
  </si>
  <si>
    <t>2020-10-28T08:00</t>
  </si>
  <si>
    <t>2020-10-28T09:00</t>
  </si>
  <si>
    <t>2020-10-28T10:00</t>
  </si>
  <si>
    <t>2020-10-28T11:00</t>
  </si>
  <si>
    <t>2020-10-28T12:00</t>
  </si>
  <si>
    <t>2020-10-28T13:00</t>
  </si>
  <si>
    <t>2020-10-28T14:00</t>
  </si>
  <si>
    <t>2020-10-28T15:00</t>
  </si>
  <si>
    <t>2020-10-28T16:00</t>
  </si>
  <si>
    <t>2020-10-28T17:00</t>
  </si>
  <si>
    <t>2020-10-28T18:00</t>
  </si>
  <si>
    <t>2020-10-28T19:00</t>
  </si>
  <si>
    <t>2020-10-28T20:00</t>
  </si>
  <si>
    <t>2020-10-28T21:00</t>
  </si>
  <si>
    <t>2020-10-28T22:00</t>
  </si>
  <si>
    <t>2020-10-28T23:00</t>
  </si>
  <si>
    <t>2020-10-29T00:00</t>
  </si>
  <si>
    <t>2020-10-29T01:00</t>
  </si>
  <si>
    <t>2020-10-29T02:00</t>
  </si>
  <si>
    <t>2020-10-29T03:00</t>
  </si>
  <si>
    <t>2020-10-29T04:00</t>
  </si>
  <si>
    <t>2020-10-29T05:00</t>
  </si>
  <si>
    <t>2020-10-29T06:00</t>
  </si>
  <si>
    <t>2020-10-29T07:00</t>
  </si>
  <si>
    <t>2020-10-29T08:00</t>
  </si>
  <si>
    <t>2020-10-29T09:00</t>
  </si>
  <si>
    <t>2020-10-29T10:00</t>
  </si>
  <si>
    <t>2020-10-29T11:00</t>
  </si>
  <si>
    <t>2020-10-29T12:00</t>
  </si>
  <si>
    <t>2020-10-29T13:00</t>
  </si>
  <si>
    <t>2020-10-29T14:00</t>
  </si>
  <si>
    <t>2020-10-29T15:00</t>
  </si>
  <si>
    <t>2020-10-29T16:00</t>
  </si>
  <si>
    <t>2020-10-29T17:00</t>
  </si>
  <si>
    <t>2020-10-29T18:00</t>
  </si>
  <si>
    <t>2020-10-29T19:00</t>
  </si>
  <si>
    <t>2020-10-29T20:00</t>
  </si>
  <si>
    <t>2020-10-29T21:00</t>
  </si>
  <si>
    <t>2020-10-29T22:00</t>
  </si>
  <si>
    <t>2020-10-29T23:00</t>
  </si>
  <si>
    <t>2020-10-30T00:00</t>
  </si>
  <si>
    <t>2020-10-30T01:00</t>
  </si>
  <si>
    <t>2020-10-30T02:00</t>
  </si>
  <si>
    <t>2020-10-30T03:00</t>
  </si>
  <si>
    <t>2020-10-30T04:00</t>
  </si>
  <si>
    <t>2020-10-30T05:00</t>
  </si>
  <si>
    <t>2020-10-30T06:00</t>
  </si>
  <si>
    <t>2020-10-30T07:00</t>
  </si>
  <si>
    <t>2020-10-30T08:00</t>
  </si>
  <si>
    <t>2020-10-30T09:00</t>
  </si>
  <si>
    <t>2020-10-30T10:00</t>
  </si>
  <si>
    <t>2020-10-30T11:00</t>
  </si>
  <si>
    <t>2020-10-30T12:00</t>
  </si>
  <si>
    <t>2020-10-30T13:00</t>
  </si>
  <si>
    <t>2020-10-30T14:00</t>
  </si>
  <si>
    <t>2020-10-30T15:00</t>
  </si>
  <si>
    <t>2020-10-30T16:00</t>
  </si>
  <si>
    <t>2020-10-30T17:00</t>
  </si>
  <si>
    <t>2020-10-30T18:00</t>
  </si>
  <si>
    <t>2020-10-30T19:00</t>
  </si>
  <si>
    <t>2020-10-30T20:00</t>
  </si>
  <si>
    <t>2020-10-30T21:00</t>
  </si>
  <si>
    <t>2020-10-30T22:00</t>
  </si>
  <si>
    <t>2020-10-30T23:00</t>
  </si>
  <si>
    <t>2020-10-31T00:00</t>
  </si>
  <si>
    <t>2020-10-31T01:00</t>
  </si>
  <si>
    <t>2020-10-31T02:00</t>
  </si>
  <si>
    <t>2020-10-31T03:00</t>
  </si>
  <si>
    <t>2020-10-31T04:00</t>
  </si>
  <si>
    <t>2020-10-31T05:00</t>
  </si>
  <si>
    <t>2020-10-31T06:00</t>
  </si>
  <si>
    <t>2020-10-31T07:00</t>
  </si>
  <si>
    <t>2020-10-31T08:00</t>
  </si>
  <si>
    <t>2020-10-31T09:00</t>
  </si>
  <si>
    <t>2020-10-31T10:00</t>
  </si>
  <si>
    <t>2020-10-31T11:00</t>
  </si>
  <si>
    <t>2020-10-31T12:00</t>
  </si>
  <si>
    <t>2020-10-31T13:00</t>
  </si>
  <si>
    <t>2020-10-31T14:00</t>
  </si>
  <si>
    <t>2020-10-31T15:00</t>
  </si>
  <si>
    <t>2020-10-31T16:00</t>
  </si>
  <si>
    <t>2020-10-31T17:00</t>
  </si>
  <si>
    <t>2020-10-31T18:00</t>
  </si>
  <si>
    <t>2020-10-31T19:00</t>
  </si>
  <si>
    <t>2020-10-31T20:00</t>
  </si>
  <si>
    <t>2020-10-31T21:00</t>
  </si>
  <si>
    <t>2020-10-31T22:00</t>
  </si>
  <si>
    <t>2020-10-31T23:00</t>
  </si>
  <si>
    <t>2020-11-01T00:00</t>
  </si>
  <si>
    <t>2020-11-01T01:00</t>
  </si>
  <si>
    <t>2020-11-01T02:00</t>
  </si>
  <si>
    <t>2020-11-01T03:00</t>
  </si>
  <si>
    <t>2020-11-01T04:00</t>
  </si>
  <si>
    <t>2020-11-01T05:00</t>
  </si>
  <si>
    <t>2020-11-01T06:00</t>
  </si>
  <si>
    <t>2020-11-01T07:00</t>
  </si>
  <si>
    <t>2020-11-01T08:00</t>
  </si>
  <si>
    <t>2020-11-01T09:00</t>
  </si>
  <si>
    <t>2020-11-01T11:00</t>
  </si>
  <si>
    <t>2020-11-01T12:00</t>
  </si>
  <si>
    <t>2020-11-01T13:00</t>
  </si>
  <si>
    <t>2020-11-01T14:00</t>
  </si>
  <si>
    <t>2020-11-01T15:00</t>
  </si>
  <si>
    <t>2020-11-01T16:00</t>
  </si>
  <si>
    <t>2020-11-01T17:00</t>
  </si>
  <si>
    <t>2020-11-01T18:00</t>
  </si>
  <si>
    <t>2020-11-01T19:00</t>
  </si>
  <si>
    <t>2020-11-01T20:00</t>
  </si>
  <si>
    <t>2020-11-01T21:00</t>
  </si>
  <si>
    <t>2020-11-01T22:00</t>
  </si>
  <si>
    <t>2020-11-01T23:00</t>
  </si>
  <si>
    <t>2020-11-02T00:00</t>
  </si>
  <si>
    <t>2020-11-02T01:00</t>
  </si>
  <si>
    <t>2020-11-02T02:00</t>
  </si>
  <si>
    <t>2020-11-02T03:00</t>
  </si>
  <si>
    <t>2020-11-02T04:00</t>
  </si>
  <si>
    <t>2020-11-02T05:00</t>
  </si>
  <si>
    <t>2020-11-02T06:00</t>
  </si>
  <si>
    <t>2020-11-02T07:00</t>
  </si>
  <si>
    <t>2020-11-02T08:00</t>
  </si>
  <si>
    <t>2020-11-02T09:00</t>
  </si>
  <si>
    <t>2020-11-02T11:00</t>
  </si>
  <si>
    <t>2020-11-02T12:00</t>
  </si>
  <si>
    <t>2020-11-02T13:00</t>
  </si>
  <si>
    <t>2020-11-02T14:00</t>
  </si>
  <si>
    <t>2020-11-02T15:00</t>
  </si>
  <si>
    <t>2020-11-02T16:00</t>
  </si>
  <si>
    <t>2020-11-02T17:00</t>
  </si>
  <si>
    <t>2020-11-02T18:00</t>
  </si>
  <si>
    <t>2020-11-02T19:00</t>
  </si>
  <si>
    <t>2020-11-02T20:00</t>
  </si>
  <si>
    <t>2020-11-02T21:00</t>
  </si>
  <si>
    <t>2020-11-02T22:00</t>
  </si>
  <si>
    <t>2020-11-02T23:00</t>
  </si>
  <si>
    <t>2020-11-03T00:00</t>
  </si>
  <si>
    <t>2020-11-03T01:00</t>
  </si>
  <si>
    <t>2020-11-03T02:00</t>
  </si>
  <si>
    <t>2020-11-03T03:00</t>
  </si>
  <si>
    <t>2020-11-03T04:00</t>
  </si>
  <si>
    <t>2020-11-03T05:00</t>
  </si>
  <si>
    <t>2020-11-03T06:00</t>
  </si>
  <si>
    <t>2020-11-03T07:00</t>
  </si>
  <si>
    <t>2020-11-03T08:00</t>
  </si>
  <si>
    <t>2020-11-03T09:00</t>
  </si>
  <si>
    <t>2020-11-03T11:00</t>
  </si>
  <si>
    <t>2020-11-03T12:00</t>
  </si>
  <si>
    <t>2020-11-03T13:00</t>
  </si>
  <si>
    <t>2020-11-03T14:00</t>
  </si>
  <si>
    <t>2020-11-03T15:00</t>
  </si>
  <si>
    <t>2020-11-03T16:00</t>
  </si>
  <si>
    <t>2020-11-03T17:00</t>
  </si>
  <si>
    <t>2020-11-03T18:00</t>
  </si>
  <si>
    <t>2020-11-03T19:00</t>
  </si>
  <si>
    <t>2020-11-03T20:00</t>
  </si>
  <si>
    <t>2020-11-03T21:00</t>
  </si>
  <si>
    <t>2020-11-03T22:00</t>
  </si>
  <si>
    <t>2020-11-03T23:00</t>
  </si>
  <si>
    <t>2020-11-04T00:00</t>
  </si>
  <si>
    <t>2020-11-04T01:00</t>
  </si>
  <si>
    <t>2020-11-04T02:00</t>
  </si>
  <si>
    <t>2020-11-04T03:00</t>
  </si>
  <si>
    <t>2020-11-04T04:00</t>
  </si>
  <si>
    <t>2020-11-04T05:00</t>
  </si>
  <si>
    <t>2020-11-04T06:00</t>
  </si>
  <si>
    <t>2020-11-04T07:00</t>
  </si>
  <si>
    <t>2020-11-04T08:00</t>
  </si>
  <si>
    <t>2020-11-04T09:00</t>
  </si>
  <si>
    <t>2020-11-04T11:00</t>
  </si>
  <si>
    <t>2020-11-04T12:00</t>
  </si>
  <si>
    <t>2020-11-04T13:00</t>
  </si>
  <si>
    <t>2020-11-04T14:00</t>
  </si>
  <si>
    <t>2020-11-04T15:00</t>
  </si>
  <si>
    <t>2020-11-04T16:00</t>
  </si>
  <si>
    <t>2020-11-04T17:00</t>
  </si>
  <si>
    <t>2020-11-04T18:00</t>
  </si>
  <si>
    <t>2020-11-04T19:00</t>
  </si>
  <si>
    <t>2020-11-04T20:00</t>
  </si>
  <si>
    <t>2020-11-04T21:00</t>
  </si>
  <si>
    <t>2020-11-04T22:00</t>
  </si>
  <si>
    <t>2020-11-04T23:00</t>
  </si>
  <si>
    <t>2020-11-05T00:00</t>
  </si>
  <si>
    <t>2020-11-05T01:00</t>
  </si>
  <si>
    <t>2020-11-05T02:00</t>
  </si>
  <si>
    <t>2020-11-05T03:00</t>
  </si>
  <si>
    <t>2020-11-05T04:00</t>
  </si>
  <si>
    <t>2020-11-05T05:00</t>
  </si>
  <si>
    <t>2020-11-05T06:00</t>
  </si>
  <si>
    <t>2020-11-05T07:00</t>
  </si>
  <si>
    <t>2020-11-05T08:00</t>
  </si>
  <si>
    <t>2020-11-05T09:00</t>
  </si>
  <si>
    <t>2020-11-05T11:00</t>
  </si>
  <si>
    <t>2020-11-05T12:00</t>
  </si>
  <si>
    <t>2020-11-05T13:00</t>
  </si>
  <si>
    <t>2020-11-05T14:00</t>
  </si>
  <si>
    <t>2020-11-05T15:00</t>
  </si>
  <si>
    <t>2020-11-05T16:00</t>
  </si>
  <si>
    <t>2020-11-05T17:00</t>
  </si>
  <si>
    <t>2020-11-05T18:00</t>
  </si>
  <si>
    <t>2020-11-05T19:00</t>
  </si>
  <si>
    <t>2020-11-05T20:00</t>
  </si>
  <si>
    <t>2020-11-05T21:00</t>
  </si>
  <si>
    <t>2020-11-05T22:00</t>
  </si>
  <si>
    <t>2020-11-05T23:00</t>
  </si>
  <si>
    <t>2020-11-06T00:00</t>
  </si>
  <si>
    <t>2020-11-06T01:00</t>
  </si>
  <si>
    <t>2020-11-06T02:00</t>
  </si>
  <si>
    <t>2020-11-06T03:00</t>
  </si>
  <si>
    <t>2020-11-06T04:00</t>
  </si>
  <si>
    <t>2020-11-06T05:00</t>
  </si>
  <si>
    <t>2020-11-06T06:00</t>
  </si>
  <si>
    <t>2020-11-06T07:00</t>
  </si>
  <si>
    <t>2020-11-06T08:00</t>
  </si>
  <si>
    <t>2020-11-06T09:00</t>
  </si>
  <si>
    <t>2020-11-06T11:00</t>
  </si>
  <si>
    <t>2020-11-06T12:00</t>
  </si>
  <si>
    <t>2020-11-06T13:00</t>
  </si>
  <si>
    <t>2020-11-06T14:00</t>
  </si>
  <si>
    <t>2020-11-06T15:00</t>
  </si>
  <si>
    <t>2020-11-06T16:00</t>
  </si>
  <si>
    <t>2020-11-06T17:00</t>
  </si>
  <si>
    <t>2020-11-06T18:00</t>
  </si>
  <si>
    <t>2020-11-06T19:00</t>
  </si>
  <si>
    <t>2020-11-06T20:00</t>
  </si>
  <si>
    <t>2020-11-06T21:00</t>
  </si>
  <si>
    <t>2020-11-06T22:00</t>
  </si>
  <si>
    <t>2020-11-06T23:00</t>
  </si>
  <si>
    <t>2020-11-07T00:00</t>
  </si>
  <si>
    <t>2020-11-07T01:00</t>
  </si>
  <si>
    <t>2020-11-07T02:00</t>
  </si>
  <si>
    <t>2020-11-07T03:00</t>
  </si>
  <si>
    <t>2020-11-07T04:00</t>
  </si>
  <si>
    <t>2020-11-07T05:00</t>
  </si>
  <si>
    <t>2020-11-07T06:00</t>
  </si>
  <si>
    <t>2020-11-07T07:00</t>
  </si>
  <si>
    <t>2020-11-07T08:00</t>
  </si>
  <si>
    <t>2020-11-07T09:00</t>
  </si>
  <si>
    <t>2020-11-07T11:00</t>
  </si>
  <si>
    <t>2020-11-07T12:00</t>
  </si>
  <si>
    <t>2020-11-07T13:00</t>
  </si>
  <si>
    <t>2020-11-07T14:00</t>
  </si>
  <si>
    <t>2020-11-07T15:00</t>
  </si>
  <si>
    <t>2020-11-07T16:00</t>
  </si>
  <si>
    <t>2020-11-07T17:00</t>
  </si>
  <si>
    <t>2020-11-07T18:00</t>
  </si>
  <si>
    <t>2020-11-07T19:00</t>
  </si>
  <si>
    <t>2020-11-07T20:00</t>
  </si>
  <si>
    <t>2020-11-07T21:00</t>
  </si>
  <si>
    <t>2020-11-07T22:00</t>
  </si>
  <si>
    <t>2020-11-07T23:00</t>
  </si>
  <si>
    <t>2020-11-08T00:00</t>
  </si>
  <si>
    <t>2020-11-08T01:00</t>
  </si>
  <si>
    <t>2020-11-08T02:00</t>
  </si>
  <si>
    <t>2020-11-08T03:00</t>
  </si>
  <si>
    <t>2020-11-08T04:00</t>
  </si>
  <si>
    <t>2020-11-08T05:00</t>
  </si>
  <si>
    <t>2020-11-08T06:00</t>
  </si>
  <si>
    <t>2020-11-08T07:00</t>
  </si>
  <si>
    <t>2020-11-08T08:00</t>
  </si>
  <si>
    <t>2020-11-08T09:00</t>
  </si>
  <si>
    <t>2020-11-08T11:00</t>
  </si>
  <si>
    <t>2020-11-08T12:00</t>
  </si>
  <si>
    <t>2020-11-08T13:00</t>
  </si>
  <si>
    <t>2020-11-08T14:00</t>
  </si>
  <si>
    <t>2020-11-08T15:00</t>
  </si>
  <si>
    <t>2020-11-08T16:00</t>
  </si>
  <si>
    <t>2020-11-08T17:00</t>
  </si>
  <si>
    <t>2020-11-08T18:00</t>
  </si>
  <si>
    <t>2020-11-08T19:00</t>
  </si>
  <si>
    <t>2020-11-08T20:00</t>
  </si>
  <si>
    <t>2020-11-08T21:00</t>
  </si>
  <si>
    <t>2020-11-08T22:00</t>
  </si>
  <si>
    <t>2020-11-08T23:00</t>
  </si>
  <si>
    <t>2020-11-09T00:00</t>
  </si>
  <si>
    <t>2020-11-09T01:00</t>
  </si>
  <si>
    <t>2020-11-09T02:00</t>
  </si>
  <si>
    <t>2020-11-09T03:00</t>
  </si>
  <si>
    <t>2020-11-09T04:00</t>
  </si>
  <si>
    <t>2020-11-09T05:00</t>
  </si>
  <si>
    <t>2020-11-09T06:00</t>
  </si>
  <si>
    <t>2020-11-09T07:00</t>
  </si>
  <si>
    <t>2020-11-09T08:00</t>
  </si>
  <si>
    <t>2020-11-09T09:00</t>
  </si>
  <si>
    <t>2020-11-09T11:00</t>
  </si>
  <si>
    <t>2020-11-09T12:00</t>
  </si>
  <si>
    <t>2020-11-09T13:00</t>
  </si>
  <si>
    <t>2020-11-09T14:00</t>
  </si>
  <si>
    <t>2020-11-09T15:00</t>
  </si>
  <si>
    <t>2020-11-09T16:00</t>
  </si>
  <si>
    <t>2020-11-09T17:00</t>
  </si>
  <si>
    <t>2020-11-09T18:00</t>
  </si>
  <si>
    <t>2020-11-09T19:00</t>
  </si>
  <si>
    <t>2020-11-09T20:00</t>
  </si>
  <si>
    <t>2020-11-09T21:00</t>
  </si>
  <si>
    <t>2020-11-09T22:00</t>
  </si>
  <si>
    <t>2020-11-09T23:00</t>
  </si>
  <si>
    <t>2020-11-11T00:00</t>
  </si>
  <si>
    <t>2020-11-11T01:00</t>
  </si>
  <si>
    <t>2020-11-11T02:00</t>
  </si>
  <si>
    <t>2020-11-11T03:00</t>
  </si>
  <si>
    <t>2020-11-11T04:00</t>
  </si>
  <si>
    <t>2020-11-11T05:00</t>
  </si>
  <si>
    <t>2020-11-11T06:00</t>
  </si>
  <si>
    <t>2020-11-11T07:00</t>
  </si>
  <si>
    <t>2020-11-11T08:00</t>
  </si>
  <si>
    <t>2020-11-11T09:00</t>
  </si>
  <si>
    <t>2020-11-11T11:00</t>
  </si>
  <si>
    <t>2020-11-11T12:00</t>
  </si>
  <si>
    <t>2020-11-11T13:00</t>
  </si>
  <si>
    <t>2020-11-11T14:00</t>
  </si>
  <si>
    <t>2020-11-11T15:00</t>
  </si>
  <si>
    <t>2020-11-11T16:00</t>
  </si>
  <si>
    <t>2020-11-11T17:00</t>
  </si>
  <si>
    <t>2020-11-11T18:00</t>
  </si>
  <si>
    <t>2020-11-11T19:00</t>
  </si>
  <si>
    <t>2020-11-11T20:00</t>
  </si>
  <si>
    <t>2020-11-11T21:00</t>
  </si>
  <si>
    <t>2020-11-11T22:00</t>
  </si>
  <si>
    <t>2020-11-11T23:00</t>
  </si>
  <si>
    <t>2020-11-13T00:00</t>
  </si>
  <si>
    <t>2020-11-13T01:00</t>
  </si>
  <si>
    <t>2020-11-13T02:00</t>
  </si>
  <si>
    <t>2020-11-13T03:00</t>
  </si>
  <si>
    <t>2020-11-13T04:00</t>
  </si>
  <si>
    <t>2020-11-13T05:00</t>
  </si>
  <si>
    <t>2020-11-13T06:00</t>
  </si>
  <si>
    <t>2020-11-13T07:00</t>
  </si>
  <si>
    <t>2020-11-13T08:00</t>
  </si>
  <si>
    <t>2020-11-13T09:00</t>
  </si>
  <si>
    <t>2020-11-13T11:00</t>
  </si>
  <si>
    <t>2020-11-13T12:00</t>
  </si>
  <si>
    <t>2020-11-13T13:00</t>
  </si>
  <si>
    <t>2020-11-13T14:00</t>
  </si>
  <si>
    <t>2020-11-13T15:00</t>
  </si>
  <si>
    <t>2020-11-13T16:00</t>
  </si>
  <si>
    <t>2020-11-13T17:00</t>
  </si>
  <si>
    <t>2020-11-13T18:00</t>
  </si>
  <si>
    <t>2020-11-13T19:00</t>
  </si>
  <si>
    <t>2020-11-13T20:00</t>
  </si>
  <si>
    <t>2020-11-13T21:00</t>
  </si>
  <si>
    <t>2020-11-13T22:00</t>
  </si>
  <si>
    <t>2020-11-13T23:00</t>
  </si>
  <si>
    <t>2020-11-14T00:00</t>
  </si>
  <si>
    <t>2020-11-14T01:00</t>
  </si>
  <si>
    <t>2020-11-14T02:00</t>
  </si>
  <si>
    <t>2020-11-14T03:00</t>
  </si>
  <si>
    <t>2020-11-14T04:00</t>
  </si>
  <si>
    <t>2020-11-14T05:00</t>
  </si>
  <si>
    <t>2020-11-14T06:00</t>
  </si>
  <si>
    <t>2020-11-14T07:00</t>
  </si>
  <si>
    <t>2020-11-14T08:00</t>
  </si>
  <si>
    <t>2020-11-14T09:00</t>
  </si>
  <si>
    <t>2020-11-14T11:00</t>
  </si>
  <si>
    <t>2020-11-14T12:00</t>
  </si>
  <si>
    <t>2020-11-14T13:00</t>
  </si>
  <si>
    <t>2020-11-14T14:00</t>
  </si>
  <si>
    <t>2020-11-14T15:00</t>
  </si>
  <si>
    <t>2020-11-14T16:00</t>
  </si>
  <si>
    <t>2020-11-14T17:00</t>
  </si>
  <si>
    <t>2020-11-14T18:00</t>
  </si>
  <si>
    <t>2020-11-14T19:00</t>
  </si>
  <si>
    <t>2020-11-14T20:00</t>
  </si>
  <si>
    <t>2020-11-14T21:00</t>
  </si>
  <si>
    <t>2020-11-14T22:00</t>
  </si>
  <si>
    <t>2020-11-14T23:00</t>
  </si>
  <si>
    <t>2020-11-15T00:00</t>
  </si>
  <si>
    <t>2020-11-15T01:00</t>
  </si>
  <si>
    <t>2020-11-15T02:00</t>
  </si>
  <si>
    <t>2020-11-15T03:00</t>
  </si>
  <si>
    <t>2020-11-15T04:00</t>
  </si>
  <si>
    <t>2020-11-15T05:00</t>
  </si>
  <si>
    <t>2020-11-15T06:00</t>
  </si>
  <si>
    <t>2020-11-15T07:00</t>
  </si>
  <si>
    <t>2020-11-15T08:00</t>
  </si>
  <si>
    <t>2020-11-15T09:00</t>
  </si>
  <si>
    <t>2020-11-15T11:00</t>
  </si>
  <si>
    <t>2020-11-15T12:00</t>
  </si>
  <si>
    <t>2020-11-15T13:00</t>
  </si>
  <si>
    <t>2020-11-15T14:00</t>
  </si>
  <si>
    <t>2020-11-15T15:00</t>
  </si>
  <si>
    <t>2020-11-15T16:00</t>
  </si>
  <si>
    <t>2020-11-15T17:00</t>
  </si>
  <si>
    <t>2020-11-15T18:00</t>
  </si>
  <si>
    <t>2020-11-15T19:00</t>
  </si>
  <si>
    <t>2020-11-15T20:00</t>
  </si>
  <si>
    <t>2020-11-15T21:00</t>
  </si>
  <si>
    <t>2020-11-15T22:00</t>
  </si>
  <si>
    <t>2020-11-15T23:00</t>
  </si>
  <si>
    <t>2020-11-16T00:00</t>
  </si>
  <si>
    <t>2020-11-16T01:00</t>
  </si>
  <si>
    <t>2020-11-16T02:00</t>
  </si>
  <si>
    <t>2020-11-16T03:00</t>
  </si>
  <si>
    <t>2020-11-16T04:00</t>
  </si>
  <si>
    <t>2020-11-16T05:00</t>
  </si>
  <si>
    <t>2020-11-16T06:00</t>
  </si>
  <si>
    <t>2020-11-16T07:00</t>
  </si>
  <si>
    <t>2020-11-16T08:00</t>
  </si>
  <si>
    <t>2020-11-16T09:00</t>
  </si>
  <si>
    <t>2020-11-16T11:00</t>
  </si>
  <si>
    <t>2020-11-16T12:00</t>
  </si>
  <si>
    <t>2020-11-16T13:00</t>
  </si>
  <si>
    <t>2020-11-16T14:00</t>
  </si>
  <si>
    <t>2020-11-16T15:00</t>
  </si>
  <si>
    <t>2020-11-16T16:00</t>
  </si>
  <si>
    <t>2020-11-16T17:00</t>
  </si>
  <si>
    <t>2020-11-16T18:00</t>
  </si>
  <si>
    <t>2020-11-16T19:00</t>
  </si>
  <si>
    <t>2020-11-16T20:00</t>
  </si>
  <si>
    <t>2020-11-16T21:00</t>
  </si>
  <si>
    <t>2020-11-16T22:00</t>
  </si>
  <si>
    <t>2020-11-16T23:00</t>
  </si>
  <si>
    <t>2020-11-17T00:00</t>
  </si>
  <si>
    <t>2020-11-17T01:00</t>
  </si>
  <si>
    <t>2020-11-17T02:00</t>
  </si>
  <si>
    <t>2020-11-17T03:00</t>
  </si>
  <si>
    <t>2020-11-17T04:00</t>
  </si>
  <si>
    <t>2020-11-17T05:00</t>
  </si>
  <si>
    <t>2020-11-17T06:00</t>
  </si>
  <si>
    <t>2020-11-17T07:00</t>
  </si>
  <si>
    <t>2020-11-17T08:00</t>
  </si>
  <si>
    <t>2020-11-17T09:00</t>
  </si>
  <si>
    <t>2020-11-17T11:00</t>
  </si>
  <si>
    <t>2020-11-17T12:00</t>
  </si>
  <si>
    <t>2020-11-17T13:00</t>
  </si>
  <si>
    <t>2020-11-17T14:00</t>
  </si>
  <si>
    <t>2020-11-17T15:00</t>
  </si>
  <si>
    <t>2020-11-17T16:00</t>
  </si>
  <si>
    <t>2020-11-17T17:00</t>
  </si>
  <si>
    <t>2020-11-17T18:00</t>
  </si>
  <si>
    <t>2020-11-17T19:00</t>
  </si>
  <si>
    <t>2020-11-17T20:00</t>
  </si>
  <si>
    <t>2020-11-17T21:00</t>
  </si>
  <si>
    <t>2020-11-17T22:00</t>
  </si>
  <si>
    <t>2020-11-17T23:00</t>
  </si>
  <si>
    <t>2020-11-18T00:00</t>
  </si>
  <si>
    <t>2020-11-18T01:00</t>
  </si>
  <si>
    <t>2020-11-18T02:00</t>
  </si>
  <si>
    <t>2020-11-18T03:00</t>
  </si>
  <si>
    <t>2020-11-18T04:00</t>
  </si>
  <si>
    <t>2020-11-18T05:00</t>
  </si>
  <si>
    <t>2020-11-18T06:00</t>
  </si>
  <si>
    <t>2020-11-18T07:00</t>
  </si>
  <si>
    <t>2020-11-18T08:00</t>
  </si>
  <si>
    <t>2020-11-18T09:00</t>
  </si>
  <si>
    <t>2020-11-18T11:00</t>
  </si>
  <si>
    <t>2020-11-18T12:00</t>
  </si>
  <si>
    <t>2020-11-18T13:00</t>
  </si>
  <si>
    <t>2020-11-18T14:00</t>
  </si>
  <si>
    <t>2020-11-18T15:00</t>
  </si>
  <si>
    <t>2020-11-18T16:00</t>
  </si>
  <si>
    <t>2020-11-18T17:00</t>
  </si>
  <si>
    <t>2020-11-18T18:00</t>
  </si>
  <si>
    <t>2020-11-18T19:00</t>
  </si>
  <si>
    <t>2020-11-18T20:00</t>
  </si>
  <si>
    <t>2020-11-18T21:00</t>
  </si>
  <si>
    <t>2020-11-18T22:00</t>
  </si>
  <si>
    <t>2020-11-18T23:00</t>
  </si>
  <si>
    <t>2020-11-20T00:00</t>
  </si>
  <si>
    <t>2020-11-20T01:00</t>
  </si>
  <si>
    <t>2020-11-20T02:00</t>
  </si>
  <si>
    <t>2020-11-20T03:00</t>
  </si>
  <si>
    <t>2020-11-20T04:00</t>
  </si>
  <si>
    <t>2020-11-20T05:00</t>
  </si>
  <si>
    <t>2020-11-20T06:00</t>
  </si>
  <si>
    <t>2020-11-20T07:00</t>
  </si>
  <si>
    <t>2020-11-20T08:00</t>
  </si>
  <si>
    <t>2020-11-20T09:00</t>
  </si>
  <si>
    <t>2020-11-20T11:00</t>
  </si>
  <si>
    <t>2020-11-20T12:00</t>
  </si>
  <si>
    <t>2020-11-20T13:00</t>
  </si>
  <si>
    <t>2020-11-20T14:00</t>
  </si>
  <si>
    <t>2020-11-20T15:00</t>
  </si>
  <si>
    <t>2020-11-20T16:00</t>
  </si>
  <si>
    <t>2020-11-20T17:00</t>
  </si>
  <si>
    <t>2020-11-20T18:00</t>
  </si>
  <si>
    <t>2020-11-20T19:00</t>
  </si>
  <si>
    <t>2020-11-20T20:00</t>
  </si>
  <si>
    <t>2020-11-20T21:00</t>
  </si>
  <si>
    <t>2020-11-20T22:00</t>
  </si>
  <si>
    <t>2020-11-20T23:00</t>
  </si>
  <si>
    <t>2020-11-21T00:00</t>
  </si>
  <si>
    <t>2020-11-21T01:00</t>
  </si>
  <si>
    <t>2020-11-21T02:00</t>
  </si>
  <si>
    <t>2020-11-21T03:00</t>
  </si>
  <si>
    <t>2020-11-21T04:00</t>
  </si>
  <si>
    <t>2020-11-21T05:00</t>
  </si>
  <si>
    <t>2020-11-21T06:00</t>
  </si>
  <si>
    <t>2020-11-21T07:00</t>
  </si>
  <si>
    <t>2020-11-21T08:00</t>
  </si>
  <si>
    <t>2020-11-21T09:00</t>
  </si>
  <si>
    <t>2020-11-21T11:00</t>
  </si>
  <si>
    <t>2020-11-21T12:00</t>
  </si>
  <si>
    <t>2020-11-21T13:00</t>
  </si>
  <si>
    <t>2020-11-21T14:00</t>
  </si>
  <si>
    <t>2020-11-21T15:00</t>
  </si>
  <si>
    <t>2020-11-21T16:00</t>
  </si>
  <si>
    <t>2020-11-21T17:00</t>
  </si>
  <si>
    <t>2020-11-21T18:00</t>
  </si>
  <si>
    <t>2020-11-21T19:00</t>
  </si>
  <si>
    <t>2020-11-21T20:00</t>
  </si>
  <si>
    <t>2020-11-21T21:00</t>
  </si>
  <si>
    <t>2020-11-21T22:00</t>
  </si>
  <si>
    <t>2020-11-21T23:00</t>
  </si>
  <si>
    <t>2020-11-22T00:00</t>
  </si>
  <si>
    <t>2020-11-22T01:00</t>
  </si>
  <si>
    <t>2020-11-22T02:00</t>
  </si>
  <si>
    <t>2020-11-22T03:00</t>
  </si>
  <si>
    <t>2020-11-22T04:00</t>
  </si>
  <si>
    <t>2020-11-22T05:00</t>
  </si>
  <si>
    <t>2020-11-22T06:00</t>
  </si>
  <si>
    <t>2020-11-22T07:00</t>
  </si>
  <si>
    <t>2020-11-22T08:00</t>
  </si>
  <si>
    <t>2020-11-22T09:00</t>
  </si>
  <si>
    <t>2020-11-22T11:00</t>
  </si>
  <si>
    <t>2020-11-22T12:00</t>
  </si>
  <si>
    <t>2020-11-22T13:00</t>
  </si>
  <si>
    <t>2020-11-22T14:00</t>
  </si>
  <si>
    <t>2020-11-22T15:00</t>
  </si>
  <si>
    <t>2020-11-22T16:00</t>
  </si>
  <si>
    <t>2020-11-22T17:00</t>
  </si>
  <si>
    <t>2020-11-22T18:00</t>
  </si>
  <si>
    <t>2020-11-22T19:00</t>
  </si>
  <si>
    <t>2020-11-22T20:00</t>
  </si>
  <si>
    <t>2020-11-22T21:00</t>
  </si>
  <si>
    <t>2020-11-22T22:00</t>
  </si>
  <si>
    <t>2020-11-22T23:00</t>
  </si>
  <si>
    <t>2020-11-23T00:00</t>
  </si>
  <si>
    <t>2020-11-23T01:00</t>
  </si>
  <si>
    <t>2020-11-23T02:00</t>
  </si>
  <si>
    <t>2020-11-23T03:00</t>
  </si>
  <si>
    <t>2020-11-23T04:00</t>
  </si>
  <si>
    <t>2020-11-23T05:00</t>
  </si>
  <si>
    <t>2020-11-23T06:00</t>
  </si>
  <si>
    <t>2020-11-23T07:00</t>
  </si>
  <si>
    <t>2020-11-23T08:00</t>
  </si>
  <si>
    <t>2020-11-23T09:00</t>
  </si>
  <si>
    <t>2020-11-23T11:00</t>
  </si>
  <si>
    <t>2020-11-23T12:00</t>
  </si>
  <si>
    <t>2020-11-23T13:00</t>
  </si>
  <si>
    <t>2020-11-23T14:00</t>
  </si>
  <si>
    <t>2020-11-23T15:00</t>
  </si>
  <si>
    <t>2020-11-23T16:00</t>
  </si>
  <si>
    <t>2020-11-23T17:00</t>
  </si>
  <si>
    <t>2020-11-23T18:00</t>
  </si>
  <si>
    <t>2020-11-23T19:00</t>
  </si>
  <si>
    <t>2020-11-23T20:00</t>
  </si>
  <si>
    <t>2020-11-23T21:00</t>
  </si>
  <si>
    <t>2020-11-23T22:00</t>
  </si>
  <si>
    <t>2020-11-23T23:00</t>
  </si>
  <si>
    <t>2020-11-24T00:00</t>
  </si>
  <si>
    <t>2020-11-24T01:00</t>
  </si>
  <si>
    <t>2020-11-24T02:00</t>
  </si>
  <si>
    <t>2020-11-24T03:00</t>
  </si>
  <si>
    <t>2020-11-24T04:00</t>
  </si>
  <si>
    <t>2020-11-24T05:00</t>
  </si>
  <si>
    <t>2020-11-24T06:00</t>
  </si>
  <si>
    <t>2020-11-24T07:00</t>
  </si>
  <si>
    <t>2020-11-24T08:00</t>
  </si>
  <si>
    <t>2020-11-24T09:00</t>
  </si>
  <si>
    <t>2020-11-24T11:00</t>
  </si>
  <si>
    <t>2020-11-24T12:00</t>
  </si>
  <si>
    <t>2020-11-24T13:00</t>
  </si>
  <si>
    <t>2020-11-24T14:00</t>
  </si>
  <si>
    <t>2020-11-24T15:00</t>
  </si>
  <si>
    <t>2020-11-24T16:00</t>
  </si>
  <si>
    <t>2020-11-24T17:00</t>
  </si>
  <si>
    <t>2020-11-24T18:00</t>
  </si>
  <si>
    <t>2020-11-24T19:00</t>
  </si>
  <si>
    <t>2020-11-24T20:00</t>
  </si>
  <si>
    <t>2020-11-24T21:00</t>
  </si>
  <si>
    <t>2020-11-24T22:00</t>
  </si>
  <si>
    <t>2020-11-24T23:00</t>
  </si>
  <si>
    <t>2020-11-25T00:00</t>
  </si>
  <si>
    <t>2020-11-25T01:00</t>
  </si>
  <si>
    <t>2020-11-25T02:00</t>
  </si>
  <si>
    <t>2020-11-25T03:00</t>
  </si>
  <si>
    <t>2020-11-25T04:00</t>
  </si>
  <si>
    <t>2020-11-25T05:00</t>
  </si>
  <si>
    <t>2020-11-25T06:00</t>
  </si>
  <si>
    <t>2020-11-25T07:00</t>
  </si>
  <si>
    <t>2020-11-25T08:00</t>
  </si>
  <si>
    <t>2020-11-25T09:00</t>
  </si>
  <si>
    <t>2020-11-25T11:00</t>
  </si>
  <si>
    <t>2020-11-25T12:00</t>
  </si>
  <si>
    <t>2020-11-25T13:00</t>
  </si>
  <si>
    <t>2020-11-25T14:00</t>
  </si>
  <si>
    <t>2020-11-25T15:00</t>
  </si>
  <si>
    <t>2020-11-25T16:00</t>
  </si>
  <si>
    <t>2020-11-25T17:00</t>
  </si>
  <si>
    <t>2020-11-25T18:00</t>
  </si>
  <si>
    <t>2020-11-25T19:00</t>
  </si>
  <si>
    <t>2020-11-25T20:00</t>
  </si>
  <si>
    <t>2020-11-25T21:00</t>
  </si>
  <si>
    <t>2020-11-25T22:00</t>
  </si>
  <si>
    <t>2020-11-25T23:00</t>
  </si>
  <si>
    <t>2020-11-26T00:00</t>
  </si>
  <si>
    <t>2020-11-26T01:00</t>
  </si>
  <si>
    <t>2020-11-26T02:00</t>
  </si>
  <si>
    <t>2020-11-26T03:00</t>
  </si>
  <si>
    <t>2020-11-26T04:00</t>
  </si>
  <si>
    <t>2020-11-26T05:00</t>
  </si>
  <si>
    <t>2020-11-26T06:00</t>
  </si>
  <si>
    <t>2020-11-26T07:00</t>
  </si>
  <si>
    <t>2020-11-26T08:00</t>
  </si>
  <si>
    <t>2020-11-26T09:00</t>
  </si>
  <si>
    <t>2020-11-26T11:00</t>
  </si>
  <si>
    <t>2020-11-26T12:00</t>
  </si>
  <si>
    <t>2020-11-26T13:00</t>
  </si>
  <si>
    <t>2020-11-26T14:00</t>
  </si>
  <si>
    <t>2020-11-26T15:00</t>
  </si>
  <si>
    <t>2020-11-26T16:00</t>
  </si>
  <si>
    <t>2020-11-26T17:00</t>
  </si>
  <si>
    <t>2020-11-26T18:00</t>
  </si>
  <si>
    <t>2020-11-26T19:00</t>
  </si>
  <si>
    <t>2020-11-26T20:00</t>
  </si>
  <si>
    <t>2020-11-26T21:00</t>
  </si>
  <si>
    <t>2020-11-26T22:00</t>
  </si>
  <si>
    <t>2020-11-26T23:00</t>
  </si>
  <si>
    <t>2020-11-27T00:00</t>
  </si>
  <si>
    <t>2020-11-27T01:00</t>
  </si>
  <si>
    <t>2020-11-27T02:00</t>
  </si>
  <si>
    <t>2020-11-27T03:00</t>
  </si>
  <si>
    <t>2020-11-27T04:00</t>
  </si>
  <si>
    <t>2020-11-27T05:00</t>
  </si>
  <si>
    <t>2020-11-27T06:00</t>
  </si>
  <si>
    <t>2020-11-27T07:00</t>
  </si>
  <si>
    <t>2020-11-27T08:00</t>
  </si>
  <si>
    <t>2020-11-27T09:00</t>
  </si>
  <si>
    <t>2020-11-27T11:00</t>
  </si>
  <si>
    <t>2020-11-27T12:00</t>
  </si>
  <si>
    <t>2020-11-27T13:00</t>
  </si>
  <si>
    <t>2020-11-27T14:00</t>
  </si>
  <si>
    <t>2020-11-27T15:00</t>
  </si>
  <si>
    <t>2020-11-27T16:00</t>
  </si>
  <si>
    <t>2020-11-27T17:00</t>
  </si>
  <si>
    <t>2020-11-27T18:00</t>
  </si>
  <si>
    <t>2020-11-27T19:00</t>
  </si>
  <si>
    <t>2020-11-27T20:00</t>
  </si>
  <si>
    <t>2020-11-27T21:00</t>
  </si>
  <si>
    <t>2020-11-27T22:00</t>
  </si>
  <si>
    <t>2020-11-27T23:00</t>
  </si>
  <si>
    <t>2020-11-28T00:00</t>
  </si>
  <si>
    <t>2020-11-28T01:00</t>
  </si>
  <si>
    <t>2020-11-28T02:00</t>
  </si>
  <si>
    <t>2020-11-28T03:00</t>
  </si>
  <si>
    <t>2020-11-28T04:00</t>
  </si>
  <si>
    <t>2020-11-28T05:00</t>
  </si>
  <si>
    <t>2020-11-28T06:00</t>
  </si>
  <si>
    <t>2020-11-28T07:00</t>
  </si>
  <si>
    <t>2020-11-28T08:00</t>
  </si>
  <si>
    <t>2020-11-28T09:00</t>
  </si>
  <si>
    <t>2020-11-28T11:00</t>
  </si>
  <si>
    <t>2020-11-28T12:00</t>
  </si>
  <si>
    <t>2020-11-28T13:00</t>
  </si>
  <si>
    <t>2020-11-28T14:00</t>
  </si>
  <si>
    <t>2020-11-28T15:00</t>
  </si>
  <si>
    <t>2020-11-28T16:00</t>
  </si>
  <si>
    <t>2020-11-28T17:00</t>
  </si>
  <si>
    <t>2020-11-28T18:00</t>
  </si>
  <si>
    <t>2020-11-28T19:00</t>
  </si>
  <si>
    <t>2020-11-28T20:00</t>
  </si>
  <si>
    <t>2020-11-28T21:00</t>
  </si>
  <si>
    <t>2020-11-28T22:00</t>
  </si>
  <si>
    <t>2020-11-28T23:00</t>
  </si>
  <si>
    <t>2020-11-29T00:00</t>
  </si>
  <si>
    <t>2020-11-29T01:00</t>
  </si>
  <si>
    <t>2020-11-29T02:00</t>
  </si>
  <si>
    <t>2020-11-29T03:00</t>
  </si>
  <si>
    <t>2020-11-29T04:00</t>
  </si>
  <si>
    <t>2020-11-29T05:00</t>
  </si>
  <si>
    <t>2020-11-29T06:00</t>
  </si>
  <si>
    <t>2020-11-29T07:00</t>
  </si>
  <si>
    <t>2020-11-29T08:00</t>
  </si>
  <si>
    <t>2020-11-29T09:00</t>
  </si>
  <si>
    <t>2020-11-29T11:00</t>
  </si>
  <si>
    <t>2020-11-29T12:00</t>
  </si>
  <si>
    <t>2020-11-29T13:00</t>
  </si>
  <si>
    <t>2020-11-29T14:00</t>
  </si>
  <si>
    <t>2020-11-29T15:00</t>
  </si>
  <si>
    <t>2020-11-29T16:00</t>
  </si>
  <si>
    <t>2020-11-29T17:00</t>
  </si>
  <si>
    <t>2020-11-29T18:00</t>
  </si>
  <si>
    <t>2020-11-29T19:00</t>
  </si>
  <si>
    <t>2020-11-29T20:00</t>
  </si>
  <si>
    <t>2020-11-29T21:00</t>
  </si>
  <si>
    <t>2020-11-29T22:00</t>
  </si>
  <si>
    <t>2020-11-29T23:00</t>
  </si>
  <si>
    <t>2020-11-30T00:00</t>
  </si>
  <si>
    <t>2020-11-30T01:00</t>
  </si>
  <si>
    <t>2020-11-30T02:00</t>
  </si>
  <si>
    <t>2020-11-30T03:00</t>
  </si>
  <si>
    <t>2020-11-30T04:00</t>
  </si>
  <si>
    <t>2020-11-30T05:00</t>
  </si>
  <si>
    <t>2020-11-30T06:00</t>
  </si>
  <si>
    <t>2020-11-30T07:00</t>
  </si>
  <si>
    <t>2020-11-30T08:00</t>
  </si>
  <si>
    <t>2020-11-30T09:00</t>
  </si>
  <si>
    <t>2020-11-30T11:00</t>
  </si>
  <si>
    <t>2020-11-30T12:00</t>
  </si>
  <si>
    <t>2020-11-30T13:00</t>
  </si>
  <si>
    <t>2020-11-30T14:00</t>
  </si>
  <si>
    <t>2020-11-30T15:00</t>
  </si>
  <si>
    <t>2020-11-30T16:00</t>
  </si>
  <si>
    <t>2020-11-30T17:00</t>
  </si>
  <si>
    <t>2020-11-30T18:00</t>
  </si>
  <si>
    <t>2020-11-30T19:00</t>
  </si>
  <si>
    <t>2020-11-30T20:00</t>
  </si>
  <si>
    <t>2020-11-30T21:00</t>
  </si>
  <si>
    <t>2020-11-30T22:00</t>
  </si>
  <si>
    <t>2020-11-30T23:00</t>
  </si>
  <si>
    <t>2020-11-01T10:00</t>
  </si>
  <si>
    <t xml:space="preserve"> -</t>
  </si>
  <si>
    <t>2020-11-02T10:00</t>
  </si>
  <si>
    <t>2020-11-03T10:00</t>
  </si>
  <si>
    <t>2020-11-09T10:00</t>
  </si>
  <si>
    <t>2020-11-11T10:00</t>
  </si>
  <si>
    <t>2020-11-14T10:00</t>
  </si>
  <si>
    <t>2020-11-10T00:00</t>
  </si>
  <si>
    <t>2020-11-10T01:00</t>
  </si>
  <si>
    <t>2020-11-10T02:00</t>
  </si>
  <si>
    <t>2020-11-10T03:00</t>
  </si>
  <si>
    <t>2020-11-10T04:00</t>
  </si>
  <si>
    <t>2020-11-10T05:00</t>
  </si>
  <si>
    <t>2020-11-10T06:00</t>
  </si>
  <si>
    <t>2020-11-10T07:00</t>
  </si>
  <si>
    <t>2020-11-10T08:00</t>
  </si>
  <si>
    <t>2020-11-10T09:00</t>
  </si>
  <si>
    <t>2020-11-10T10:00</t>
  </si>
  <si>
    <t>2020-11-10T11:00</t>
  </si>
  <si>
    <t>2020-11-10T12:00</t>
  </si>
  <si>
    <t>2020-11-10T13:00</t>
  </si>
  <si>
    <t>2020-11-10T14:00</t>
  </si>
  <si>
    <t>2020-11-10T15:00</t>
  </si>
  <si>
    <t>2020-11-10T16:00</t>
  </si>
  <si>
    <t>2020-11-10T17:00</t>
  </si>
  <si>
    <t>2020-11-10T18:00</t>
  </si>
  <si>
    <t>2020-11-10T19:00</t>
  </si>
  <si>
    <t>2020-11-10T20:00</t>
  </si>
  <si>
    <t>2020-11-10T21:00</t>
  </si>
  <si>
    <t>2020-11-10T22:00</t>
  </si>
  <si>
    <t>2020-11-10T23:00</t>
  </si>
  <si>
    <t>One AWG unit operational due to non-transfer of generated water
Operation of AWG 2 resumed</t>
  </si>
  <si>
    <t>AWGs not operating due to limited water storage capacity
units resumed operations at 23h00</t>
  </si>
  <si>
    <t>AWGs not operating due to limited water storage capacity
units resumed operations at 22h30</t>
  </si>
  <si>
    <t>AWGs not operating due to limited water storage capacity
units resumed operations at 15h34</t>
  </si>
  <si>
    <t>2020-11-15T10:00</t>
  </si>
  <si>
    <t>2020-11-16T10:00</t>
  </si>
  <si>
    <t>AWG downtime due to limited storage capacity: 2,75hrs</t>
  </si>
  <si>
    <t>AWG downtime due to limited storage capacity: 1hr</t>
  </si>
  <si>
    <t>2020-11-23T10:00</t>
  </si>
  <si>
    <t>2020-11-24T10:00</t>
  </si>
  <si>
    <t>2020-11-26T10:00</t>
  </si>
  <si>
    <t>2020-11-28T10:00</t>
  </si>
  <si>
    <t>2020-11-29T10:00</t>
  </si>
  <si>
    <t>2020-11-30T10:00</t>
  </si>
  <si>
    <t>Temperature  (∘C)</t>
  </si>
  <si>
    <t>Hygrometer Readings</t>
  </si>
  <si>
    <t>2020-12-01T00:00</t>
  </si>
  <si>
    <t>2020-12-01T01:00</t>
  </si>
  <si>
    <t>2020-12-01T02:00</t>
  </si>
  <si>
    <t>2020-12-01T03:00</t>
  </si>
  <si>
    <t>2020-12-01T04:00</t>
  </si>
  <si>
    <t>2020-12-01T05:00</t>
  </si>
  <si>
    <t>2020-12-01T06:00</t>
  </si>
  <si>
    <t>2020-12-01T07:00</t>
  </si>
  <si>
    <t>2020-12-01T08:00</t>
  </si>
  <si>
    <t>2020-12-01T09:00</t>
  </si>
  <si>
    <t>2020-12-01T10:00</t>
  </si>
  <si>
    <t>2020-12-01T11:00</t>
  </si>
  <si>
    <t>2020-12-01T12:00</t>
  </si>
  <si>
    <t>2020-12-01T13:00</t>
  </si>
  <si>
    <t>2020-12-01T14:00</t>
  </si>
  <si>
    <t>2020-12-01T15:00</t>
  </si>
  <si>
    <t>2020-12-01T16:00</t>
  </si>
  <si>
    <t>2020-12-01T17:00</t>
  </si>
  <si>
    <t>2020-12-01T18:00</t>
  </si>
  <si>
    <t>2020-12-01T19:00</t>
  </si>
  <si>
    <t>2020-12-01T20:00</t>
  </si>
  <si>
    <t>2020-12-01T21:00</t>
  </si>
  <si>
    <t>2020-12-01T22:00</t>
  </si>
  <si>
    <t>2020-12-01T23:00</t>
  </si>
  <si>
    <t>2020-12-02T00:00</t>
  </si>
  <si>
    <t>2020-12-02T01:00</t>
  </si>
  <si>
    <t>2020-12-02T02:00</t>
  </si>
  <si>
    <t>2020-12-02T03:00</t>
  </si>
  <si>
    <t>2020-12-02T04:00</t>
  </si>
  <si>
    <t>2020-12-02T05:00</t>
  </si>
  <si>
    <t>2020-12-02T06:00</t>
  </si>
  <si>
    <t>2020-12-02T07:00</t>
  </si>
  <si>
    <t>2020-12-02T08:00</t>
  </si>
  <si>
    <t>2020-12-02T09:00</t>
  </si>
  <si>
    <t>2020-12-02T10:00</t>
  </si>
  <si>
    <t>2020-12-02T11:00</t>
  </si>
  <si>
    <t>2020-12-02T12:00</t>
  </si>
  <si>
    <t>2020-12-02T13:00</t>
  </si>
  <si>
    <t>2020-12-02T14:00</t>
  </si>
  <si>
    <t>2020-12-02T15:00</t>
  </si>
  <si>
    <t>2020-12-02T16:00</t>
  </si>
  <si>
    <t>2020-12-02T17:00</t>
  </si>
  <si>
    <t>2020-12-02T18:00</t>
  </si>
  <si>
    <t>2020-12-02T19:00</t>
  </si>
  <si>
    <t>2020-12-02T20:00</t>
  </si>
  <si>
    <t>2020-12-02T21:00</t>
  </si>
  <si>
    <t>2020-12-02T22:00</t>
  </si>
  <si>
    <t>2020-12-02T23:00</t>
  </si>
  <si>
    <t>2020-12-03T00:00</t>
  </si>
  <si>
    <t>2020-12-03T01:00</t>
  </si>
  <si>
    <t>2020-12-03T02:00</t>
  </si>
  <si>
    <t>2020-12-03T03:00</t>
  </si>
  <si>
    <t>2020-12-03T04:00</t>
  </si>
  <si>
    <t>2020-12-03T05:00</t>
  </si>
  <si>
    <t>2020-12-03T06:00</t>
  </si>
  <si>
    <t>2020-12-03T07:00</t>
  </si>
  <si>
    <t>2020-12-03T08:00</t>
  </si>
  <si>
    <t>2020-12-03T09:00</t>
  </si>
  <si>
    <t>2020-12-03T10:00</t>
  </si>
  <si>
    <t>2020-12-03T11:00</t>
  </si>
  <si>
    <t>2020-12-03T12:00</t>
  </si>
  <si>
    <t>2020-12-03T13:00</t>
  </si>
  <si>
    <t>2020-12-03T14:00</t>
  </si>
  <si>
    <t>2020-12-03T15:00</t>
  </si>
  <si>
    <t>2020-12-03T16:00</t>
  </si>
  <si>
    <t>2020-12-03T17:00</t>
  </si>
  <si>
    <t>2020-12-03T18:00</t>
  </si>
  <si>
    <t>2020-12-03T19:00</t>
  </si>
  <si>
    <t>2020-12-03T20:00</t>
  </si>
  <si>
    <t>2020-12-03T21:00</t>
  </si>
  <si>
    <t>2020-12-03T22:00</t>
  </si>
  <si>
    <t>2020-12-03T23:00</t>
  </si>
  <si>
    <t>2020-12-04T00:00</t>
  </si>
  <si>
    <t>2020-12-04T01:00</t>
  </si>
  <si>
    <t>2020-12-04T02:00</t>
  </si>
  <si>
    <t>2020-12-04T03:00</t>
  </si>
  <si>
    <t>2020-12-04T04:00</t>
  </si>
  <si>
    <t>2020-12-04T05:00</t>
  </si>
  <si>
    <t>2020-12-04T06:00</t>
  </si>
  <si>
    <t>2020-12-04T07:00</t>
  </si>
  <si>
    <t>2020-12-04T08:00</t>
  </si>
  <si>
    <t>2020-12-04T09:00</t>
  </si>
  <si>
    <t>2020-12-04T11:00</t>
  </si>
  <si>
    <t>2020-12-04T12:00</t>
  </si>
  <si>
    <t>2020-12-04T13:00</t>
  </si>
  <si>
    <t>2020-12-04T14:00</t>
  </si>
  <si>
    <t>2020-12-04T15:00</t>
  </si>
  <si>
    <t>2020-12-04T16:00</t>
  </si>
  <si>
    <t>2020-12-04T17:00</t>
  </si>
  <si>
    <t>2020-12-04T18:00</t>
  </si>
  <si>
    <t>2020-12-04T19:00</t>
  </si>
  <si>
    <t>2020-12-04T20:00</t>
  </si>
  <si>
    <t>2020-12-04T21:00</t>
  </si>
  <si>
    <t>2020-12-04T22:00</t>
  </si>
  <si>
    <t>2020-12-04T23:00</t>
  </si>
  <si>
    <t>2020-12-05T00:00</t>
  </si>
  <si>
    <t>2020-12-05T01:00</t>
  </si>
  <si>
    <t>2020-12-05T02:00</t>
  </si>
  <si>
    <t>2020-12-05T03:00</t>
  </si>
  <si>
    <t>2020-12-05T04:00</t>
  </si>
  <si>
    <t>2020-12-05T05:00</t>
  </si>
  <si>
    <t>2020-12-05T06:00</t>
  </si>
  <si>
    <t>2020-12-05T07:00</t>
  </si>
  <si>
    <t>2020-12-05T08:00</t>
  </si>
  <si>
    <t>2020-12-05T09:00</t>
  </si>
  <si>
    <t>2020-12-05T11:00</t>
  </si>
  <si>
    <t>2020-12-05T12:00</t>
  </si>
  <si>
    <t>2020-12-05T13:00</t>
  </si>
  <si>
    <t>2020-12-05T14:00</t>
  </si>
  <si>
    <t>2020-12-05T15:00</t>
  </si>
  <si>
    <t>2020-12-05T16:00</t>
  </si>
  <si>
    <t>2020-12-05T17:00</t>
  </si>
  <si>
    <t>2020-12-05T18:00</t>
  </si>
  <si>
    <t>2020-12-05T19:00</t>
  </si>
  <si>
    <t>2020-12-05T20:00</t>
  </si>
  <si>
    <t>2020-12-05T21:00</t>
  </si>
  <si>
    <t>2020-12-05T22:00</t>
  </si>
  <si>
    <t>2020-12-05T23:00</t>
  </si>
  <si>
    <t>2020-12-06T00:00</t>
  </si>
  <si>
    <t>2020-12-06T01:00</t>
  </si>
  <si>
    <t>2020-12-06T02:00</t>
  </si>
  <si>
    <t>2020-12-06T03:00</t>
  </si>
  <si>
    <t>2020-12-06T04:00</t>
  </si>
  <si>
    <t>2020-12-06T05:00</t>
  </si>
  <si>
    <t>2020-12-06T06:00</t>
  </si>
  <si>
    <t>2020-12-06T07:00</t>
  </si>
  <si>
    <t>2020-12-06T08:00</t>
  </si>
  <si>
    <t>2020-12-06T09:00</t>
  </si>
  <si>
    <t>2020-12-06T11:00</t>
  </si>
  <si>
    <t>2020-12-06T12:00</t>
  </si>
  <si>
    <t>2020-12-06T13:00</t>
  </si>
  <si>
    <t>2020-12-06T14:00</t>
  </si>
  <si>
    <t>2020-12-06T15:00</t>
  </si>
  <si>
    <t>2020-12-06T16:00</t>
  </si>
  <si>
    <t>2020-12-06T17:00</t>
  </si>
  <si>
    <t>2020-12-06T18:00</t>
  </si>
  <si>
    <t>2020-12-06T19:00</t>
  </si>
  <si>
    <t>2020-12-06T20:00</t>
  </si>
  <si>
    <t>2020-12-06T21:00</t>
  </si>
  <si>
    <t>2020-12-06T22:00</t>
  </si>
  <si>
    <t>2020-12-06T23:00</t>
  </si>
  <si>
    <t>2020-12-07T00:00</t>
  </si>
  <si>
    <t>2020-12-07T01:00</t>
  </si>
  <si>
    <t>2020-12-07T02:00</t>
  </si>
  <si>
    <t>2020-12-07T03:00</t>
  </si>
  <si>
    <t>2020-12-07T04:00</t>
  </si>
  <si>
    <t>2020-12-07T05:00</t>
  </si>
  <si>
    <t>2020-12-07T06:00</t>
  </si>
  <si>
    <t>2020-12-07T07:00</t>
  </si>
  <si>
    <t>2020-12-07T08:00</t>
  </si>
  <si>
    <t>2020-12-07T09:00</t>
  </si>
  <si>
    <t>2020-12-07T11:00</t>
  </si>
  <si>
    <t>2020-12-07T12:00</t>
  </si>
  <si>
    <t>2020-12-07T13:00</t>
  </si>
  <si>
    <t>2020-12-07T14:00</t>
  </si>
  <si>
    <t>2020-12-07T15:00</t>
  </si>
  <si>
    <t>2020-12-07T16:00</t>
  </si>
  <si>
    <t>2020-12-07T17:00</t>
  </si>
  <si>
    <t>2020-12-07T18:00</t>
  </si>
  <si>
    <t>2020-12-07T19:00</t>
  </si>
  <si>
    <t>2020-12-07T20:00</t>
  </si>
  <si>
    <t>2020-12-07T21:00</t>
  </si>
  <si>
    <t>2020-12-07T22:00</t>
  </si>
  <si>
    <t>2020-12-07T23:00</t>
  </si>
  <si>
    <t>2020-12-08T00:00</t>
  </si>
  <si>
    <t>2020-12-08T01:00</t>
  </si>
  <si>
    <t>2020-12-08T02:00</t>
  </si>
  <si>
    <t>2020-12-08T03:00</t>
  </si>
  <si>
    <t>2020-12-08T04:00</t>
  </si>
  <si>
    <t>2020-12-08T05:00</t>
  </si>
  <si>
    <t>2020-12-08T06:00</t>
  </si>
  <si>
    <t>2020-12-08T07:00</t>
  </si>
  <si>
    <t>2020-12-08T08:00</t>
  </si>
  <si>
    <t>2020-12-08T09:00</t>
  </si>
  <si>
    <t>2020-12-08T11:00</t>
  </si>
  <si>
    <t>2020-12-08T12:00</t>
  </si>
  <si>
    <t>2020-12-08T13:00</t>
  </si>
  <si>
    <t>2020-12-08T14:00</t>
  </si>
  <si>
    <t>2020-12-08T15:00</t>
  </si>
  <si>
    <t>2020-12-08T16:00</t>
  </si>
  <si>
    <t>2020-12-08T17:00</t>
  </si>
  <si>
    <t>2020-12-08T18:00</t>
  </si>
  <si>
    <t>2020-12-08T19:00</t>
  </si>
  <si>
    <t>2020-12-08T20:00</t>
  </si>
  <si>
    <t>2020-12-08T21:00</t>
  </si>
  <si>
    <t>2020-12-08T22:00</t>
  </si>
  <si>
    <t>2020-12-08T23:00</t>
  </si>
  <si>
    <t>2020-12-09T00:00</t>
  </si>
  <si>
    <t>2020-12-09T01:00</t>
  </si>
  <si>
    <t>2020-12-09T02:00</t>
  </si>
  <si>
    <t>2020-12-09T03:00</t>
  </si>
  <si>
    <t>2020-12-09T04:00</t>
  </si>
  <si>
    <t>2020-12-09T05:00</t>
  </si>
  <si>
    <t>2020-12-09T06:00</t>
  </si>
  <si>
    <t>2020-12-09T07:00</t>
  </si>
  <si>
    <t>2020-12-09T08:00</t>
  </si>
  <si>
    <t>2020-12-09T09:00</t>
  </si>
  <si>
    <t>2020-12-09T10:00</t>
  </si>
  <si>
    <t>2020-12-09T11:00</t>
  </si>
  <si>
    <t>2020-12-09T12:00</t>
  </si>
  <si>
    <t>2020-12-09T13:00</t>
  </si>
  <si>
    <t>2020-12-09T14:00</t>
  </si>
  <si>
    <t>2020-12-09T15:00</t>
  </si>
  <si>
    <t>2020-12-09T16:00</t>
  </si>
  <si>
    <t>2020-12-09T17:00</t>
  </si>
  <si>
    <t>2020-12-09T18:00</t>
  </si>
  <si>
    <t>2020-12-09T19:00</t>
  </si>
  <si>
    <t>2020-12-09T20:00</t>
  </si>
  <si>
    <t>2020-12-09T21:00</t>
  </si>
  <si>
    <t>2020-12-09T22:00</t>
  </si>
  <si>
    <t>2020-12-09T23:00</t>
  </si>
  <si>
    <t>2020-12-10T00:00</t>
  </si>
  <si>
    <t>2020-12-10T01:00</t>
  </si>
  <si>
    <t>2020-12-10T02:00</t>
  </si>
  <si>
    <t>2020-12-10T03:00</t>
  </si>
  <si>
    <t>2020-12-10T04:00</t>
  </si>
  <si>
    <t>2020-12-10T05:00</t>
  </si>
  <si>
    <t>2020-12-10T06:00</t>
  </si>
  <si>
    <t>2020-12-10T07:00</t>
  </si>
  <si>
    <t>2020-12-10T08:00</t>
  </si>
  <si>
    <t>2020-12-10T09:00</t>
  </si>
  <si>
    <t>2020-12-10T10:00</t>
  </si>
  <si>
    <t>2020-12-10T11:00</t>
  </si>
  <si>
    <t>2020-12-10T12:00</t>
  </si>
  <si>
    <t>2020-12-10T13:00</t>
  </si>
  <si>
    <t>2020-12-10T14:00</t>
  </si>
  <si>
    <t>2020-12-10T15:00</t>
  </si>
  <si>
    <t>2020-12-10T16:00</t>
  </si>
  <si>
    <t>2020-12-10T17:00</t>
  </si>
  <si>
    <t>2020-12-10T18:00</t>
  </si>
  <si>
    <t>2020-12-10T19:00</t>
  </si>
  <si>
    <t>2020-12-10T20:00</t>
  </si>
  <si>
    <t>2020-12-10T21:00</t>
  </si>
  <si>
    <t>2020-12-10T22:00</t>
  </si>
  <si>
    <t>2020-12-10T23:00</t>
  </si>
  <si>
    <t>2020-12-11T00:00</t>
  </si>
  <si>
    <t>2020-12-11T01:00</t>
  </si>
  <si>
    <t>2020-12-11T02:00</t>
  </si>
  <si>
    <t>2020-12-11T03:00</t>
  </si>
  <si>
    <t>2020-12-11T04:00</t>
  </si>
  <si>
    <t>2020-12-11T05:00</t>
  </si>
  <si>
    <t>2020-12-11T06:00</t>
  </si>
  <si>
    <t>2020-12-11T07:00</t>
  </si>
  <si>
    <t>2020-12-11T08:00</t>
  </si>
  <si>
    <t>2020-12-11T09:00</t>
  </si>
  <si>
    <t>2020-12-11T10:00</t>
  </si>
  <si>
    <t>2020-12-11T11:00</t>
  </si>
  <si>
    <t>2020-12-11T12:00</t>
  </si>
  <si>
    <t>2020-12-11T13:00</t>
  </si>
  <si>
    <t>2020-12-11T14:00</t>
  </si>
  <si>
    <t>2020-12-11T15:00</t>
  </si>
  <si>
    <t>2020-12-11T16:00</t>
  </si>
  <si>
    <t>2020-12-11T17:00</t>
  </si>
  <si>
    <t>2020-12-11T18:00</t>
  </si>
  <si>
    <t>2020-12-11T19:00</t>
  </si>
  <si>
    <t>2020-12-11T20:00</t>
  </si>
  <si>
    <t>2020-12-11T21:00</t>
  </si>
  <si>
    <t>2020-12-11T22:00</t>
  </si>
  <si>
    <t>2020-12-11T23:00</t>
  </si>
  <si>
    <t>2020-12-13T00:00</t>
  </si>
  <si>
    <t>2020-12-13T01:00</t>
  </si>
  <si>
    <t>2020-12-13T02:00</t>
  </si>
  <si>
    <t>2020-12-13T03:00</t>
  </si>
  <si>
    <t>2020-12-13T04:00</t>
  </si>
  <si>
    <t>2020-12-13T05:00</t>
  </si>
  <si>
    <t>2020-12-13T06:00</t>
  </si>
  <si>
    <t>2020-12-13T07:00</t>
  </si>
  <si>
    <t>2020-12-13T08:00</t>
  </si>
  <si>
    <t>2020-12-13T09:00</t>
  </si>
  <si>
    <t>2020-12-13T11:00</t>
  </si>
  <si>
    <t>2020-12-13T12:00</t>
  </si>
  <si>
    <t>2020-12-13T13:00</t>
  </si>
  <si>
    <t>2020-12-13T14:00</t>
  </si>
  <si>
    <t>2020-12-13T15:00</t>
  </si>
  <si>
    <t>2020-12-13T16:00</t>
  </si>
  <si>
    <t>2020-12-13T17:00</t>
  </si>
  <si>
    <t>2020-12-13T18:00</t>
  </si>
  <si>
    <t>2020-12-13T19:00</t>
  </si>
  <si>
    <t>2020-12-13T20:00</t>
  </si>
  <si>
    <t>2020-12-13T21:00</t>
  </si>
  <si>
    <t>2020-12-13T22:00</t>
  </si>
  <si>
    <t>2020-12-13T23:00</t>
  </si>
  <si>
    <t>2020-12-14T00:00</t>
  </si>
  <si>
    <t>2020-12-14T01:00</t>
  </si>
  <si>
    <t>2020-12-14T02:00</t>
  </si>
  <si>
    <t>2020-12-14T03:00</t>
  </si>
  <si>
    <t>2020-12-14T04:00</t>
  </si>
  <si>
    <t>2020-12-14T05:00</t>
  </si>
  <si>
    <t>2020-12-14T06:00</t>
  </si>
  <si>
    <t>2020-12-14T07:00</t>
  </si>
  <si>
    <t>2020-12-14T08:00</t>
  </si>
  <si>
    <t>2020-12-14T09:00</t>
  </si>
  <si>
    <t>2020-12-14T10:00</t>
  </si>
  <si>
    <t>2020-12-14T11:00</t>
  </si>
  <si>
    <t>2020-12-14T12:00</t>
  </si>
  <si>
    <t>2020-12-14T13:00</t>
  </si>
  <si>
    <t>2020-12-14T14:00</t>
  </si>
  <si>
    <t>2020-12-14T15:00</t>
  </si>
  <si>
    <t>2020-12-14T16:00</t>
  </si>
  <si>
    <t>2020-12-14T17:00</t>
  </si>
  <si>
    <t>2020-12-14T18:00</t>
  </si>
  <si>
    <t>2020-12-14T19:00</t>
  </si>
  <si>
    <t>2020-12-14T20:00</t>
  </si>
  <si>
    <t>2020-12-14T21:00</t>
  </si>
  <si>
    <t>2020-12-14T22:00</t>
  </si>
  <si>
    <t>2020-12-14T23:00</t>
  </si>
  <si>
    <t>2020-12-15T00:00</t>
  </si>
  <si>
    <t>2020-12-15T01:00</t>
  </si>
  <si>
    <t>2020-12-15T02:00</t>
  </si>
  <si>
    <t>2020-12-15T03:00</t>
  </si>
  <si>
    <t>2020-12-15T04:00</t>
  </si>
  <si>
    <t>2020-12-15T05:00</t>
  </si>
  <si>
    <t>2020-12-15T06:00</t>
  </si>
  <si>
    <t>2020-12-15T07:00</t>
  </si>
  <si>
    <t>2020-12-15T08:00</t>
  </si>
  <si>
    <t>2020-12-15T09:00</t>
  </si>
  <si>
    <t>2020-12-15T10:00</t>
  </si>
  <si>
    <t>2020-12-15T11:00</t>
  </si>
  <si>
    <t>2020-12-15T12:00</t>
  </si>
  <si>
    <t>2020-12-15T13:00</t>
  </si>
  <si>
    <t>2020-12-15T14:00</t>
  </si>
  <si>
    <t>2020-12-15T15:00</t>
  </si>
  <si>
    <t>2020-12-15T16:00</t>
  </si>
  <si>
    <t>2020-12-15T17:00</t>
  </si>
  <si>
    <t>2020-12-15T18:00</t>
  </si>
  <si>
    <t>2020-12-15T19:00</t>
  </si>
  <si>
    <t>2020-12-15T20:00</t>
  </si>
  <si>
    <t>2020-12-15T21:00</t>
  </si>
  <si>
    <t>2020-12-15T22:00</t>
  </si>
  <si>
    <t>2020-12-15T23:00</t>
  </si>
  <si>
    <t>2020-12-16T00:00</t>
  </si>
  <si>
    <t>2020-12-16T01:00</t>
  </si>
  <si>
    <t>2020-12-16T02:00</t>
  </si>
  <si>
    <t>2020-12-16T03:00</t>
  </si>
  <si>
    <t>2020-12-16T04:00</t>
  </si>
  <si>
    <t>2020-12-16T05:00</t>
  </si>
  <si>
    <t>2020-12-16T06:00</t>
  </si>
  <si>
    <t>2020-12-16T07:00</t>
  </si>
  <si>
    <t>2020-12-16T08:00</t>
  </si>
  <si>
    <t>2020-12-16T09:00</t>
  </si>
  <si>
    <t>2020-12-16T10:00</t>
  </si>
  <si>
    <t>2020-12-16T11:00</t>
  </si>
  <si>
    <t>2020-12-16T12:00</t>
  </si>
  <si>
    <t>2020-12-16T13:00</t>
  </si>
  <si>
    <t>2020-12-16T14:00</t>
  </si>
  <si>
    <t>2020-12-16T15:00</t>
  </si>
  <si>
    <t>2020-12-16T16:00</t>
  </si>
  <si>
    <t>2020-12-16T17:00</t>
  </si>
  <si>
    <t>2020-12-16T18:00</t>
  </si>
  <si>
    <t>2020-12-16T19:00</t>
  </si>
  <si>
    <t>2020-12-16T20:00</t>
  </si>
  <si>
    <t>2020-12-16T21:00</t>
  </si>
  <si>
    <t>2020-12-16T22:00</t>
  </si>
  <si>
    <t>2020-12-16T23:00</t>
  </si>
  <si>
    <t>2020-12-17T00:00</t>
  </si>
  <si>
    <t>2020-12-17T01:00</t>
  </si>
  <si>
    <t>2020-12-17T02:00</t>
  </si>
  <si>
    <t>2020-12-17T03:00</t>
  </si>
  <si>
    <t>2020-12-17T04:00</t>
  </si>
  <si>
    <t>2020-12-17T05:00</t>
  </si>
  <si>
    <t>2020-12-17T06:00</t>
  </si>
  <si>
    <t>2020-12-17T07:00</t>
  </si>
  <si>
    <t>2020-12-17T08:00</t>
  </si>
  <si>
    <t>2020-12-17T09:00</t>
  </si>
  <si>
    <t>2020-12-17T11:00</t>
  </si>
  <si>
    <t>2020-12-17T12:00</t>
  </si>
  <si>
    <t>2020-12-17T13:00</t>
  </si>
  <si>
    <t>2020-12-17T14:00</t>
  </si>
  <si>
    <t>2020-12-17T15:00</t>
  </si>
  <si>
    <t>2020-12-17T16:00</t>
  </si>
  <si>
    <t>2020-12-17T17:00</t>
  </si>
  <si>
    <t>2020-12-17T18:00</t>
  </si>
  <si>
    <t>2020-12-17T19:00</t>
  </si>
  <si>
    <t>2020-12-17T20:00</t>
  </si>
  <si>
    <t>2020-12-17T21:00</t>
  </si>
  <si>
    <t>2020-12-17T22:00</t>
  </si>
  <si>
    <t>2020-12-17T23:00</t>
  </si>
  <si>
    <t>2020-12-18T00:00</t>
  </si>
  <si>
    <t>2020-12-18T01:00</t>
  </si>
  <si>
    <t>2020-12-18T02:00</t>
  </si>
  <si>
    <t>2020-12-18T03:00</t>
  </si>
  <si>
    <t>2020-12-18T04:00</t>
  </si>
  <si>
    <t>2020-12-18T05:00</t>
  </si>
  <si>
    <t>2020-12-18T06:00</t>
  </si>
  <si>
    <t>2020-12-18T07:00</t>
  </si>
  <si>
    <t>2020-12-18T08:00</t>
  </si>
  <si>
    <t>2020-12-18T09:00</t>
  </si>
  <si>
    <t>2020-12-18T11:00</t>
  </si>
  <si>
    <t>2020-12-18T12:00</t>
  </si>
  <si>
    <t>2020-12-18T13:00</t>
  </si>
  <si>
    <t>2020-12-18T14:00</t>
  </si>
  <si>
    <t>2020-12-18T15:00</t>
  </si>
  <si>
    <t>2020-12-18T16:00</t>
  </si>
  <si>
    <t>2020-12-18T17:00</t>
  </si>
  <si>
    <t>2020-12-18T18:00</t>
  </si>
  <si>
    <t>2020-12-18T19:00</t>
  </si>
  <si>
    <t>2020-12-18T20:00</t>
  </si>
  <si>
    <t>2020-12-18T21:00</t>
  </si>
  <si>
    <t>2020-12-18T22:00</t>
  </si>
  <si>
    <t>2020-12-18T23:00</t>
  </si>
  <si>
    <t>2020-12-20T00:00</t>
  </si>
  <si>
    <t>2020-12-20T01:00</t>
  </si>
  <si>
    <t>2020-12-20T02:00</t>
  </si>
  <si>
    <t>2020-12-20T03:00</t>
  </si>
  <si>
    <t>2020-12-20T04:00</t>
  </si>
  <si>
    <t>2020-12-20T05:00</t>
  </si>
  <si>
    <t>2020-12-20T06:00</t>
  </si>
  <si>
    <t>2020-12-20T07:00</t>
  </si>
  <si>
    <t>2020-12-20T08:00</t>
  </si>
  <si>
    <t>2020-12-20T09:00</t>
  </si>
  <si>
    <t>2020-12-20T11:00</t>
  </si>
  <si>
    <t>2020-12-20T12:00</t>
  </si>
  <si>
    <t>2020-12-20T13:00</t>
  </si>
  <si>
    <t>2020-12-20T14:00</t>
  </si>
  <si>
    <t>2020-12-20T15:00</t>
  </si>
  <si>
    <t>2020-12-20T16:00</t>
  </si>
  <si>
    <t>2020-12-20T17:00</t>
  </si>
  <si>
    <t>2020-12-20T18:00</t>
  </si>
  <si>
    <t>2020-12-20T19:00</t>
  </si>
  <si>
    <t>2020-12-20T20:00</t>
  </si>
  <si>
    <t>2020-12-20T21:00</t>
  </si>
  <si>
    <t>2020-12-20T22:00</t>
  </si>
  <si>
    <t>2020-12-20T23:00</t>
  </si>
  <si>
    <t>2020-12-21T00:00</t>
  </si>
  <si>
    <t>2020-12-21T01:00</t>
  </si>
  <si>
    <t>2020-12-21T02:00</t>
  </si>
  <si>
    <t>2020-12-21T03:00</t>
  </si>
  <si>
    <t>2020-12-21T04:00</t>
  </si>
  <si>
    <t>2020-12-21T05:00</t>
  </si>
  <si>
    <t>2020-12-21T06:00</t>
  </si>
  <si>
    <t>2020-12-21T07:00</t>
  </si>
  <si>
    <t>2020-12-21T08:00</t>
  </si>
  <si>
    <t>2020-12-21T09:00</t>
  </si>
  <si>
    <t>2020-12-21T11:00</t>
  </si>
  <si>
    <t>2020-12-21T12:00</t>
  </si>
  <si>
    <t>2020-12-21T13:00</t>
  </si>
  <si>
    <t>2020-12-21T14:00</t>
  </si>
  <si>
    <t>2020-12-21T15:00</t>
  </si>
  <si>
    <t>2020-12-21T16:00</t>
  </si>
  <si>
    <t>2020-12-21T17:00</t>
  </si>
  <si>
    <t>2020-12-21T18:00</t>
  </si>
  <si>
    <t>2020-12-21T19:00</t>
  </si>
  <si>
    <t>2020-12-21T20:00</t>
  </si>
  <si>
    <t>2020-12-21T21:00</t>
  </si>
  <si>
    <t>2020-12-21T22:00</t>
  </si>
  <si>
    <t>2020-12-21T23:00</t>
  </si>
  <si>
    <t>2020-12-22T00:00</t>
  </si>
  <si>
    <t>2020-12-22T01:00</t>
  </si>
  <si>
    <t>2020-12-22T02:00</t>
  </si>
  <si>
    <t>2020-12-22T03:00</t>
  </si>
  <si>
    <t>2020-12-22T04:00</t>
  </si>
  <si>
    <t>2020-12-22T05:00</t>
  </si>
  <si>
    <t>2020-12-22T06:00</t>
  </si>
  <si>
    <t>2020-12-22T07:00</t>
  </si>
  <si>
    <t>2020-12-22T08:00</t>
  </si>
  <si>
    <t>2020-12-22T09:00</t>
  </si>
  <si>
    <t>2020-12-22T11:00</t>
  </si>
  <si>
    <t>2020-12-22T12:00</t>
  </si>
  <si>
    <t>2020-12-22T13:00</t>
  </si>
  <si>
    <t>2020-12-22T14:00</t>
  </si>
  <si>
    <t>2020-12-22T15:00</t>
  </si>
  <si>
    <t>2020-12-22T16:00</t>
  </si>
  <si>
    <t>2020-12-22T17:00</t>
  </si>
  <si>
    <t>2020-12-22T18:00</t>
  </si>
  <si>
    <t>2020-12-22T19:00</t>
  </si>
  <si>
    <t>2020-12-22T20:00</t>
  </si>
  <si>
    <t>2020-12-22T21:00</t>
  </si>
  <si>
    <t>2020-12-22T22:00</t>
  </si>
  <si>
    <t>2020-12-22T23:00</t>
  </si>
  <si>
    <t>2020-12-23T00:00</t>
  </si>
  <si>
    <t>2020-12-23T01:00</t>
  </si>
  <si>
    <t>2020-12-23T02:00</t>
  </si>
  <si>
    <t>2020-12-23T03:00</t>
  </si>
  <si>
    <t>2020-12-23T04:00</t>
  </si>
  <si>
    <t>2020-12-23T05:00</t>
  </si>
  <si>
    <t>2020-12-23T06:00</t>
  </si>
  <si>
    <t>2020-12-23T07:00</t>
  </si>
  <si>
    <t>2020-12-23T08:00</t>
  </si>
  <si>
    <t>2020-12-23T09:00</t>
  </si>
  <si>
    <t>2020-12-23T10:00</t>
  </si>
  <si>
    <t>2020-12-23T11:00</t>
  </si>
  <si>
    <t>2020-12-23T12:00</t>
  </si>
  <si>
    <t>2020-12-23T13:00</t>
  </si>
  <si>
    <t>2020-12-23T14:00</t>
  </si>
  <si>
    <t>2020-12-23T15:00</t>
  </si>
  <si>
    <t>2020-12-23T16:00</t>
  </si>
  <si>
    <t>2020-12-23T17:00</t>
  </si>
  <si>
    <t>2020-12-23T18:00</t>
  </si>
  <si>
    <t>2020-12-23T19:00</t>
  </si>
  <si>
    <t>2020-12-23T20:00</t>
  </si>
  <si>
    <t>2020-12-23T21:00</t>
  </si>
  <si>
    <t>2020-12-23T22:00</t>
  </si>
  <si>
    <t>2020-12-23T23:00</t>
  </si>
  <si>
    <t>2020-12-24T00:00</t>
  </si>
  <si>
    <t>2020-12-24T01:00</t>
  </si>
  <si>
    <t>2020-12-24T02:00</t>
  </si>
  <si>
    <t>2020-12-24T03:00</t>
  </si>
  <si>
    <t>2020-12-24T04:00</t>
  </si>
  <si>
    <t>2020-12-24T05:00</t>
  </si>
  <si>
    <t>2020-12-24T06:00</t>
  </si>
  <si>
    <t>2020-12-24T07:00</t>
  </si>
  <si>
    <t>2020-12-24T08:00</t>
  </si>
  <si>
    <t>2020-12-24T09:00</t>
  </si>
  <si>
    <t>2020-12-24T10:00</t>
  </si>
  <si>
    <t>2020-12-24T11:00</t>
  </si>
  <si>
    <t>2020-12-24T12:00</t>
  </si>
  <si>
    <t>2020-12-24T13:00</t>
  </si>
  <si>
    <t>2020-12-24T14:00</t>
  </si>
  <si>
    <t>2020-12-24T15:00</t>
  </si>
  <si>
    <t>2020-12-24T16:00</t>
  </si>
  <si>
    <t>2020-12-24T17:00</t>
  </si>
  <si>
    <t>2020-12-24T18:00</t>
  </si>
  <si>
    <t>2020-12-24T19:00</t>
  </si>
  <si>
    <t>2020-12-24T20:00</t>
  </si>
  <si>
    <t>2020-12-24T21:00</t>
  </si>
  <si>
    <t>2020-12-24T22:00</t>
  </si>
  <si>
    <t>2020-12-24T23:00</t>
  </si>
  <si>
    <t>2020-12-25T00:00</t>
  </si>
  <si>
    <t>2020-12-25T01:00</t>
  </si>
  <si>
    <t>2020-12-25T02:00</t>
  </si>
  <si>
    <t>2020-12-25T03:00</t>
  </si>
  <si>
    <t>2020-12-25T04:00</t>
  </si>
  <si>
    <t>2020-12-25T05:00</t>
  </si>
  <si>
    <t>2020-12-25T06:00</t>
  </si>
  <si>
    <t>2020-12-25T07:00</t>
  </si>
  <si>
    <t>2020-12-25T08:00</t>
  </si>
  <si>
    <t>2020-12-25T09:00</t>
  </si>
  <si>
    <t>2020-12-25T11:00</t>
  </si>
  <si>
    <t>2020-12-25T12:00</t>
  </si>
  <si>
    <t>2020-12-25T13:00</t>
  </si>
  <si>
    <t>2020-12-25T14:00</t>
  </si>
  <si>
    <t>2020-12-25T15:00</t>
  </si>
  <si>
    <t>2020-12-25T16:00</t>
  </si>
  <si>
    <t>2020-12-25T17:00</t>
  </si>
  <si>
    <t>2020-12-25T18:00</t>
  </si>
  <si>
    <t>2020-12-25T19:00</t>
  </si>
  <si>
    <t>2020-12-25T20:00</t>
  </si>
  <si>
    <t>2020-12-25T21:00</t>
  </si>
  <si>
    <t>2020-12-25T22:00</t>
  </si>
  <si>
    <t>2020-12-25T23:00</t>
  </si>
  <si>
    <t>2020-12-26T00:00</t>
  </si>
  <si>
    <t>2020-12-26T01:00</t>
  </si>
  <si>
    <t>2020-12-26T02:00</t>
  </si>
  <si>
    <t>2020-12-26T03:00</t>
  </si>
  <si>
    <t>2020-12-26T04:00</t>
  </si>
  <si>
    <t>2020-12-26T05:00</t>
  </si>
  <si>
    <t>2020-12-26T06:00</t>
  </si>
  <si>
    <t>2020-12-26T07:00</t>
  </si>
  <si>
    <t>2020-12-26T08:00</t>
  </si>
  <si>
    <t>2020-12-26T09:00</t>
  </si>
  <si>
    <t>2020-12-26T10:00</t>
  </si>
  <si>
    <t>2020-12-26T11:00</t>
  </si>
  <si>
    <t>2020-12-26T12:00</t>
  </si>
  <si>
    <t>2020-12-26T13:00</t>
  </si>
  <si>
    <t>2020-12-26T14:00</t>
  </si>
  <si>
    <t>2020-12-26T15:00</t>
  </si>
  <si>
    <t>2020-12-26T16:00</t>
  </si>
  <si>
    <t>2020-12-26T17:00</t>
  </si>
  <si>
    <t>2020-12-26T18:00</t>
  </si>
  <si>
    <t>2020-12-26T19:00</t>
  </si>
  <si>
    <t>2020-12-26T20:00</t>
  </si>
  <si>
    <t>2020-12-26T21:00</t>
  </si>
  <si>
    <t>2020-12-26T22:00</t>
  </si>
  <si>
    <t>2020-12-26T23:00</t>
  </si>
  <si>
    <t>2020-12-27T00:00</t>
  </si>
  <si>
    <t>2020-12-27T01:00</t>
  </si>
  <si>
    <t>2020-12-27T02:00</t>
  </si>
  <si>
    <t>2020-12-27T03:00</t>
  </si>
  <si>
    <t>2020-12-27T04:00</t>
  </si>
  <si>
    <t>2020-12-27T05:00</t>
  </si>
  <si>
    <t>2020-12-27T06:00</t>
  </si>
  <si>
    <t>2020-12-27T07:00</t>
  </si>
  <si>
    <t>2020-12-27T08:00</t>
  </si>
  <si>
    <t>2020-12-27T09:00</t>
  </si>
  <si>
    <t>2020-12-27T11:00</t>
  </si>
  <si>
    <t>2020-12-27T12:00</t>
  </si>
  <si>
    <t>2020-12-27T13:00</t>
  </si>
  <si>
    <t>2020-12-27T14:00</t>
  </si>
  <si>
    <t>2020-12-27T15:00</t>
  </si>
  <si>
    <t>2020-12-27T16:00</t>
  </si>
  <si>
    <t>2020-12-27T17:00</t>
  </si>
  <si>
    <t>2020-12-27T18:00</t>
  </si>
  <si>
    <t>2020-12-27T19:00</t>
  </si>
  <si>
    <t>2020-12-27T20:00</t>
  </si>
  <si>
    <t>2020-12-27T21:00</t>
  </si>
  <si>
    <t>2020-12-27T22:00</t>
  </si>
  <si>
    <t>2020-12-27T23:00</t>
  </si>
  <si>
    <t>2020-12-28T00:00</t>
  </si>
  <si>
    <t>2020-12-28T01:00</t>
  </si>
  <si>
    <t>2020-12-28T02:00</t>
  </si>
  <si>
    <t>2020-12-28T03:00</t>
  </si>
  <si>
    <t>2020-12-28T04:00</t>
  </si>
  <si>
    <t>2020-12-28T05:00</t>
  </si>
  <si>
    <t>2020-12-28T06:00</t>
  </si>
  <si>
    <t>2020-12-28T07:00</t>
  </si>
  <si>
    <t>2020-12-28T08:00</t>
  </si>
  <si>
    <t>2020-12-28T09:00</t>
  </si>
  <si>
    <t>2020-12-28T10:00</t>
  </si>
  <si>
    <t>2020-12-28T11:00</t>
  </si>
  <si>
    <t>2020-12-28T12:00</t>
  </si>
  <si>
    <t>2020-12-28T13:00</t>
  </si>
  <si>
    <t>2020-12-28T14:00</t>
  </si>
  <si>
    <t>2020-12-28T15:00</t>
  </si>
  <si>
    <t>2020-12-28T16:00</t>
  </si>
  <si>
    <t>2020-12-28T17:00</t>
  </si>
  <si>
    <t>2020-12-28T18:00</t>
  </si>
  <si>
    <t>2020-12-28T19:00</t>
  </si>
  <si>
    <t>2020-12-28T20:00</t>
  </si>
  <si>
    <t>2020-12-28T21:00</t>
  </si>
  <si>
    <t>2020-12-28T22:00</t>
  </si>
  <si>
    <t>2020-12-28T23:00</t>
  </si>
  <si>
    <t>2020-12-29T00:00</t>
  </si>
  <si>
    <t>2020-12-29T01:00</t>
  </si>
  <si>
    <t>2020-12-29T02:00</t>
  </si>
  <si>
    <t>2020-12-29T03:00</t>
  </si>
  <si>
    <t>2020-12-29T04:00</t>
  </si>
  <si>
    <t>2020-12-29T05:00</t>
  </si>
  <si>
    <t>2020-12-29T06:00</t>
  </si>
  <si>
    <t>2020-12-29T07:00</t>
  </si>
  <si>
    <t>2020-12-29T08:00</t>
  </si>
  <si>
    <t>2020-12-29T09:00</t>
  </si>
  <si>
    <t>2020-12-29T10:00</t>
  </si>
  <si>
    <t>2020-12-29T11:00</t>
  </si>
  <si>
    <t>2020-12-29T12:00</t>
  </si>
  <si>
    <t>2020-12-29T13:00</t>
  </si>
  <si>
    <t>2020-12-29T14:00</t>
  </si>
  <si>
    <t>2020-12-29T15:00</t>
  </si>
  <si>
    <t>2020-12-29T16:00</t>
  </si>
  <si>
    <t>2020-12-29T17:00</t>
  </si>
  <si>
    <t>2020-12-29T18:00</t>
  </si>
  <si>
    <t>2020-12-29T19:00</t>
  </si>
  <si>
    <t>2020-12-29T20:00</t>
  </si>
  <si>
    <t>2020-12-29T21:00</t>
  </si>
  <si>
    <t>2020-12-29T22:00</t>
  </si>
  <si>
    <t>2020-12-29T23:00</t>
  </si>
  <si>
    <t>2020-12-30T00:00</t>
  </si>
  <si>
    <t>2020-12-30T01:00</t>
  </si>
  <si>
    <t>2020-12-30T02:00</t>
  </si>
  <si>
    <t>2020-12-30T03:00</t>
  </si>
  <si>
    <t>2020-12-30T04:00</t>
  </si>
  <si>
    <t>2020-12-30T05:00</t>
  </si>
  <si>
    <t>2020-12-30T06:00</t>
  </si>
  <si>
    <t>2020-12-30T07:00</t>
  </si>
  <si>
    <t>2020-12-30T08:00</t>
  </si>
  <si>
    <t>2020-12-30T09:00</t>
  </si>
  <si>
    <t>2020-12-30T10:00</t>
  </si>
  <si>
    <t>2020-12-30T11:00</t>
  </si>
  <si>
    <t>2020-12-30T12:00</t>
  </si>
  <si>
    <t>2020-12-30T13:00</t>
  </si>
  <si>
    <t>2020-12-30T14:00</t>
  </si>
  <si>
    <t>2020-12-30T15:00</t>
  </si>
  <si>
    <t>2020-12-30T16:00</t>
  </si>
  <si>
    <t>2020-12-30T17:00</t>
  </si>
  <si>
    <t>2020-12-30T18:00</t>
  </si>
  <si>
    <t>2020-12-30T19:00</t>
  </si>
  <si>
    <t>2020-12-30T20:00</t>
  </si>
  <si>
    <t>2020-12-30T21:00</t>
  </si>
  <si>
    <t>2020-12-30T22:00</t>
  </si>
  <si>
    <t>2020-12-30T23:00</t>
  </si>
  <si>
    <t>2020-12-31T00:00</t>
  </si>
  <si>
    <t>2020-12-31T01:00</t>
  </si>
  <si>
    <t>2020-12-31T02:00</t>
  </si>
  <si>
    <t>2020-12-31T03:00</t>
  </si>
  <si>
    <t>2020-12-31T04:00</t>
  </si>
  <si>
    <t>2020-12-31T05:00</t>
  </si>
  <si>
    <t>2020-12-31T06:00</t>
  </si>
  <si>
    <t>2020-12-31T07:00</t>
  </si>
  <si>
    <t>2020-12-31T08:00</t>
  </si>
  <si>
    <t>2020-12-31T09:00</t>
  </si>
  <si>
    <t>2020-12-31T10:00</t>
  </si>
  <si>
    <t>2020-12-31T11:00</t>
  </si>
  <si>
    <t>2020-12-31T12:00</t>
  </si>
  <si>
    <t>2020-12-31T13:00</t>
  </si>
  <si>
    <t>2020-12-31T14:00</t>
  </si>
  <si>
    <t>2020-12-31T15:00</t>
  </si>
  <si>
    <t>2020-12-31T16:00</t>
  </si>
  <si>
    <t>2020-12-31T17:00</t>
  </si>
  <si>
    <t>2020-12-31T18:00</t>
  </si>
  <si>
    <t>2020-12-31T19:00</t>
  </si>
  <si>
    <t>2020-12-31T20:00</t>
  </si>
  <si>
    <t>2020-12-31T21:00</t>
  </si>
  <si>
    <t>2020-12-31T22:00</t>
  </si>
  <si>
    <t>2020-12-31T23:00</t>
  </si>
  <si>
    <t>2020-12-04T10:00</t>
  </si>
  <si>
    <t>2020-12-05T10:00</t>
  </si>
  <si>
    <t>2020-12-07T10:00</t>
  </si>
  <si>
    <t xml:space="preserve">Humidity (+10 humidifier influx%) </t>
  </si>
  <si>
    <r>
      <t xml:space="preserve">Forecast
</t>
    </r>
    <r>
      <rPr>
        <sz val="11"/>
        <color theme="1"/>
        <rFont val="Calibri"/>
        <family val="2"/>
        <scheme val="minor"/>
      </rPr>
      <t>(incl. humidifiers)</t>
    </r>
  </si>
  <si>
    <t>2020-12-17T10:00</t>
  </si>
  <si>
    <t>2020-12-18T10:00</t>
  </si>
  <si>
    <t>AWGs off due to scheduled maintenance</t>
  </si>
  <si>
    <t>2020-12-21T10:00</t>
  </si>
  <si>
    <t>2020-12-22T10:00</t>
  </si>
  <si>
    <t xml:space="preserve">Temperature (∘C)
</t>
  </si>
  <si>
    <t>AWG1 off due to scheduled maintenance</t>
  </si>
  <si>
    <t>AWGs off due to limited storage capacity
resumed generation at 14h42</t>
  </si>
  <si>
    <t xml:space="preserve">storage capacity exceeded </t>
  </si>
  <si>
    <t>storage capacity exceeded at 21h18</t>
  </si>
  <si>
    <t>2021-01-01T00:00</t>
  </si>
  <si>
    <t>2021-01-01T01:00</t>
  </si>
  <si>
    <t>2021-01-01T02:00</t>
  </si>
  <si>
    <t>2021-01-01T03:00</t>
  </si>
  <si>
    <t>2021-01-01T04:00</t>
  </si>
  <si>
    <t>2021-01-01T05:00</t>
  </si>
  <si>
    <t>2021-01-01T06:00</t>
  </si>
  <si>
    <t>2021-01-01T07:00</t>
  </si>
  <si>
    <t>2021-01-01T08:00</t>
  </si>
  <si>
    <t>2021-01-01T09:00</t>
  </si>
  <si>
    <t>2021-01-01T10:00</t>
  </si>
  <si>
    <t>2021-01-01T11:00</t>
  </si>
  <si>
    <t>2021-01-01T12:00</t>
  </si>
  <si>
    <t>2021-01-01T13:00</t>
  </si>
  <si>
    <t>2021-01-01T14:00</t>
  </si>
  <si>
    <t>2021-01-01T15:00</t>
  </si>
  <si>
    <t>2021-01-01T16:00</t>
  </si>
  <si>
    <t>2021-01-01T17:00</t>
  </si>
  <si>
    <t>2021-01-01T18:00</t>
  </si>
  <si>
    <t>2021-01-01T19:00</t>
  </si>
  <si>
    <t>2021-01-01T20:00</t>
  </si>
  <si>
    <t>2021-01-01T21:00</t>
  </si>
  <si>
    <t>2021-01-01T22:00</t>
  </si>
  <si>
    <t>2021-01-01T23:00</t>
  </si>
  <si>
    <t>2021-01-02T00:00</t>
  </si>
  <si>
    <t>2021-01-02T01:00</t>
  </si>
  <si>
    <t>2021-01-02T02:00</t>
  </si>
  <si>
    <t>2021-01-02T03:00</t>
  </si>
  <si>
    <t>2021-01-02T04:00</t>
  </si>
  <si>
    <t>2021-01-02T05:00</t>
  </si>
  <si>
    <t>2021-01-02T06:00</t>
  </si>
  <si>
    <t>2021-01-02T07:00</t>
  </si>
  <si>
    <t>2021-01-02T08:00</t>
  </si>
  <si>
    <t>2021-01-02T09:00</t>
  </si>
  <si>
    <t>2021-01-02T10:00</t>
  </si>
  <si>
    <t>2021-01-02T11:00</t>
  </si>
  <si>
    <t>2021-01-02T12:00</t>
  </si>
  <si>
    <t>2021-01-02T13:00</t>
  </si>
  <si>
    <t>2021-01-02T14:00</t>
  </si>
  <si>
    <t>2021-01-02T15:00</t>
  </si>
  <si>
    <t>2021-01-02T16:00</t>
  </si>
  <si>
    <t>2021-01-02T17:00</t>
  </si>
  <si>
    <t>2021-01-02T18:00</t>
  </si>
  <si>
    <t>2021-01-02T19:00</t>
  </si>
  <si>
    <t>2021-01-02T20:00</t>
  </si>
  <si>
    <t>2021-01-02T21:00</t>
  </si>
  <si>
    <t>2021-01-02T22:00</t>
  </si>
  <si>
    <t>2021-01-02T23:00</t>
  </si>
  <si>
    <t>2021-01-03T00:00</t>
  </si>
  <si>
    <t>2021-01-03T01:00</t>
  </si>
  <si>
    <t>2021-01-03T02:00</t>
  </si>
  <si>
    <t>2021-01-03T03:00</t>
  </si>
  <si>
    <t>2021-01-03T04:00</t>
  </si>
  <si>
    <t>2021-01-03T05:00</t>
  </si>
  <si>
    <t>2021-01-03T06:00</t>
  </si>
  <si>
    <t>2021-01-03T07:00</t>
  </si>
  <si>
    <t>2021-01-03T08:00</t>
  </si>
  <si>
    <t>2021-01-03T09:00</t>
  </si>
  <si>
    <t>2021-01-03T10:00</t>
  </si>
  <si>
    <t>2021-01-03T11:00</t>
  </si>
  <si>
    <t>2021-01-03T12:00</t>
  </si>
  <si>
    <t>2021-01-03T13:00</t>
  </si>
  <si>
    <t>2021-01-03T14:00</t>
  </si>
  <si>
    <t>2021-01-03T15:00</t>
  </si>
  <si>
    <t>2021-01-03T16:00</t>
  </si>
  <si>
    <t>2021-01-03T17:00</t>
  </si>
  <si>
    <t>2021-01-03T18:00</t>
  </si>
  <si>
    <t>2021-01-03T19:00</t>
  </si>
  <si>
    <t>2021-01-03T20:00</t>
  </si>
  <si>
    <t>2021-01-03T21:00</t>
  </si>
  <si>
    <t>2021-01-03T22:00</t>
  </si>
  <si>
    <t>2021-01-03T23:00</t>
  </si>
  <si>
    <t>2021-01-04T00:00</t>
  </si>
  <si>
    <t>2021-01-04T01:00</t>
  </si>
  <si>
    <t>2021-01-04T02:00</t>
  </si>
  <si>
    <t>2021-01-04T03:00</t>
  </si>
  <si>
    <t>2021-01-04T04:00</t>
  </si>
  <si>
    <t>2021-01-04T05:00</t>
  </si>
  <si>
    <t>2021-01-04T06:00</t>
  </si>
  <si>
    <t>2021-01-04T07:00</t>
  </si>
  <si>
    <t>2021-01-04T08:00</t>
  </si>
  <si>
    <t>2021-01-04T09:00</t>
  </si>
  <si>
    <t>2021-01-04T10:00</t>
  </si>
  <si>
    <t>2021-01-04T11:00</t>
  </si>
  <si>
    <t>2021-01-04T12:00</t>
  </si>
  <si>
    <t>2021-01-04T13:00</t>
  </si>
  <si>
    <t>2021-01-04T14:00</t>
  </si>
  <si>
    <t>2021-01-04T15:00</t>
  </si>
  <si>
    <t>2021-01-04T16:00</t>
  </si>
  <si>
    <t>2021-01-04T17:00</t>
  </si>
  <si>
    <t>2021-01-04T18:00</t>
  </si>
  <si>
    <t>2021-01-04T19:00</t>
  </si>
  <si>
    <t>2021-01-04T20:00</t>
  </si>
  <si>
    <t>2021-01-04T21:00</t>
  </si>
  <si>
    <t>2021-01-04T22:00</t>
  </si>
  <si>
    <t>2021-01-04T23:00</t>
  </si>
  <si>
    <t>2021-01-05T00:00</t>
  </si>
  <si>
    <t>2021-01-05T01:00</t>
  </si>
  <si>
    <t>2021-01-05T02:00</t>
  </si>
  <si>
    <t>2021-01-05T03:00</t>
  </si>
  <si>
    <t>2021-01-05T04:00</t>
  </si>
  <si>
    <t>2021-01-05T05:00</t>
  </si>
  <si>
    <t>2021-01-05T06:00</t>
  </si>
  <si>
    <t>2021-01-05T07:00</t>
  </si>
  <si>
    <t>2021-01-05T08:00</t>
  </si>
  <si>
    <t>2021-01-05T09:00</t>
  </si>
  <si>
    <t>2021-01-05T10:00</t>
  </si>
  <si>
    <t>2021-01-05T11:00</t>
  </si>
  <si>
    <t>2021-01-05T12:00</t>
  </si>
  <si>
    <t>2021-01-05T13:00</t>
  </si>
  <si>
    <t>2021-01-05T14:00</t>
  </si>
  <si>
    <t>2021-01-05T15:00</t>
  </si>
  <si>
    <t>2021-01-05T16:00</t>
  </si>
  <si>
    <t>2021-01-05T17:00</t>
  </si>
  <si>
    <t>2021-01-05T18:00</t>
  </si>
  <si>
    <t>2021-01-05T19:00</t>
  </si>
  <si>
    <t>2021-01-05T20:00</t>
  </si>
  <si>
    <t>2021-01-05T21:00</t>
  </si>
  <si>
    <t>2021-01-05T22:00</t>
  </si>
  <si>
    <t>2021-01-05T23:00</t>
  </si>
  <si>
    <t>2021-01-06T00:00</t>
  </si>
  <si>
    <t>2021-01-06T01:00</t>
  </si>
  <si>
    <t>2021-01-06T02:00</t>
  </si>
  <si>
    <t>2021-01-06T03:00</t>
  </si>
  <si>
    <t>2021-01-06T04:00</t>
  </si>
  <si>
    <t>2021-01-06T05:00</t>
  </si>
  <si>
    <t>2021-01-06T06:00</t>
  </si>
  <si>
    <t>2021-01-06T07:00</t>
  </si>
  <si>
    <t>2021-01-06T08:00</t>
  </si>
  <si>
    <t>2021-01-06T09:00</t>
  </si>
  <si>
    <t>2021-01-06T11:00</t>
  </si>
  <si>
    <t>2021-01-06T12:00</t>
  </si>
  <si>
    <t>2021-01-06T13:00</t>
  </si>
  <si>
    <t>2021-01-06T14:00</t>
  </si>
  <si>
    <t>2021-01-06T15:00</t>
  </si>
  <si>
    <t>2021-01-06T16:00</t>
  </si>
  <si>
    <t>2021-01-06T17:00</t>
  </si>
  <si>
    <t>2021-01-06T18:00</t>
  </si>
  <si>
    <t>2021-01-06T19:00</t>
  </si>
  <si>
    <t>2021-01-06T20:00</t>
  </si>
  <si>
    <t>2021-01-06T21:00</t>
  </si>
  <si>
    <t>2021-01-06T22:00</t>
  </si>
  <si>
    <t>2021-01-06T23:00</t>
  </si>
  <si>
    <t>2021-01-07T00:00</t>
  </si>
  <si>
    <t>2021-01-07T01:00</t>
  </si>
  <si>
    <t>2021-01-07T02:00</t>
  </si>
  <si>
    <t>2021-01-07T03:00</t>
  </si>
  <si>
    <t>2021-01-07T04:00</t>
  </si>
  <si>
    <t>2021-01-07T05:00</t>
  </si>
  <si>
    <t>2021-01-07T06:00</t>
  </si>
  <si>
    <t>2021-01-07T07:00</t>
  </si>
  <si>
    <t>2021-01-07T08:00</t>
  </si>
  <si>
    <t>2021-01-07T09:00</t>
  </si>
  <si>
    <t>2021-01-07T10:00</t>
  </si>
  <si>
    <t>2021-01-07T11:00</t>
  </si>
  <si>
    <t>2021-01-07T12:00</t>
  </si>
  <si>
    <t>2021-01-07T13:00</t>
  </si>
  <si>
    <t>2021-01-07T14:00</t>
  </si>
  <si>
    <t>2021-01-07T15:00</t>
  </si>
  <si>
    <t>2021-01-07T16:00</t>
  </si>
  <si>
    <t>2021-01-07T17:00</t>
  </si>
  <si>
    <t>2021-01-07T18:00</t>
  </si>
  <si>
    <t>2021-01-07T19:00</t>
  </si>
  <si>
    <t>2021-01-07T20:00</t>
  </si>
  <si>
    <t>2021-01-07T21:00</t>
  </si>
  <si>
    <t>2021-01-07T22:00</t>
  </si>
  <si>
    <t>2021-01-07T23:00</t>
  </si>
  <si>
    <t>2021-01-08T00:00</t>
  </si>
  <si>
    <t>2021-01-08T01:00</t>
  </si>
  <si>
    <t>2021-01-08T02:00</t>
  </si>
  <si>
    <t>2021-01-08T03:00</t>
  </si>
  <si>
    <t>2021-01-08T04:00</t>
  </si>
  <si>
    <t>2021-01-08T05:00</t>
  </si>
  <si>
    <t>2021-01-08T06:00</t>
  </si>
  <si>
    <t>2021-01-08T07:00</t>
  </si>
  <si>
    <t>2021-01-08T08:00</t>
  </si>
  <si>
    <t>2021-01-08T09:00</t>
  </si>
  <si>
    <t>2021-01-08T11:00</t>
  </si>
  <si>
    <t>2021-01-08T12:00</t>
  </si>
  <si>
    <t>2021-01-08T13:00</t>
  </si>
  <si>
    <t>2021-01-08T14:00</t>
  </si>
  <si>
    <t>2021-01-08T15:00</t>
  </si>
  <si>
    <t>2021-01-08T16:00</t>
  </si>
  <si>
    <t>2021-01-08T17:00</t>
  </si>
  <si>
    <t>2021-01-08T18:00</t>
  </si>
  <si>
    <t>2021-01-08T19:00</t>
  </si>
  <si>
    <t>2021-01-08T20:00</t>
  </si>
  <si>
    <t>2021-01-08T21:00</t>
  </si>
  <si>
    <t>2021-01-08T22:00</t>
  </si>
  <si>
    <t>2021-01-08T23:00</t>
  </si>
  <si>
    <t>2021-01-09T00:00</t>
  </si>
  <si>
    <t>2021-01-09T01:00</t>
  </si>
  <si>
    <t>2021-01-09T02:00</t>
  </si>
  <si>
    <t>2021-01-09T03:00</t>
  </si>
  <si>
    <t>2021-01-09T04:00</t>
  </si>
  <si>
    <t>2021-01-09T05:00</t>
  </si>
  <si>
    <t>2021-01-09T06:00</t>
  </si>
  <si>
    <t>2021-01-09T07:00</t>
  </si>
  <si>
    <t>2021-01-09T08:00</t>
  </si>
  <si>
    <t>2021-01-09T09:00</t>
  </si>
  <si>
    <t>2021-01-09T10:00</t>
  </si>
  <si>
    <t>2021-01-09T11:00</t>
  </si>
  <si>
    <t>2021-01-09T12:00</t>
  </si>
  <si>
    <t>2021-01-09T13:00</t>
  </si>
  <si>
    <t>2021-01-09T14:00</t>
  </si>
  <si>
    <t>2021-01-09T15:00</t>
  </si>
  <si>
    <t>2021-01-09T16:00</t>
  </si>
  <si>
    <t>2021-01-09T17:00</t>
  </si>
  <si>
    <t>2021-01-09T18:00</t>
  </si>
  <si>
    <t>2021-01-09T19:00</t>
  </si>
  <si>
    <t>2021-01-09T20:00</t>
  </si>
  <si>
    <t>2021-01-09T21:00</t>
  </si>
  <si>
    <t>2021-01-09T22:00</t>
  </si>
  <si>
    <t>2021-01-09T23:00</t>
  </si>
  <si>
    <t>2021-01-10T00:00</t>
  </si>
  <si>
    <t>2021-01-10T01:00</t>
  </si>
  <si>
    <t>2021-01-10T02:00</t>
  </si>
  <si>
    <t>2021-01-10T03:00</t>
  </si>
  <si>
    <t>2021-01-10T04:00</t>
  </si>
  <si>
    <t>2021-01-10T05:00</t>
  </si>
  <si>
    <t>2021-01-10T06:00</t>
  </si>
  <si>
    <t>2021-01-10T07:00</t>
  </si>
  <si>
    <t>2021-01-10T08:00</t>
  </si>
  <si>
    <t>2021-01-10T09:00</t>
  </si>
  <si>
    <t>2021-01-10T10:00</t>
  </si>
  <si>
    <t>2021-01-10T11:00</t>
  </si>
  <si>
    <t>2021-01-10T12:00</t>
  </si>
  <si>
    <t>2021-01-10T13:00</t>
  </si>
  <si>
    <t>2021-01-10T14:00</t>
  </si>
  <si>
    <t>2021-01-10T15:00</t>
  </si>
  <si>
    <t>2021-01-10T16:00</t>
  </si>
  <si>
    <t>2021-01-10T17:00</t>
  </si>
  <si>
    <t>2021-01-10T18:00</t>
  </si>
  <si>
    <t>2021-01-10T19:00</t>
  </si>
  <si>
    <t>2021-01-10T20:00</t>
  </si>
  <si>
    <t>2021-01-10T21:00</t>
  </si>
  <si>
    <t>2021-01-10T22:00</t>
  </si>
  <si>
    <t>2021-01-10T23:00</t>
  </si>
  <si>
    <t>2021-01-11T00:00</t>
  </si>
  <si>
    <t>2021-01-11T01:00</t>
  </si>
  <si>
    <t>2021-01-11T02:00</t>
  </si>
  <si>
    <t>2021-01-11T03:00</t>
  </si>
  <si>
    <t>2021-01-11T04:00</t>
  </si>
  <si>
    <t>2021-01-11T05:00</t>
  </si>
  <si>
    <t>2021-01-11T06:00</t>
  </si>
  <si>
    <t>2021-01-11T07:00</t>
  </si>
  <si>
    <t>2021-01-11T08:00</t>
  </si>
  <si>
    <t>2021-01-11T09:00</t>
  </si>
  <si>
    <t>2021-01-11T10:00</t>
  </si>
  <si>
    <t>2021-01-11T11:00</t>
  </si>
  <si>
    <t>2021-01-11T12:00</t>
  </si>
  <si>
    <t>2021-01-11T13:00</t>
  </si>
  <si>
    <t>2021-01-11T14:00</t>
  </si>
  <si>
    <t>2021-01-11T15:00</t>
  </si>
  <si>
    <t>2021-01-11T16:00</t>
  </si>
  <si>
    <t>2021-01-11T17:00</t>
  </si>
  <si>
    <t>2021-01-11T18:00</t>
  </si>
  <si>
    <t>2021-01-11T19:00</t>
  </si>
  <si>
    <t>2021-01-11T20:00</t>
  </si>
  <si>
    <t>2021-01-11T21:00</t>
  </si>
  <si>
    <t>2021-01-11T22:00</t>
  </si>
  <si>
    <t>2021-01-11T23:00</t>
  </si>
  <si>
    <t>2021-01-13T00:00</t>
  </si>
  <si>
    <t>2021-01-13T01:00</t>
  </si>
  <si>
    <t>2021-01-13T02:00</t>
  </si>
  <si>
    <t>2021-01-13T03:00</t>
  </si>
  <si>
    <t>2021-01-13T04:00</t>
  </si>
  <si>
    <t>2021-01-13T05:00</t>
  </si>
  <si>
    <t>2021-01-13T06:00</t>
  </si>
  <si>
    <t>2021-01-13T07:00</t>
  </si>
  <si>
    <t>2021-01-13T08:00</t>
  </si>
  <si>
    <t>2021-01-13T09:00</t>
  </si>
  <si>
    <t>2021-01-13T11:00</t>
  </si>
  <si>
    <t>2021-01-13T12:00</t>
  </si>
  <si>
    <t>2021-01-13T13:00</t>
  </si>
  <si>
    <t>2021-01-13T14:00</t>
  </si>
  <si>
    <t>2021-01-13T15:00</t>
  </si>
  <si>
    <t>2021-01-13T16:00</t>
  </si>
  <si>
    <t>2021-01-13T17:00</t>
  </si>
  <si>
    <t>2021-01-13T18:00</t>
  </si>
  <si>
    <t>2021-01-13T19:00</t>
  </si>
  <si>
    <t>2021-01-13T20:00</t>
  </si>
  <si>
    <t>2021-01-13T21:00</t>
  </si>
  <si>
    <t>2021-01-13T22:00</t>
  </si>
  <si>
    <t>2021-01-13T23:00</t>
  </si>
  <si>
    <t>2021-01-14T00:00</t>
  </si>
  <si>
    <t>2021-01-14T01:00</t>
  </si>
  <si>
    <t>2021-01-14T02:00</t>
  </si>
  <si>
    <t>2021-01-14T03:00</t>
  </si>
  <si>
    <t>2021-01-14T04:00</t>
  </si>
  <si>
    <t>2021-01-14T05:00</t>
  </si>
  <si>
    <t>2021-01-14T06:00</t>
  </si>
  <si>
    <t>2021-01-14T07:00</t>
  </si>
  <si>
    <t>2021-01-14T08:00</t>
  </si>
  <si>
    <t>2021-01-14T09:00</t>
  </si>
  <si>
    <t>2021-01-14T10:00</t>
  </si>
  <si>
    <t>2021-01-14T11:00</t>
  </si>
  <si>
    <t>2021-01-14T12:00</t>
  </si>
  <si>
    <t>2021-01-14T13:00</t>
  </si>
  <si>
    <t>2021-01-14T14:00</t>
  </si>
  <si>
    <t>2021-01-14T15:00</t>
  </si>
  <si>
    <t>2021-01-14T16:00</t>
  </si>
  <si>
    <t>2021-01-14T17:00</t>
  </si>
  <si>
    <t>2021-01-14T18:00</t>
  </si>
  <si>
    <t>2021-01-14T19:00</t>
  </si>
  <si>
    <t>2021-01-14T20:00</t>
  </si>
  <si>
    <t>2021-01-14T21:00</t>
  </si>
  <si>
    <t>2021-01-14T22:00</t>
  </si>
  <si>
    <t>2021-01-14T23:00</t>
  </si>
  <si>
    <t>2021-01-15T00:00</t>
  </si>
  <si>
    <t>2021-01-15T01:00</t>
  </si>
  <si>
    <t>2021-01-15T02:00</t>
  </si>
  <si>
    <t>2021-01-15T03:00</t>
  </si>
  <si>
    <t>2021-01-15T04:00</t>
  </si>
  <si>
    <t>2021-01-15T05:00</t>
  </si>
  <si>
    <t>2021-01-15T06:00</t>
  </si>
  <si>
    <t>2021-01-15T07:00</t>
  </si>
  <si>
    <t>2021-01-15T08:00</t>
  </si>
  <si>
    <t>2021-01-15T09:00</t>
  </si>
  <si>
    <t>2021-01-15T10:00</t>
  </si>
  <si>
    <t>2021-01-15T11:00</t>
  </si>
  <si>
    <t>2021-01-15T12:00</t>
  </si>
  <si>
    <t>2021-01-15T13:00</t>
  </si>
  <si>
    <t>2021-01-15T14:00</t>
  </si>
  <si>
    <t>2021-01-15T15:00</t>
  </si>
  <si>
    <t>2021-01-15T16:00</t>
  </si>
  <si>
    <t>2021-01-15T17:00</t>
  </si>
  <si>
    <t>2021-01-15T18:00</t>
  </si>
  <si>
    <t>2021-01-15T19:00</t>
  </si>
  <si>
    <t>2021-01-15T20:00</t>
  </si>
  <si>
    <t>2021-01-15T21:00</t>
  </si>
  <si>
    <t>2021-01-15T22:00</t>
  </si>
  <si>
    <t>2021-01-15T23:00</t>
  </si>
  <si>
    <t>2021-01-16T00:00</t>
  </si>
  <si>
    <t>2021-01-16T01:00</t>
  </si>
  <si>
    <t>2021-01-16T02:00</t>
  </si>
  <si>
    <t>2021-01-16T03:00</t>
  </si>
  <si>
    <t>2021-01-16T04:00</t>
  </si>
  <si>
    <t>2021-01-16T05:00</t>
  </si>
  <si>
    <t>2021-01-16T06:00</t>
  </si>
  <si>
    <t>2021-01-16T07:00</t>
  </si>
  <si>
    <t>2021-01-16T08:00</t>
  </si>
  <si>
    <t>2021-01-16T09:00</t>
  </si>
  <si>
    <t>2021-01-16T10:00</t>
  </si>
  <si>
    <t>2021-01-16T11:00</t>
  </si>
  <si>
    <t>2021-01-16T12:00</t>
  </si>
  <si>
    <t>2021-01-16T13:00</t>
  </si>
  <si>
    <t>2021-01-16T14:00</t>
  </si>
  <si>
    <t>2021-01-16T15:00</t>
  </si>
  <si>
    <t>2021-01-16T16:00</t>
  </si>
  <si>
    <t>2021-01-16T17:00</t>
  </si>
  <si>
    <t>2021-01-16T18:00</t>
  </si>
  <si>
    <t>2021-01-16T19:00</t>
  </si>
  <si>
    <t>2021-01-16T20:00</t>
  </si>
  <si>
    <t>2021-01-16T21:00</t>
  </si>
  <si>
    <t>2021-01-16T22:00</t>
  </si>
  <si>
    <t>2021-01-16T23:00</t>
  </si>
  <si>
    <t>2021-01-17T00:00</t>
  </si>
  <si>
    <t>2021-01-17T01:00</t>
  </si>
  <si>
    <t>2021-01-17T02:00</t>
  </si>
  <si>
    <t>2021-01-17T03:00</t>
  </si>
  <si>
    <t>2021-01-17T04:00</t>
  </si>
  <si>
    <t>2021-01-17T05:00</t>
  </si>
  <si>
    <t>2021-01-17T06:00</t>
  </si>
  <si>
    <t>2021-01-17T07:00</t>
  </si>
  <si>
    <t>2021-01-17T08:00</t>
  </si>
  <si>
    <t>2021-01-17T09:00</t>
  </si>
  <si>
    <t>2021-01-17T10:00</t>
  </si>
  <si>
    <t>2021-01-17T11:00</t>
  </si>
  <si>
    <t>2021-01-17T12:00</t>
  </si>
  <si>
    <t>2021-01-17T13:00</t>
  </si>
  <si>
    <t>2021-01-17T14:00</t>
  </si>
  <si>
    <t>2021-01-17T15:00</t>
  </si>
  <si>
    <t>2021-01-17T16:00</t>
  </si>
  <si>
    <t>2021-01-17T17:00</t>
  </si>
  <si>
    <t>2021-01-17T18:00</t>
  </si>
  <si>
    <t>2021-01-17T19:00</t>
  </si>
  <si>
    <t>2021-01-17T20:00</t>
  </si>
  <si>
    <t>2021-01-17T21:00</t>
  </si>
  <si>
    <t>2021-01-17T22:00</t>
  </si>
  <si>
    <t>2021-01-17T23:00</t>
  </si>
  <si>
    <t>2021-01-18T00:00</t>
  </si>
  <si>
    <t>2021-01-18T01:00</t>
  </si>
  <si>
    <t>2021-01-18T02:00</t>
  </si>
  <si>
    <t>2021-01-18T03:00</t>
  </si>
  <si>
    <t>2021-01-18T04:00</t>
  </si>
  <si>
    <t>2021-01-18T05:00</t>
  </si>
  <si>
    <t>2021-01-18T06:00</t>
  </si>
  <si>
    <t>2021-01-18T07:00</t>
  </si>
  <si>
    <t>2021-01-18T08:00</t>
  </si>
  <si>
    <t>2021-01-18T09:00</t>
  </si>
  <si>
    <t>2021-01-18T10:00</t>
  </si>
  <si>
    <t>2021-01-18T11:00</t>
  </si>
  <si>
    <t>2021-01-18T12:00</t>
  </si>
  <si>
    <t>2021-01-18T13:00</t>
  </si>
  <si>
    <t>2021-01-18T14:00</t>
  </si>
  <si>
    <t>2021-01-18T15:00</t>
  </si>
  <si>
    <t>2021-01-18T16:00</t>
  </si>
  <si>
    <t>2021-01-18T17:00</t>
  </si>
  <si>
    <t>2021-01-18T18:00</t>
  </si>
  <si>
    <t>2021-01-18T19:00</t>
  </si>
  <si>
    <t>2021-01-18T20:00</t>
  </si>
  <si>
    <t>2021-01-18T21:00</t>
  </si>
  <si>
    <t>2021-01-18T22:00</t>
  </si>
  <si>
    <t>2021-01-18T23:00</t>
  </si>
  <si>
    <t>2021-01-20T00:00</t>
  </si>
  <si>
    <t>2021-01-20T01:00</t>
  </si>
  <si>
    <t>2021-01-20T02:00</t>
  </si>
  <si>
    <t>2021-01-20T03:00</t>
  </si>
  <si>
    <t>2021-01-20T04:00</t>
  </si>
  <si>
    <t>2021-01-20T05:00</t>
  </si>
  <si>
    <t>2021-01-20T06:00</t>
  </si>
  <si>
    <t>2021-01-20T07:00</t>
  </si>
  <si>
    <t>2021-01-20T08:00</t>
  </si>
  <si>
    <t>2021-01-20T09:00</t>
  </si>
  <si>
    <t>2021-01-20T11:00</t>
  </si>
  <si>
    <t>2021-01-20T12:00</t>
  </si>
  <si>
    <t>2021-01-20T13:00</t>
  </si>
  <si>
    <t>2021-01-20T14:00</t>
  </si>
  <si>
    <t>2021-01-20T15:00</t>
  </si>
  <si>
    <t>2021-01-20T16:00</t>
  </si>
  <si>
    <t>2021-01-20T17:00</t>
  </si>
  <si>
    <t>2021-01-20T18:00</t>
  </si>
  <si>
    <t>2021-01-20T19:00</t>
  </si>
  <si>
    <t>2021-01-20T20:00</t>
  </si>
  <si>
    <t>2021-01-20T21:00</t>
  </si>
  <si>
    <t>2021-01-20T22:00</t>
  </si>
  <si>
    <t>2021-01-20T23:00</t>
  </si>
  <si>
    <t>2021-01-21T00:00</t>
  </si>
  <si>
    <t>2021-01-21T01:00</t>
  </si>
  <si>
    <t>2021-01-21T02:00</t>
  </si>
  <si>
    <t>2021-01-21T03:00</t>
  </si>
  <si>
    <t>2021-01-21T04:00</t>
  </si>
  <si>
    <t>2021-01-21T05:00</t>
  </si>
  <si>
    <t>2021-01-21T06:00</t>
  </si>
  <si>
    <t>2021-01-21T07:00</t>
  </si>
  <si>
    <t>2021-01-21T08:00</t>
  </si>
  <si>
    <t>2021-01-21T09:00</t>
  </si>
  <si>
    <t>2021-01-21T10:00</t>
  </si>
  <si>
    <t>2021-01-21T11:00</t>
  </si>
  <si>
    <t>2021-01-21T12:00</t>
  </si>
  <si>
    <t>2021-01-21T13:00</t>
  </si>
  <si>
    <t>2021-01-21T14:00</t>
  </si>
  <si>
    <t>2021-01-21T15:00</t>
  </si>
  <si>
    <t>2021-01-21T16:00</t>
  </si>
  <si>
    <t>2021-01-21T17:00</t>
  </si>
  <si>
    <t>2021-01-21T18:00</t>
  </si>
  <si>
    <t>2021-01-21T19:00</t>
  </si>
  <si>
    <t>2021-01-21T20:00</t>
  </si>
  <si>
    <t>2021-01-21T21:00</t>
  </si>
  <si>
    <t>2021-01-21T22:00</t>
  </si>
  <si>
    <t>2021-01-21T23:00</t>
  </si>
  <si>
    <t>2021-01-22T00:00</t>
  </si>
  <si>
    <t>2021-01-22T01:00</t>
  </si>
  <si>
    <t>2021-01-22T02:00</t>
  </si>
  <si>
    <t>2021-01-22T03:00</t>
  </si>
  <si>
    <t>2021-01-22T04:00</t>
  </si>
  <si>
    <t>2021-01-22T05:00</t>
  </si>
  <si>
    <t>2021-01-22T06:00</t>
  </si>
  <si>
    <t>2021-01-22T07:00</t>
  </si>
  <si>
    <t>2021-01-22T08:00</t>
  </si>
  <si>
    <t>2021-01-22T09:00</t>
  </si>
  <si>
    <t>2021-01-22T10:00</t>
  </si>
  <si>
    <t>2021-01-22T11:00</t>
  </si>
  <si>
    <t>2021-01-22T12:00</t>
  </si>
  <si>
    <t>2021-01-22T13:00</t>
  </si>
  <si>
    <t>2021-01-22T14:00</t>
  </si>
  <si>
    <t>2021-01-22T15:00</t>
  </si>
  <si>
    <t>2021-01-22T16:00</t>
  </si>
  <si>
    <t>2021-01-22T17:00</t>
  </si>
  <si>
    <t>2021-01-22T18:00</t>
  </si>
  <si>
    <t>2021-01-22T19:00</t>
  </si>
  <si>
    <t>2021-01-22T20:00</t>
  </si>
  <si>
    <t>2021-01-22T21:00</t>
  </si>
  <si>
    <t>2021-01-22T22:00</t>
  </si>
  <si>
    <t>2021-01-22T23:00</t>
  </si>
  <si>
    <t>2021-01-23T00:00</t>
  </si>
  <si>
    <t>2021-01-23T01:00</t>
  </si>
  <si>
    <t>2021-01-23T02:00</t>
  </si>
  <si>
    <t>2021-01-23T03:00</t>
  </si>
  <si>
    <t>2021-01-23T04:00</t>
  </si>
  <si>
    <t>2021-01-23T05:00</t>
  </si>
  <si>
    <t>2021-01-23T06:00</t>
  </si>
  <si>
    <t>2021-01-23T07:00</t>
  </si>
  <si>
    <t>2021-01-23T08:00</t>
  </si>
  <si>
    <t>2021-01-23T09:00</t>
  </si>
  <si>
    <t>2021-01-23T10:00</t>
  </si>
  <si>
    <t>2021-01-23T11:00</t>
  </si>
  <si>
    <t>2021-01-23T12:00</t>
  </si>
  <si>
    <t>2021-01-23T13:00</t>
  </si>
  <si>
    <t>2021-01-23T14:00</t>
  </si>
  <si>
    <t>2021-01-23T15:00</t>
  </si>
  <si>
    <t>2021-01-23T16:00</t>
  </si>
  <si>
    <t>2021-01-23T17:00</t>
  </si>
  <si>
    <t>2021-01-23T18:00</t>
  </si>
  <si>
    <t>2021-01-23T19:00</t>
  </si>
  <si>
    <t>2021-01-23T20:00</t>
  </si>
  <si>
    <t>2021-01-23T21:00</t>
  </si>
  <si>
    <t>2021-01-23T22:00</t>
  </si>
  <si>
    <t>2021-01-23T23:00</t>
  </si>
  <si>
    <t>2021-01-24T00:00</t>
  </si>
  <si>
    <t>2021-01-24T01:00</t>
  </si>
  <si>
    <t>2021-01-24T02:00</t>
  </si>
  <si>
    <t>2021-01-24T03:00</t>
  </si>
  <si>
    <t>2021-01-24T04:00</t>
  </si>
  <si>
    <t>2021-01-24T05:00</t>
  </si>
  <si>
    <t>2021-01-24T06:00</t>
  </si>
  <si>
    <t>2021-01-24T07:00</t>
  </si>
  <si>
    <t>2021-01-24T08:00</t>
  </si>
  <si>
    <t>2021-01-24T09:00</t>
  </si>
  <si>
    <t>2021-01-24T10:00</t>
  </si>
  <si>
    <t>2021-01-24T11:00</t>
  </si>
  <si>
    <t>2021-01-24T12:00</t>
  </si>
  <si>
    <t>2021-01-24T13:00</t>
  </si>
  <si>
    <t>2021-01-24T14:00</t>
  </si>
  <si>
    <t>2021-01-24T15:00</t>
  </si>
  <si>
    <t>2021-01-24T16:00</t>
  </si>
  <si>
    <t>2021-01-24T17:00</t>
  </si>
  <si>
    <t>2021-01-24T18:00</t>
  </si>
  <si>
    <t>2021-01-24T19:00</t>
  </si>
  <si>
    <t>2021-01-24T20:00</t>
  </si>
  <si>
    <t>2021-01-24T21:00</t>
  </si>
  <si>
    <t>2021-01-24T22:00</t>
  </si>
  <si>
    <t>2021-01-24T23:00</t>
  </si>
  <si>
    <t>2021-01-25T00:00</t>
  </si>
  <si>
    <t>2021-01-25T01:00</t>
  </si>
  <si>
    <t>2021-01-25T02:00</t>
  </si>
  <si>
    <t>2021-01-25T03:00</t>
  </si>
  <si>
    <t>2021-01-25T04:00</t>
  </si>
  <si>
    <t>2021-01-25T05:00</t>
  </si>
  <si>
    <t>2021-01-25T06:00</t>
  </si>
  <si>
    <t>2021-01-25T07:00</t>
  </si>
  <si>
    <t>2021-01-25T08:00</t>
  </si>
  <si>
    <t>2021-01-25T09:00</t>
  </si>
  <si>
    <t>2021-01-25T11:00</t>
  </si>
  <si>
    <t>2021-01-25T12:00</t>
  </si>
  <si>
    <t>2021-01-25T13:00</t>
  </si>
  <si>
    <t>2021-01-25T14:00</t>
  </si>
  <si>
    <t>2021-01-25T15:00</t>
  </si>
  <si>
    <t>2021-01-25T16:00</t>
  </si>
  <si>
    <t>2021-01-25T17:00</t>
  </si>
  <si>
    <t>2021-01-25T18:00</t>
  </si>
  <si>
    <t>2021-01-25T19:00</t>
  </si>
  <si>
    <t>2021-01-25T20:00</t>
  </si>
  <si>
    <t>2021-01-25T21:00</t>
  </si>
  <si>
    <t>2021-01-25T22:00</t>
  </si>
  <si>
    <t>2021-01-25T23:00</t>
  </si>
  <si>
    <t>2021-01-26T00:00</t>
  </si>
  <si>
    <t>2021-01-26T01:00</t>
  </si>
  <si>
    <t>2021-01-26T02:00</t>
  </si>
  <si>
    <t>2021-01-26T03:00</t>
  </si>
  <si>
    <t>2021-01-26T04:00</t>
  </si>
  <si>
    <t>2021-01-26T05:00</t>
  </si>
  <si>
    <t>2021-01-26T06:00</t>
  </si>
  <si>
    <t>2021-01-26T07:00</t>
  </si>
  <si>
    <t>2021-01-26T08:00</t>
  </si>
  <si>
    <t>2021-01-26T09:00</t>
  </si>
  <si>
    <t>2021-01-26T10:00</t>
  </si>
  <si>
    <t>2021-01-26T11:00</t>
  </si>
  <si>
    <t>2021-01-26T12:00</t>
  </si>
  <si>
    <t>2021-01-26T13:00</t>
  </si>
  <si>
    <t>2021-01-26T14:00</t>
  </si>
  <si>
    <t>2021-01-26T15:00</t>
  </si>
  <si>
    <t>2021-01-26T16:00</t>
  </si>
  <si>
    <t>2021-01-26T17:00</t>
  </si>
  <si>
    <t>2021-01-26T18:00</t>
  </si>
  <si>
    <t>2021-01-26T19:00</t>
  </si>
  <si>
    <t>2021-01-26T20:00</t>
  </si>
  <si>
    <t>2021-01-26T21:00</t>
  </si>
  <si>
    <t>2021-01-26T22:00</t>
  </si>
  <si>
    <t>2021-01-26T23:00</t>
  </si>
  <si>
    <t>2021-01-27T00:00</t>
  </si>
  <si>
    <t>2021-01-27T01:00</t>
  </si>
  <si>
    <t>2021-01-27T02:00</t>
  </si>
  <si>
    <t>2021-01-27T03:00</t>
  </si>
  <si>
    <t>2021-01-27T04:00</t>
  </si>
  <si>
    <t>2021-01-27T05:00</t>
  </si>
  <si>
    <t>2021-01-27T06:00</t>
  </si>
  <si>
    <t>2021-01-27T07:00</t>
  </si>
  <si>
    <t>2021-01-27T08:00</t>
  </si>
  <si>
    <t>2021-01-27T09:00</t>
  </si>
  <si>
    <t>2021-01-27T11:00</t>
  </si>
  <si>
    <t>2021-01-27T12:00</t>
  </si>
  <si>
    <t>2021-01-27T13:00</t>
  </si>
  <si>
    <t>2021-01-27T14:00</t>
  </si>
  <si>
    <t>2021-01-27T15:00</t>
  </si>
  <si>
    <t>2021-01-27T16:00</t>
  </si>
  <si>
    <t>2021-01-27T17:00</t>
  </si>
  <si>
    <t>2021-01-27T18:00</t>
  </si>
  <si>
    <t>2021-01-27T19:00</t>
  </si>
  <si>
    <t>2021-01-27T20:00</t>
  </si>
  <si>
    <t>2021-01-27T21:00</t>
  </si>
  <si>
    <t>2021-01-27T22:00</t>
  </si>
  <si>
    <t>2021-01-27T23:00</t>
  </si>
  <si>
    <t>2021-01-28T00:00</t>
  </si>
  <si>
    <t>2021-01-28T01:00</t>
  </si>
  <si>
    <t>2021-01-28T02:00</t>
  </si>
  <si>
    <t>2021-01-28T03:00</t>
  </si>
  <si>
    <t>2021-01-28T04:00</t>
  </si>
  <si>
    <t>2021-01-28T05:00</t>
  </si>
  <si>
    <t>2021-01-28T06:00</t>
  </si>
  <si>
    <t>2021-01-28T07:00</t>
  </si>
  <si>
    <t>2021-01-28T08:00</t>
  </si>
  <si>
    <t>2021-01-28T09:00</t>
  </si>
  <si>
    <t>2021-01-28T10:00</t>
  </si>
  <si>
    <t>2021-01-28T11:00</t>
  </si>
  <si>
    <t>2021-01-28T12:00</t>
  </si>
  <si>
    <t>2021-01-28T13:00</t>
  </si>
  <si>
    <t>2021-01-28T14:00</t>
  </si>
  <si>
    <t>2021-01-28T15:00</t>
  </si>
  <si>
    <t>2021-01-28T16:00</t>
  </si>
  <si>
    <t>2021-01-28T17:00</t>
  </si>
  <si>
    <t>2021-01-28T18:00</t>
  </si>
  <si>
    <t>2021-01-28T19:00</t>
  </si>
  <si>
    <t>2021-01-28T20:00</t>
  </si>
  <si>
    <t>2021-01-28T21:00</t>
  </si>
  <si>
    <t>2021-01-28T22:00</t>
  </si>
  <si>
    <t>2021-01-28T23:00</t>
  </si>
  <si>
    <t>2021-01-29T00:00</t>
  </si>
  <si>
    <t>2021-01-29T01:00</t>
  </si>
  <si>
    <t>2021-01-29T02:00</t>
  </si>
  <si>
    <t>2021-01-29T03:00</t>
  </si>
  <si>
    <t>2021-01-29T04:00</t>
  </si>
  <si>
    <t>2021-01-29T05:00</t>
  </si>
  <si>
    <t>2021-01-29T06:00</t>
  </si>
  <si>
    <t>2021-01-29T07:00</t>
  </si>
  <si>
    <t>2021-01-29T08:00</t>
  </si>
  <si>
    <t>2021-01-29T09:00</t>
  </si>
  <si>
    <t>2021-01-29T10:00</t>
  </si>
  <si>
    <t>2021-01-29T11:00</t>
  </si>
  <si>
    <t>2021-01-29T12:00</t>
  </si>
  <si>
    <t>2021-01-29T13:00</t>
  </si>
  <si>
    <t>2021-01-29T14:00</t>
  </si>
  <si>
    <t>2021-01-29T15:00</t>
  </si>
  <si>
    <t>2021-01-29T16:00</t>
  </si>
  <si>
    <t>2021-01-29T17:00</t>
  </si>
  <si>
    <t>2021-01-29T18:00</t>
  </si>
  <si>
    <t>2021-01-29T19:00</t>
  </si>
  <si>
    <t>2021-01-29T20:00</t>
  </si>
  <si>
    <t>2021-01-29T21:00</t>
  </si>
  <si>
    <t>2021-01-29T22:00</t>
  </si>
  <si>
    <t>2021-01-29T23:00</t>
  </si>
  <si>
    <t>2021-01-30T00:00</t>
  </si>
  <si>
    <t>2021-01-30T01:00</t>
  </si>
  <si>
    <t>2021-01-30T02:00</t>
  </si>
  <si>
    <t>2021-01-30T03:00</t>
  </si>
  <si>
    <t>2021-01-30T04:00</t>
  </si>
  <si>
    <t>2021-01-30T05:00</t>
  </si>
  <si>
    <t>2021-01-30T06:00</t>
  </si>
  <si>
    <t>2021-01-30T07:00</t>
  </si>
  <si>
    <t>2021-01-30T08:00</t>
  </si>
  <si>
    <t>2021-01-30T09:00</t>
  </si>
  <si>
    <t>2021-01-30T10:00</t>
  </si>
  <si>
    <t>2021-01-30T11:00</t>
  </si>
  <si>
    <t>2021-01-30T12:00</t>
  </si>
  <si>
    <t>2021-01-30T13:00</t>
  </si>
  <si>
    <t>2021-01-30T14:00</t>
  </si>
  <si>
    <t>2021-01-30T15:00</t>
  </si>
  <si>
    <t>2021-01-30T16:00</t>
  </si>
  <si>
    <t>2021-01-30T17:00</t>
  </si>
  <si>
    <t>2021-01-30T18:00</t>
  </si>
  <si>
    <t>2021-01-30T19:00</t>
  </si>
  <si>
    <t>2021-01-30T20:00</t>
  </si>
  <si>
    <t>2021-01-30T21:00</t>
  </si>
  <si>
    <t>2021-01-30T22:00</t>
  </si>
  <si>
    <t>2021-01-30T23:00</t>
  </si>
  <si>
    <t>2021-01-31T00:00</t>
  </si>
  <si>
    <t>2021-01-31T01:00</t>
  </si>
  <si>
    <t>2021-01-31T02:00</t>
  </si>
  <si>
    <t>2021-01-31T03:00</t>
  </si>
  <si>
    <t>2021-01-31T04:00</t>
  </si>
  <si>
    <t>2021-01-31T05:00</t>
  </si>
  <si>
    <t>2021-01-31T06:00</t>
  </si>
  <si>
    <t>2021-01-31T07:00</t>
  </si>
  <si>
    <t>2021-01-31T08:00</t>
  </si>
  <si>
    <t>2021-01-31T09:00</t>
  </si>
  <si>
    <t>2021-01-31T10:00</t>
  </si>
  <si>
    <t>2021-01-31T11:00</t>
  </si>
  <si>
    <t>2021-01-31T12:00</t>
  </si>
  <si>
    <t>2021-01-31T13:00</t>
  </si>
  <si>
    <t>2021-01-31T14:00</t>
  </si>
  <si>
    <t>2021-01-31T15:00</t>
  </si>
  <si>
    <t>2021-01-31T16:00</t>
  </si>
  <si>
    <t>2021-01-31T17:00</t>
  </si>
  <si>
    <t>2021-01-31T18:00</t>
  </si>
  <si>
    <t>2021-01-31T19:00</t>
  </si>
  <si>
    <t>2021-01-31T20:00</t>
  </si>
  <si>
    <t>2021-01-31T21:00</t>
  </si>
  <si>
    <t>2021-01-31T22:00</t>
  </si>
  <si>
    <t>2021-01-31T23:00</t>
  </si>
  <si>
    <t>AWGs switched off from 07h27</t>
  </si>
  <si>
    <t>2021-01-13T10:00</t>
  </si>
  <si>
    <t>2021-01-27T10:00</t>
  </si>
  <si>
    <t>loadshedding: 12h00 - 14h30
20h30 - 22h30</t>
  </si>
  <si>
    <t>2021-02-01T00:00</t>
  </si>
  <si>
    <t>2021-02-01T01:00</t>
  </si>
  <si>
    <t>2021-02-01T02:00</t>
  </si>
  <si>
    <t>2021-02-01T03:00</t>
  </si>
  <si>
    <t>2021-02-01T04:00</t>
  </si>
  <si>
    <t>2021-02-01T05:00</t>
  </si>
  <si>
    <t>2021-02-01T06:00</t>
  </si>
  <si>
    <t>2021-02-01T07:00</t>
  </si>
  <si>
    <t>2021-02-01T08:00</t>
  </si>
  <si>
    <t>2021-02-01T09:00</t>
  </si>
  <si>
    <t>2021-02-01T10:00</t>
  </si>
  <si>
    <t>2021-02-01T11:00</t>
  </si>
  <si>
    <t>2021-02-01T12:00</t>
  </si>
  <si>
    <t>2021-02-01T13:00</t>
  </si>
  <si>
    <t>2021-02-01T14:00</t>
  </si>
  <si>
    <t>2021-02-01T15:00</t>
  </si>
  <si>
    <t>2021-02-01T16:00</t>
  </si>
  <si>
    <t>2021-02-01T17:00</t>
  </si>
  <si>
    <t>2021-02-01T18:00</t>
  </si>
  <si>
    <t>2021-02-01T19:00</t>
  </si>
  <si>
    <t>2021-02-01T20:00</t>
  </si>
  <si>
    <t>2021-02-01T21:00</t>
  </si>
  <si>
    <t>2021-02-01T22:00</t>
  </si>
  <si>
    <t>2021-02-01T23:00</t>
  </si>
  <si>
    <t>2021-02-02T00:00</t>
  </si>
  <si>
    <t>2021-02-02T01:00</t>
  </si>
  <si>
    <t>2021-02-02T02:00</t>
  </si>
  <si>
    <t>2021-02-02T03:00</t>
  </si>
  <si>
    <t>2021-02-02T04:00</t>
  </si>
  <si>
    <t>2021-02-02T05:00</t>
  </si>
  <si>
    <t>2021-02-02T06:00</t>
  </si>
  <si>
    <t>2021-02-02T07:00</t>
  </si>
  <si>
    <t>2021-02-02T08:00</t>
  </si>
  <si>
    <t>2021-02-02T09:00</t>
  </si>
  <si>
    <t>2021-02-02T10:00</t>
  </si>
  <si>
    <t>2021-02-02T11:00</t>
  </si>
  <si>
    <t>2021-02-02T12:00</t>
  </si>
  <si>
    <t>2021-02-02T13:00</t>
  </si>
  <si>
    <t>2021-02-02T14:00</t>
  </si>
  <si>
    <t>2021-02-02T15:00</t>
  </si>
  <si>
    <t>2021-02-02T16:00</t>
  </si>
  <si>
    <t>2021-02-02T17:00</t>
  </si>
  <si>
    <t>2021-02-02T18:00</t>
  </si>
  <si>
    <t>2021-02-02T19:00</t>
  </si>
  <si>
    <t>2021-02-02T20:00</t>
  </si>
  <si>
    <t>2021-02-02T21:00</t>
  </si>
  <si>
    <t>2021-02-02T22:00</t>
  </si>
  <si>
    <t>2021-02-02T23:00</t>
  </si>
  <si>
    <t>2021-02-03T00:00</t>
  </si>
  <si>
    <t>2021-02-03T01:00</t>
  </si>
  <si>
    <t>2021-02-03T02:00</t>
  </si>
  <si>
    <t>2021-02-03T03:00</t>
  </si>
  <si>
    <t>2021-02-03T04:00</t>
  </si>
  <si>
    <t>2021-02-03T05:00</t>
  </si>
  <si>
    <t>2021-02-03T06:00</t>
  </si>
  <si>
    <t>2021-02-03T07:00</t>
  </si>
  <si>
    <t>2021-02-03T08:00</t>
  </si>
  <si>
    <t>2021-02-03T09:00</t>
  </si>
  <si>
    <t>2021-02-03T10:00</t>
  </si>
  <si>
    <t>2021-02-03T11:00</t>
  </si>
  <si>
    <t>2021-02-03T12:00</t>
  </si>
  <si>
    <t>2021-02-03T13:00</t>
  </si>
  <si>
    <t>2021-02-03T14:00</t>
  </si>
  <si>
    <t>2021-02-03T15:00</t>
  </si>
  <si>
    <t>2021-02-03T16:00</t>
  </si>
  <si>
    <t>2021-02-03T17:00</t>
  </si>
  <si>
    <t>2021-02-03T18:00</t>
  </si>
  <si>
    <t>2021-02-03T19:00</t>
  </si>
  <si>
    <t>2021-02-03T20:00</t>
  </si>
  <si>
    <t>2021-02-03T21:00</t>
  </si>
  <si>
    <t>2021-02-03T22:00</t>
  </si>
  <si>
    <t>2021-02-03T23:00</t>
  </si>
  <si>
    <t>2021-02-04T00:00</t>
  </si>
  <si>
    <t>2021-02-04T01:00</t>
  </si>
  <si>
    <t>2021-02-04T02:00</t>
  </si>
  <si>
    <t>2021-02-04T03:00</t>
  </si>
  <si>
    <t>2021-02-04T04:00</t>
  </si>
  <si>
    <t>2021-02-04T05:00</t>
  </si>
  <si>
    <t>2021-02-04T06:00</t>
  </si>
  <si>
    <t>2021-02-04T07:00</t>
  </si>
  <si>
    <t>2021-02-04T08:00</t>
  </si>
  <si>
    <t>2021-02-04T09:00</t>
  </si>
  <si>
    <t>2021-02-04T10:00</t>
  </si>
  <si>
    <t>2021-02-04T11:00</t>
  </si>
  <si>
    <t>2021-02-04T12:00</t>
  </si>
  <si>
    <t>2021-02-04T13:00</t>
  </si>
  <si>
    <t>2021-02-04T14:00</t>
  </si>
  <si>
    <t>2021-02-04T15:00</t>
  </si>
  <si>
    <t>2021-02-04T16:00</t>
  </si>
  <si>
    <t>2021-02-04T17:00</t>
  </si>
  <si>
    <t>2021-02-04T18:00</t>
  </si>
  <si>
    <t>2021-02-04T19:00</t>
  </si>
  <si>
    <t>2021-02-04T20:00</t>
  </si>
  <si>
    <t>2021-02-04T21:00</t>
  </si>
  <si>
    <t>2021-02-04T22:00</t>
  </si>
  <si>
    <t>2021-02-04T23:00</t>
  </si>
  <si>
    <t>2021-02-05T00:00</t>
  </si>
  <si>
    <t>2021-02-05T01:00</t>
  </si>
  <si>
    <t>2021-02-05T02:00</t>
  </si>
  <si>
    <t>2021-02-05T03:00</t>
  </si>
  <si>
    <t>2021-02-05T04:00</t>
  </si>
  <si>
    <t>2021-02-05T05:00</t>
  </si>
  <si>
    <t>2021-02-05T06:00</t>
  </si>
  <si>
    <t>2021-02-05T07:00</t>
  </si>
  <si>
    <t>2021-02-05T08:00</t>
  </si>
  <si>
    <t>2021-02-05T09:00</t>
  </si>
  <si>
    <t>2021-02-05T10:00</t>
  </si>
  <si>
    <t>2021-02-05T11:00</t>
  </si>
  <si>
    <t>2021-02-05T12:00</t>
  </si>
  <si>
    <t>2021-02-05T13:00</t>
  </si>
  <si>
    <t>2021-02-05T14:00</t>
  </si>
  <si>
    <t>2021-02-05T15:00</t>
  </si>
  <si>
    <t>2021-02-05T16:00</t>
  </si>
  <si>
    <t>2021-02-05T17:00</t>
  </si>
  <si>
    <t>2021-02-05T18:00</t>
  </si>
  <si>
    <t>2021-02-05T19:00</t>
  </si>
  <si>
    <t>2021-02-05T20:00</t>
  </si>
  <si>
    <t>2021-02-05T21:00</t>
  </si>
  <si>
    <t>2021-02-05T22:00</t>
  </si>
  <si>
    <t>2021-02-05T23:00</t>
  </si>
  <si>
    <t>2021-02-06T00:00</t>
  </si>
  <si>
    <t>2021-02-06T01:00</t>
  </si>
  <si>
    <t>2021-02-06T02:00</t>
  </si>
  <si>
    <t>2021-02-06T03:00</t>
  </si>
  <si>
    <t>2021-02-06T04:00</t>
  </si>
  <si>
    <t>2021-02-06T05:00</t>
  </si>
  <si>
    <t>2021-02-06T06:00</t>
  </si>
  <si>
    <t>2021-02-06T07:00</t>
  </si>
  <si>
    <t>2021-02-06T08:00</t>
  </si>
  <si>
    <t>2021-02-06T09:00</t>
  </si>
  <si>
    <t>2021-02-06T10:00</t>
  </si>
  <si>
    <t>2021-02-06T11:00</t>
  </si>
  <si>
    <t>2021-02-06T12:00</t>
  </si>
  <si>
    <t>2021-02-06T13:00</t>
  </si>
  <si>
    <t>2021-02-06T14:00</t>
  </si>
  <si>
    <t>2021-02-06T15:00</t>
  </si>
  <si>
    <t>2021-02-06T16:00</t>
  </si>
  <si>
    <t>2021-02-06T17:00</t>
  </si>
  <si>
    <t>2021-02-06T18:00</t>
  </si>
  <si>
    <t>2021-02-06T19:00</t>
  </si>
  <si>
    <t>2021-02-06T20:00</t>
  </si>
  <si>
    <t>2021-02-06T21:00</t>
  </si>
  <si>
    <t>2021-02-06T22:00</t>
  </si>
  <si>
    <t>2021-02-06T23:00</t>
  </si>
  <si>
    <t>2021-02-07T00:00</t>
  </si>
  <si>
    <t>2021-02-07T01:00</t>
  </si>
  <si>
    <t>2021-02-07T02:00</t>
  </si>
  <si>
    <t>2021-02-07T03:00</t>
  </si>
  <si>
    <t>2021-02-07T04:00</t>
  </si>
  <si>
    <t>2021-02-07T05:00</t>
  </si>
  <si>
    <t>2021-02-07T06:00</t>
  </si>
  <si>
    <t>2021-02-07T07:00</t>
  </si>
  <si>
    <t>2021-02-07T08:00</t>
  </si>
  <si>
    <t>2021-02-07T09:00</t>
  </si>
  <si>
    <t>2021-02-07T10:00</t>
  </si>
  <si>
    <t>2021-02-07T11:00</t>
  </si>
  <si>
    <t>2021-02-07T12:00</t>
  </si>
  <si>
    <t>2021-02-07T13:00</t>
  </si>
  <si>
    <t>2021-02-07T14:00</t>
  </si>
  <si>
    <t>2021-02-07T15:00</t>
  </si>
  <si>
    <t>2021-02-07T16:00</t>
  </si>
  <si>
    <t>2021-02-07T17:00</t>
  </si>
  <si>
    <t>2021-02-07T18:00</t>
  </si>
  <si>
    <t>2021-02-07T19:00</t>
  </si>
  <si>
    <t>2021-02-07T20:00</t>
  </si>
  <si>
    <t>2021-02-07T21:00</t>
  </si>
  <si>
    <t>2021-02-07T22:00</t>
  </si>
  <si>
    <t>2021-02-07T23:00</t>
  </si>
  <si>
    <t>2021-02-08T00:00</t>
  </si>
  <si>
    <t>2021-02-08T01:00</t>
  </si>
  <si>
    <t>2021-02-08T02:00</t>
  </si>
  <si>
    <t>2021-02-08T03:00</t>
  </si>
  <si>
    <t>2021-02-08T04:00</t>
  </si>
  <si>
    <t>2021-02-08T05:00</t>
  </si>
  <si>
    <t>2021-02-08T06:00</t>
  </si>
  <si>
    <t>2021-02-08T07:00</t>
  </si>
  <si>
    <t>2021-02-08T08:00</t>
  </si>
  <si>
    <t>2021-02-08T09:00</t>
  </si>
  <si>
    <t>2021-02-08T11:00</t>
  </si>
  <si>
    <t>2021-02-08T12:00</t>
  </si>
  <si>
    <t>2021-02-08T13:00</t>
  </si>
  <si>
    <t>2021-02-08T14:00</t>
  </si>
  <si>
    <t>2021-02-08T15:00</t>
  </si>
  <si>
    <t>2021-02-08T16:00</t>
  </si>
  <si>
    <t>2021-02-08T17:00</t>
  </si>
  <si>
    <t>2021-02-08T18:00</t>
  </si>
  <si>
    <t>2021-02-08T19:00</t>
  </si>
  <si>
    <t>2021-02-08T20:00</t>
  </si>
  <si>
    <t>2021-02-08T21:00</t>
  </si>
  <si>
    <t>2021-02-08T22:00</t>
  </si>
  <si>
    <t>2021-02-08T23:00</t>
  </si>
  <si>
    <t>2021-02-09T00:00</t>
  </si>
  <si>
    <t>2021-02-09T01:00</t>
  </si>
  <si>
    <t>2021-02-09T02:00</t>
  </si>
  <si>
    <t>2021-02-09T03:00</t>
  </si>
  <si>
    <t>2021-02-09T04:00</t>
  </si>
  <si>
    <t>2021-02-09T05:00</t>
  </si>
  <si>
    <t>2021-02-09T06:00</t>
  </si>
  <si>
    <t>2021-02-09T07:00</t>
  </si>
  <si>
    <t>2021-02-09T08:00</t>
  </si>
  <si>
    <t>2021-02-09T09:00</t>
  </si>
  <si>
    <t>2021-02-09T10:00</t>
  </si>
  <si>
    <t>2021-02-09T11:00</t>
  </si>
  <si>
    <t>2021-02-09T12:00</t>
  </si>
  <si>
    <t>2021-02-09T13:00</t>
  </si>
  <si>
    <t>2021-02-09T14:00</t>
  </si>
  <si>
    <t>2021-02-09T15:00</t>
  </si>
  <si>
    <t>2021-02-09T16:00</t>
  </si>
  <si>
    <t>2021-02-09T17:00</t>
  </si>
  <si>
    <t>2021-02-09T18:00</t>
  </si>
  <si>
    <t>2021-02-09T19:00</t>
  </si>
  <si>
    <t>2021-02-09T20:00</t>
  </si>
  <si>
    <t>2021-02-09T21:00</t>
  </si>
  <si>
    <t>2021-02-09T22:00</t>
  </si>
  <si>
    <t>2021-02-09T23:00</t>
  </si>
  <si>
    <t>2021-02-10T00:00</t>
  </si>
  <si>
    <t>2021-02-10T01:00</t>
  </si>
  <si>
    <t>2021-02-10T02:00</t>
  </si>
  <si>
    <t>2021-02-10T03:00</t>
  </si>
  <si>
    <t>2021-02-10T04:00</t>
  </si>
  <si>
    <t>2021-02-10T05:00</t>
  </si>
  <si>
    <t>2021-02-10T06:00</t>
  </si>
  <si>
    <t>2021-02-10T07:00</t>
  </si>
  <si>
    <t>2021-02-10T08:00</t>
  </si>
  <si>
    <t>2021-02-10T09:00</t>
  </si>
  <si>
    <t>2021-02-10T10:00</t>
  </si>
  <si>
    <t>2021-02-10T11:00</t>
  </si>
  <si>
    <t>2021-02-10T12:00</t>
  </si>
  <si>
    <t>2021-02-10T13:00</t>
  </si>
  <si>
    <t>2021-02-10T14:00</t>
  </si>
  <si>
    <t>2021-02-10T15:00</t>
  </si>
  <si>
    <t>2021-02-10T16:00</t>
  </si>
  <si>
    <t>2021-02-10T17:00</t>
  </si>
  <si>
    <t>2021-02-10T18:00</t>
  </si>
  <si>
    <t>2021-02-10T19:00</t>
  </si>
  <si>
    <t>2021-02-10T20:00</t>
  </si>
  <si>
    <t>2021-02-10T21:00</t>
  </si>
  <si>
    <t>2021-02-10T22:00</t>
  </si>
  <si>
    <t>2021-02-10T23:00</t>
  </si>
  <si>
    <t>2021-02-11T00:00</t>
  </si>
  <si>
    <t>2021-02-11T01:00</t>
  </si>
  <si>
    <t>2021-02-11T02:00</t>
  </si>
  <si>
    <t>2021-02-11T03:00</t>
  </si>
  <si>
    <t>2021-02-11T04:00</t>
  </si>
  <si>
    <t>2021-02-11T05:00</t>
  </si>
  <si>
    <t>2021-02-11T06:00</t>
  </si>
  <si>
    <t>2021-02-11T07:00</t>
  </si>
  <si>
    <t>2021-02-11T08:00</t>
  </si>
  <si>
    <t>2021-02-11T09:00</t>
  </si>
  <si>
    <t>2021-02-11T10:00</t>
  </si>
  <si>
    <t>2021-02-11T11:00</t>
  </si>
  <si>
    <t>2021-02-11T12:00</t>
  </si>
  <si>
    <t>2021-02-11T13:00</t>
  </si>
  <si>
    <t>2021-02-11T14:00</t>
  </si>
  <si>
    <t>2021-02-11T15:00</t>
  </si>
  <si>
    <t>2021-02-11T16:00</t>
  </si>
  <si>
    <t>2021-02-11T17:00</t>
  </si>
  <si>
    <t>2021-02-11T18:00</t>
  </si>
  <si>
    <t>2021-02-11T19:00</t>
  </si>
  <si>
    <t>2021-02-11T20:00</t>
  </si>
  <si>
    <t>2021-02-11T21:00</t>
  </si>
  <si>
    <t>2021-02-11T22:00</t>
  </si>
  <si>
    <t>2021-02-11T23:00</t>
  </si>
  <si>
    <t>2021-02-13T00:00</t>
  </si>
  <si>
    <t>2021-02-13T01:00</t>
  </si>
  <si>
    <t>2021-02-13T02:00</t>
  </si>
  <si>
    <t>2021-02-13T03:00</t>
  </si>
  <si>
    <t>2021-02-13T04:00</t>
  </si>
  <si>
    <t>2021-02-13T05:00</t>
  </si>
  <si>
    <t>2021-02-13T06:00</t>
  </si>
  <si>
    <t>2021-02-13T07:00</t>
  </si>
  <si>
    <t>2021-02-13T08:00</t>
  </si>
  <si>
    <t>2021-02-13T09:00</t>
  </si>
  <si>
    <t>2021-02-13T10:00</t>
  </si>
  <si>
    <t>2021-02-13T11:00</t>
  </si>
  <si>
    <t>2021-02-13T12:00</t>
  </si>
  <si>
    <t>2021-02-13T13:00</t>
  </si>
  <si>
    <t>2021-02-13T14:00</t>
  </si>
  <si>
    <t>2021-02-13T15:00</t>
  </si>
  <si>
    <t>2021-02-13T16:00</t>
  </si>
  <si>
    <t>2021-02-13T17:00</t>
  </si>
  <si>
    <t>2021-02-13T18:00</t>
  </si>
  <si>
    <t>2021-02-13T19:00</t>
  </si>
  <si>
    <t>2021-02-13T20:00</t>
  </si>
  <si>
    <t>2021-02-13T21:00</t>
  </si>
  <si>
    <t>2021-02-13T22:00</t>
  </si>
  <si>
    <t>2021-02-13T23:00</t>
  </si>
  <si>
    <t>2021-02-14T00:00</t>
  </si>
  <si>
    <t>2021-02-14T01:00</t>
  </si>
  <si>
    <t>2021-02-14T02:00</t>
  </si>
  <si>
    <t>2021-02-14T03:00</t>
  </si>
  <si>
    <t>2021-02-14T04:00</t>
  </si>
  <si>
    <t>2021-02-14T05:00</t>
  </si>
  <si>
    <t>2021-02-14T06:00</t>
  </si>
  <si>
    <t>2021-02-14T07:00</t>
  </si>
  <si>
    <t>2021-02-14T08:00</t>
  </si>
  <si>
    <t>2021-02-14T09:00</t>
  </si>
  <si>
    <t>2021-02-14T10:00</t>
  </si>
  <si>
    <t>2021-02-14T11:00</t>
  </si>
  <si>
    <t>2021-02-14T12:00</t>
  </si>
  <si>
    <t>2021-02-14T13:00</t>
  </si>
  <si>
    <t>2021-02-14T14:00</t>
  </si>
  <si>
    <t>2021-02-14T15:00</t>
  </si>
  <si>
    <t>2021-02-14T16:00</t>
  </si>
  <si>
    <t>2021-02-14T17:00</t>
  </si>
  <si>
    <t>2021-02-14T18:00</t>
  </si>
  <si>
    <t>2021-02-14T19:00</t>
  </si>
  <si>
    <t>2021-02-14T20:00</t>
  </si>
  <si>
    <t>2021-02-14T21:00</t>
  </si>
  <si>
    <t>2021-02-14T22:00</t>
  </si>
  <si>
    <t>2021-02-14T23:00</t>
  </si>
  <si>
    <t>2021-02-15T00:00</t>
  </si>
  <si>
    <t>2021-02-15T01:00</t>
  </si>
  <si>
    <t>2021-02-15T02:00</t>
  </si>
  <si>
    <t>2021-02-15T03:00</t>
  </si>
  <si>
    <t>2021-02-15T04:00</t>
  </si>
  <si>
    <t>2021-02-15T05:00</t>
  </si>
  <si>
    <t>2021-02-15T06:00</t>
  </si>
  <si>
    <t>2021-02-15T07:00</t>
  </si>
  <si>
    <t>2021-02-15T08:00</t>
  </si>
  <si>
    <t>2021-02-15T09:00</t>
  </si>
  <si>
    <t>2021-02-15T10:00</t>
  </si>
  <si>
    <t>2021-02-15T11:00</t>
  </si>
  <si>
    <t>2021-02-15T12:00</t>
  </si>
  <si>
    <t>2021-02-15T13:00</t>
  </si>
  <si>
    <t>2021-02-15T14:00</t>
  </si>
  <si>
    <t>2021-02-15T15:00</t>
  </si>
  <si>
    <t>2021-02-15T16:00</t>
  </si>
  <si>
    <t>2021-02-15T17:00</t>
  </si>
  <si>
    <t>2021-02-15T18:00</t>
  </si>
  <si>
    <t>2021-02-15T19:00</t>
  </si>
  <si>
    <t>2021-02-15T20:00</t>
  </si>
  <si>
    <t>2021-02-15T21:00</t>
  </si>
  <si>
    <t>2021-02-15T22:00</t>
  </si>
  <si>
    <t>2021-02-15T23:00</t>
  </si>
  <si>
    <t>2021-02-16T00:00</t>
  </si>
  <si>
    <t>2021-02-16T01:00</t>
  </si>
  <si>
    <t>2021-02-16T02:00</t>
  </si>
  <si>
    <t>2021-02-16T03:00</t>
  </si>
  <si>
    <t>2021-02-16T04:00</t>
  </si>
  <si>
    <t>2021-02-16T05:00</t>
  </si>
  <si>
    <t>2021-02-16T06:00</t>
  </si>
  <si>
    <t>2021-02-16T07:00</t>
  </si>
  <si>
    <t>2021-02-16T08:00</t>
  </si>
  <si>
    <t>2021-02-16T09:00</t>
  </si>
  <si>
    <t>2021-02-16T10:00</t>
  </si>
  <si>
    <t>2021-02-16T11:00</t>
  </si>
  <si>
    <t>2021-02-16T12:00</t>
  </si>
  <si>
    <t>2021-02-16T13:00</t>
  </si>
  <si>
    <t>2021-02-16T14:00</t>
  </si>
  <si>
    <t>2021-02-16T15:00</t>
  </si>
  <si>
    <t>2021-02-16T16:00</t>
  </si>
  <si>
    <t>2021-02-16T17:00</t>
  </si>
  <si>
    <t>2021-02-16T18:00</t>
  </si>
  <si>
    <t>2021-02-16T19:00</t>
  </si>
  <si>
    <t>2021-02-16T20:00</t>
  </si>
  <si>
    <t>2021-02-16T21:00</t>
  </si>
  <si>
    <t>2021-02-16T22:00</t>
  </si>
  <si>
    <t>2021-02-16T23:00</t>
  </si>
  <si>
    <t>2021-02-17T00:00</t>
  </si>
  <si>
    <t>2021-02-17T01:00</t>
  </si>
  <si>
    <t>2021-02-17T02:00</t>
  </si>
  <si>
    <t>2021-02-17T03:00</t>
  </si>
  <si>
    <t>2021-02-17T04:00</t>
  </si>
  <si>
    <t>2021-02-17T05:00</t>
  </si>
  <si>
    <t>2021-02-17T06:00</t>
  </si>
  <si>
    <t>2021-02-17T07:00</t>
  </si>
  <si>
    <t>2021-02-17T08:00</t>
  </si>
  <si>
    <t>2021-02-17T09:00</t>
  </si>
  <si>
    <t>2021-02-17T10:00</t>
  </si>
  <si>
    <t>2021-02-17T11:00</t>
  </si>
  <si>
    <t>2021-02-17T12:00</t>
  </si>
  <si>
    <t>2021-02-17T13:00</t>
  </si>
  <si>
    <t>2021-02-17T14:00</t>
  </si>
  <si>
    <t>2021-02-17T15:00</t>
  </si>
  <si>
    <t>2021-02-17T16:00</t>
  </si>
  <si>
    <t>2021-02-17T17:00</t>
  </si>
  <si>
    <t>2021-02-17T18:00</t>
  </si>
  <si>
    <t>2021-02-17T19:00</t>
  </si>
  <si>
    <t>2021-02-17T20:00</t>
  </si>
  <si>
    <t>2021-02-17T21:00</t>
  </si>
  <si>
    <t>2021-02-17T22:00</t>
  </si>
  <si>
    <t>2021-02-17T23:00</t>
  </si>
  <si>
    <t>2021-02-18T00:00</t>
  </si>
  <si>
    <t>2021-02-18T01:00</t>
  </si>
  <si>
    <t>2021-02-18T02:00</t>
  </si>
  <si>
    <t>2021-02-18T03:00</t>
  </si>
  <si>
    <t>2021-02-18T04:00</t>
  </si>
  <si>
    <t>2021-02-18T05:00</t>
  </si>
  <si>
    <t>2021-02-18T06:00</t>
  </si>
  <si>
    <t>2021-02-18T07:00</t>
  </si>
  <si>
    <t>2021-02-18T08:00</t>
  </si>
  <si>
    <t>2021-02-18T09:00</t>
  </si>
  <si>
    <t>2021-02-18T10:00</t>
  </si>
  <si>
    <t>2021-02-18T11:00</t>
  </si>
  <si>
    <t>2021-02-18T12:00</t>
  </si>
  <si>
    <t>2021-02-18T13:00</t>
  </si>
  <si>
    <t>2021-02-18T14:00</t>
  </si>
  <si>
    <t>2021-02-18T15:00</t>
  </si>
  <si>
    <t>2021-02-18T16:00</t>
  </si>
  <si>
    <t>2021-02-18T17:00</t>
  </si>
  <si>
    <t>2021-02-18T18:00</t>
  </si>
  <si>
    <t>2021-02-18T19:00</t>
  </si>
  <si>
    <t>2021-02-18T20:00</t>
  </si>
  <si>
    <t>2021-02-18T21:00</t>
  </si>
  <si>
    <t>2021-02-18T22:00</t>
  </si>
  <si>
    <t>2021-02-18T23:00</t>
  </si>
  <si>
    <t>2021-02-20T00:00</t>
  </si>
  <si>
    <t>2021-02-20T01:00</t>
  </si>
  <si>
    <t>2021-02-20T02:00</t>
  </si>
  <si>
    <t>2021-02-20T03:00</t>
  </si>
  <si>
    <t>2021-02-20T04:00</t>
  </si>
  <si>
    <t>2021-02-20T05:00</t>
  </si>
  <si>
    <t>2021-02-20T06:00</t>
  </si>
  <si>
    <t>2021-02-20T07:00</t>
  </si>
  <si>
    <t>2021-02-20T08:00</t>
  </si>
  <si>
    <t>2021-02-20T09:00</t>
  </si>
  <si>
    <t>2021-02-20T11:00</t>
  </si>
  <si>
    <t>2021-02-20T12:00</t>
  </si>
  <si>
    <t>2021-02-20T13:00</t>
  </si>
  <si>
    <t>2021-02-20T14:00</t>
  </si>
  <si>
    <t>2021-02-20T15:00</t>
  </si>
  <si>
    <t>2021-02-20T16:00</t>
  </si>
  <si>
    <t>2021-02-20T17:00</t>
  </si>
  <si>
    <t>2021-02-20T18:00</t>
  </si>
  <si>
    <t>2021-02-20T19:00</t>
  </si>
  <si>
    <t>2021-02-20T20:00</t>
  </si>
  <si>
    <t>2021-02-20T21:00</t>
  </si>
  <si>
    <t>2021-02-20T22:00</t>
  </si>
  <si>
    <t>2021-02-20T23:00</t>
  </si>
  <si>
    <t>2021-02-21T00:00</t>
  </si>
  <si>
    <t>2021-02-21T01:00</t>
  </si>
  <si>
    <t>2021-02-21T02:00</t>
  </si>
  <si>
    <t>2021-02-21T03:00</t>
  </si>
  <si>
    <t>2021-02-21T04:00</t>
  </si>
  <si>
    <t>2021-02-21T05:00</t>
  </si>
  <si>
    <t>2021-02-21T06:00</t>
  </si>
  <si>
    <t>2021-02-21T07:00</t>
  </si>
  <si>
    <t>2021-02-21T08:00</t>
  </si>
  <si>
    <t>2021-02-21T09:00</t>
  </si>
  <si>
    <t>2021-02-21T10:00</t>
  </si>
  <si>
    <t>2021-02-21T11:00</t>
  </si>
  <si>
    <t>2021-02-21T12:00</t>
  </si>
  <si>
    <t>2021-02-21T13:00</t>
  </si>
  <si>
    <t>2021-02-21T14:00</t>
  </si>
  <si>
    <t>2021-02-21T15:00</t>
  </si>
  <si>
    <t>2021-02-21T16:00</t>
  </si>
  <si>
    <t>2021-02-21T17:00</t>
  </si>
  <si>
    <t>2021-02-21T18:00</t>
  </si>
  <si>
    <t>2021-02-21T19:00</t>
  </si>
  <si>
    <t>2021-02-21T20:00</t>
  </si>
  <si>
    <t>2021-02-21T21:00</t>
  </si>
  <si>
    <t>2021-02-21T22:00</t>
  </si>
  <si>
    <t>2021-02-21T23:00</t>
  </si>
  <si>
    <t>2021-02-22T00:00</t>
  </si>
  <si>
    <t>2021-02-22T01:00</t>
  </si>
  <si>
    <t>2021-02-22T02:00</t>
  </si>
  <si>
    <t>2021-02-22T03:00</t>
  </si>
  <si>
    <t>2021-02-22T04:00</t>
  </si>
  <si>
    <t>2021-02-22T05:00</t>
  </si>
  <si>
    <t>2021-02-22T06:00</t>
  </si>
  <si>
    <t>2021-02-22T07:00</t>
  </si>
  <si>
    <t>2021-02-22T08:00</t>
  </si>
  <si>
    <t>2021-02-22T09:00</t>
  </si>
  <si>
    <t>2021-02-22T10:00</t>
  </si>
  <si>
    <t>2021-02-22T11:00</t>
  </si>
  <si>
    <t>2021-02-22T12:00</t>
  </si>
  <si>
    <t>2021-02-22T13:00</t>
  </si>
  <si>
    <t>2021-02-22T14:00</t>
  </si>
  <si>
    <t>2021-02-22T15:00</t>
  </si>
  <si>
    <t>2021-02-22T16:00</t>
  </si>
  <si>
    <t>2021-02-22T17:00</t>
  </si>
  <si>
    <t>2021-02-22T18:00</t>
  </si>
  <si>
    <t>2021-02-22T19:00</t>
  </si>
  <si>
    <t>2021-02-22T20:00</t>
  </si>
  <si>
    <t>2021-02-22T21:00</t>
  </si>
  <si>
    <t>2021-02-22T22:00</t>
  </si>
  <si>
    <t>2021-02-22T23:00</t>
  </si>
  <si>
    <t>2021-02-23T00:00</t>
  </si>
  <si>
    <t>2021-02-23T01:00</t>
  </si>
  <si>
    <t>2021-02-23T02:00</t>
  </si>
  <si>
    <t>2021-02-23T03:00</t>
  </si>
  <si>
    <t>2021-02-23T04:00</t>
  </si>
  <si>
    <t>2021-02-23T05:00</t>
  </si>
  <si>
    <t>2021-02-23T06:00</t>
  </si>
  <si>
    <t>2021-02-23T07:00</t>
  </si>
  <si>
    <t>2021-02-23T08:00</t>
  </si>
  <si>
    <t>2021-02-23T09:00</t>
  </si>
  <si>
    <t>2021-02-23T10:00</t>
  </si>
  <si>
    <t>2021-02-23T11:00</t>
  </si>
  <si>
    <t>2021-02-23T12:00</t>
  </si>
  <si>
    <t>2021-02-23T13:00</t>
  </si>
  <si>
    <t>2021-02-23T14:00</t>
  </si>
  <si>
    <t>2021-02-23T15:00</t>
  </si>
  <si>
    <t>2021-02-23T16:00</t>
  </si>
  <si>
    <t>2021-02-23T17:00</t>
  </si>
  <si>
    <t>2021-02-23T18:00</t>
  </si>
  <si>
    <t>2021-02-23T19:00</t>
  </si>
  <si>
    <t>2021-02-23T20:00</t>
  </si>
  <si>
    <t>2021-02-23T21:00</t>
  </si>
  <si>
    <t>2021-02-23T22:00</t>
  </si>
  <si>
    <t>2021-02-23T23:00</t>
  </si>
  <si>
    <t>2021-02-24T00:00</t>
  </si>
  <si>
    <t>2021-02-24T01:00</t>
  </si>
  <si>
    <t>2021-02-24T02:00</t>
  </si>
  <si>
    <t>2021-02-24T03:00</t>
  </si>
  <si>
    <t>2021-02-24T04:00</t>
  </si>
  <si>
    <t>2021-02-24T05:00</t>
  </si>
  <si>
    <t>2021-02-24T06:00</t>
  </si>
  <si>
    <t>2021-02-24T07:00</t>
  </si>
  <si>
    <t>2021-02-24T08:00</t>
  </si>
  <si>
    <t>2021-02-24T09:00</t>
  </si>
  <si>
    <t>2021-02-24T10:00</t>
  </si>
  <si>
    <t>2021-02-24T11:00</t>
  </si>
  <si>
    <t>2021-02-24T12:00</t>
  </si>
  <si>
    <t>2021-02-24T13:00</t>
  </si>
  <si>
    <t>2021-02-24T14:00</t>
  </si>
  <si>
    <t>2021-02-24T15:00</t>
  </si>
  <si>
    <t>2021-02-24T16:00</t>
  </si>
  <si>
    <t>2021-02-24T17:00</t>
  </si>
  <si>
    <t>2021-02-24T18:00</t>
  </si>
  <si>
    <t>2021-02-24T19:00</t>
  </si>
  <si>
    <t>2021-02-24T20:00</t>
  </si>
  <si>
    <t>2021-02-24T21:00</t>
  </si>
  <si>
    <t>2021-02-24T22:00</t>
  </si>
  <si>
    <t>2021-02-24T23:00</t>
  </si>
  <si>
    <t>2021-02-25T00:00</t>
  </si>
  <si>
    <t>2021-02-25T01:00</t>
  </si>
  <si>
    <t>2021-02-25T02:00</t>
  </si>
  <si>
    <t>2021-02-25T03:00</t>
  </si>
  <si>
    <t>2021-02-25T04:00</t>
  </si>
  <si>
    <t>2021-02-25T05:00</t>
  </si>
  <si>
    <t>2021-02-25T06:00</t>
  </si>
  <si>
    <t>2021-02-25T07:00</t>
  </si>
  <si>
    <t>2021-02-25T08:00</t>
  </si>
  <si>
    <t>2021-02-25T09:00</t>
  </si>
  <si>
    <t>2021-02-25T11:00</t>
  </si>
  <si>
    <t>2021-02-25T12:00</t>
  </si>
  <si>
    <t>2021-02-25T13:00</t>
  </si>
  <si>
    <t>2021-02-25T14:00</t>
  </si>
  <si>
    <t>2021-02-25T15:00</t>
  </si>
  <si>
    <t>2021-02-25T16:00</t>
  </si>
  <si>
    <t>2021-02-25T17:00</t>
  </si>
  <si>
    <t>2021-02-25T18:00</t>
  </si>
  <si>
    <t>2021-02-25T19:00</t>
  </si>
  <si>
    <t>2021-02-25T20:00</t>
  </si>
  <si>
    <t>2021-02-25T21:00</t>
  </si>
  <si>
    <t>2021-02-25T22:00</t>
  </si>
  <si>
    <t>2021-02-25T23:00</t>
  </si>
  <si>
    <t>2021-02-26T00:00</t>
  </si>
  <si>
    <t>2021-02-26T01:00</t>
  </si>
  <si>
    <t>2021-02-26T02:00</t>
  </si>
  <si>
    <t>2021-02-26T03:00</t>
  </si>
  <si>
    <t>2021-02-26T04:00</t>
  </si>
  <si>
    <t>2021-02-26T05:00</t>
  </si>
  <si>
    <t>2021-02-26T06:00</t>
  </si>
  <si>
    <t>2021-02-26T07:00</t>
  </si>
  <si>
    <t>2021-02-26T08:00</t>
  </si>
  <si>
    <t>2021-02-26T09:00</t>
  </si>
  <si>
    <t>2021-02-26T10:00</t>
  </si>
  <si>
    <t>2021-02-26T11:00</t>
  </si>
  <si>
    <t>2021-02-26T12:00</t>
  </si>
  <si>
    <t>2021-02-26T13:00</t>
  </si>
  <si>
    <t>2021-02-26T14:00</t>
  </si>
  <si>
    <t>2021-02-26T15:00</t>
  </si>
  <si>
    <t>2021-02-26T16:00</t>
  </si>
  <si>
    <t>2021-02-26T17:00</t>
  </si>
  <si>
    <t>2021-02-26T18:00</t>
  </si>
  <si>
    <t>2021-02-26T19:00</t>
  </si>
  <si>
    <t>2021-02-26T20:00</t>
  </si>
  <si>
    <t>2021-02-26T21:00</t>
  </si>
  <si>
    <t>2021-02-26T22:00</t>
  </si>
  <si>
    <t>2021-02-26T23:00</t>
  </si>
  <si>
    <t>2021-02-27T00:00</t>
  </si>
  <si>
    <t>2021-02-27T01:00</t>
  </si>
  <si>
    <t>2021-02-27T02:00</t>
  </si>
  <si>
    <t>2021-02-27T03:00</t>
  </si>
  <si>
    <t>2021-02-27T04:00</t>
  </si>
  <si>
    <t>2021-02-27T05:00</t>
  </si>
  <si>
    <t>2021-02-27T06:00</t>
  </si>
  <si>
    <t>2021-02-27T07:00</t>
  </si>
  <si>
    <t>2021-02-27T08:00</t>
  </si>
  <si>
    <t>2021-02-27T09:00</t>
  </si>
  <si>
    <t>2021-02-27T10:00</t>
  </si>
  <si>
    <t>2021-02-27T11:00</t>
  </si>
  <si>
    <t>2021-02-27T12:00</t>
  </si>
  <si>
    <t>2021-02-27T13:00</t>
  </si>
  <si>
    <t>2021-02-27T14:00</t>
  </si>
  <si>
    <t>2021-02-27T15:00</t>
  </si>
  <si>
    <t>2021-02-27T16:00</t>
  </si>
  <si>
    <t>2021-02-27T17:00</t>
  </si>
  <si>
    <t>2021-02-27T18:00</t>
  </si>
  <si>
    <t>2021-02-27T19:00</t>
  </si>
  <si>
    <t>2021-02-27T20:00</t>
  </si>
  <si>
    <t>2021-02-27T21:00</t>
  </si>
  <si>
    <t>2021-02-27T22:00</t>
  </si>
  <si>
    <t>2021-02-27T23:00</t>
  </si>
  <si>
    <t>2021-02-28T00:00</t>
  </si>
  <si>
    <t>2021-02-28T01:00</t>
  </si>
  <si>
    <t>2021-02-28T02:00</t>
  </si>
  <si>
    <t>2021-02-28T03:00</t>
  </si>
  <si>
    <t>2021-02-28T04:00</t>
  </si>
  <si>
    <t>2021-02-28T05:00</t>
  </si>
  <si>
    <t>2021-02-28T06:00</t>
  </si>
  <si>
    <t>2021-02-28T07:00</t>
  </si>
  <si>
    <t>2021-02-28T08:00</t>
  </si>
  <si>
    <t>2021-02-28T09:00</t>
  </si>
  <si>
    <t>2021-02-28T10:00</t>
  </si>
  <si>
    <t>2021-02-28T11:00</t>
  </si>
  <si>
    <t>2021-02-28T12:00</t>
  </si>
  <si>
    <t>2021-02-28T13:00</t>
  </si>
  <si>
    <t>2021-02-28T14:00</t>
  </si>
  <si>
    <t>2021-02-28T15:00</t>
  </si>
  <si>
    <t>2021-02-28T16:00</t>
  </si>
  <si>
    <t>2021-02-28T17:00</t>
  </si>
  <si>
    <t>2021-02-28T18:00</t>
  </si>
  <si>
    <t>2021-02-28T19:00</t>
  </si>
  <si>
    <t>2021-02-28T20:00</t>
  </si>
  <si>
    <t>2021-02-28T21:00</t>
  </si>
  <si>
    <t>2021-02-28T22:00</t>
  </si>
  <si>
    <t>2021-02-28T23:00</t>
  </si>
  <si>
    <t>bottling raw material finished</t>
  </si>
  <si>
    <t>special conditions under Tropical Storm Eloise</t>
  </si>
  <si>
    <t>CIP</t>
  </si>
  <si>
    <t>2021-03-01T00:00</t>
  </si>
  <si>
    <t>2021-03-01T01:00</t>
  </si>
  <si>
    <t>2021-03-01T02:00</t>
  </si>
  <si>
    <t>2021-03-01T03:00</t>
  </si>
  <si>
    <t>2021-03-01T04:00</t>
  </si>
  <si>
    <t>2021-03-01T05:00</t>
  </si>
  <si>
    <t>2021-03-01T06:00</t>
  </si>
  <si>
    <t>2021-03-01T07:00</t>
  </si>
  <si>
    <t>2021-03-01T08:00</t>
  </si>
  <si>
    <t>2021-03-01T09:00</t>
  </si>
  <si>
    <t>2021-03-01T10:00</t>
  </si>
  <si>
    <t>2021-03-01T11:00</t>
  </si>
  <si>
    <t>2021-03-01T12:00</t>
  </si>
  <si>
    <t>2021-03-01T13:00</t>
  </si>
  <si>
    <t>2021-03-01T14:00</t>
  </si>
  <si>
    <t>2021-03-01T15:00</t>
  </si>
  <si>
    <t>2021-03-01T16:00</t>
  </si>
  <si>
    <t>2021-03-01T17:00</t>
  </si>
  <si>
    <t>2021-03-01T18:00</t>
  </si>
  <si>
    <t>2021-03-01T19:00</t>
  </si>
  <si>
    <t>2021-03-01T20:00</t>
  </si>
  <si>
    <t>2021-03-01T21:00</t>
  </si>
  <si>
    <t>2021-03-01T22:00</t>
  </si>
  <si>
    <t>2021-03-01T23:00</t>
  </si>
  <si>
    <t>2021-03-02T00:00</t>
  </si>
  <si>
    <t>2021-03-02T01:00</t>
  </si>
  <si>
    <t>2021-03-02T02:00</t>
  </si>
  <si>
    <t>2021-03-02T03:00</t>
  </si>
  <si>
    <t>2021-03-02T04:00</t>
  </si>
  <si>
    <t>2021-03-02T05:00</t>
  </si>
  <si>
    <t>2021-03-02T06:00</t>
  </si>
  <si>
    <t>2021-03-02T07:00</t>
  </si>
  <si>
    <t>2021-03-02T08:00</t>
  </si>
  <si>
    <t>2021-03-02T09:00</t>
  </si>
  <si>
    <t>2021-03-02T10:00</t>
  </si>
  <si>
    <t>2021-03-02T11:00</t>
  </si>
  <si>
    <t>2021-03-02T12:00</t>
  </si>
  <si>
    <t>2021-03-02T13:00</t>
  </si>
  <si>
    <t>2021-03-02T14:00</t>
  </si>
  <si>
    <t>2021-03-02T15:00</t>
  </si>
  <si>
    <t>2021-03-02T16:00</t>
  </si>
  <si>
    <t>2021-03-02T17:00</t>
  </si>
  <si>
    <t>2021-03-02T18:00</t>
  </si>
  <si>
    <t>2021-03-02T19:00</t>
  </si>
  <si>
    <t>2021-03-02T20:00</t>
  </si>
  <si>
    <t>2021-03-02T21:00</t>
  </si>
  <si>
    <t>2021-03-02T22:00</t>
  </si>
  <si>
    <t>2021-03-02T23:00</t>
  </si>
  <si>
    <t>2021-03-03T00:00</t>
  </si>
  <si>
    <t>2021-03-03T01:00</t>
  </si>
  <si>
    <t>2021-03-03T02:00</t>
  </si>
  <si>
    <t>2021-03-03T03:00</t>
  </si>
  <si>
    <t>2021-03-03T04:00</t>
  </si>
  <si>
    <t>2021-03-03T05:00</t>
  </si>
  <si>
    <t>2021-03-03T06:00</t>
  </si>
  <si>
    <t>2021-03-03T07:00</t>
  </si>
  <si>
    <t>2021-03-03T08:00</t>
  </si>
  <si>
    <t>2021-03-03T09:00</t>
  </si>
  <si>
    <t>2021-03-03T10:00</t>
  </si>
  <si>
    <t>2021-03-03T11:00</t>
  </si>
  <si>
    <t>2021-03-03T12:00</t>
  </si>
  <si>
    <t>2021-03-03T13:00</t>
  </si>
  <si>
    <t>2021-03-03T14:00</t>
  </si>
  <si>
    <t>2021-03-03T15:00</t>
  </si>
  <si>
    <t>2021-03-03T16:00</t>
  </si>
  <si>
    <t>2021-03-03T17:00</t>
  </si>
  <si>
    <t>2021-03-03T18:00</t>
  </si>
  <si>
    <t>2021-03-03T19:00</t>
  </si>
  <si>
    <t>2021-03-03T20:00</t>
  </si>
  <si>
    <t>2021-03-03T21:00</t>
  </si>
  <si>
    <t>2021-03-03T22:00</t>
  </si>
  <si>
    <t>2021-03-03T23:00</t>
  </si>
  <si>
    <t>2021-03-04T00:00</t>
  </si>
  <si>
    <t>2021-03-04T01:00</t>
  </si>
  <si>
    <t>2021-03-04T02:00</t>
  </si>
  <si>
    <t>2021-03-04T03:00</t>
  </si>
  <si>
    <t>2021-03-04T04:00</t>
  </si>
  <si>
    <t>2021-03-04T05:00</t>
  </si>
  <si>
    <t>2021-03-04T06:00</t>
  </si>
  <si>
    <t>2021-03-04T07:00</t>
  </si>
  <si>
    <t>2021-03-04T08:00</t>
  </si>
  <si>
    <t>2021-03-04T09:00</t>
  </si>
  <si>
    <t>2021-03-04T10:00</t>
  </si>
  <si>
    <t>2021-03-04T11:00</t>
  </si>
  <si>
    <t>2021-03-04T12:00</t>
  </si>
  <si>
    <t>2021-03-04T13:00</t>
  </si>
  <si>
    <t>2021-03-04T14:00</t>
  </si>
  <si>
    <t>2021-03-04T15:00</t>
  </si>
  <si>
    <t>2021-03-04T16:00</t>
  </si>
  <si>
    <t>2021-03-04T17:00</t>
  </si>
  <si>
    <t>2021-03-04T18:00</t>
  </si>
  <si>
    <t>2021-03-04T19:00</t>
  </si>
  <si>
    <t>2021-03-04T20:00</t>
  </si>
  <si>
    <t>2021-03-04T21:00</t>
  </si>
  <si>
    <t>2021-03-04T22:00</t>
  </si>
  <si>
    <t>2021-03-04T23:00</t>
  </si>
  <si>
    <t>2021-03-05T00:00</t>
  </si>
  <si>
    <t>2021-03-05T01:00</t>
  </si>
  <si>
    <t>2021-03-05T02:00</t>
  </si>
  <si>
    <t>2021-03-05T03:00</t>
  </si>
  <si>
    <t>2021-03-05T04:00</t>
  </si>
  <si>
    <t>2021-03-05T05:00</t>
  </si>
  <si>
    <t>2021-03-05T06:00</t>
  </si>
  <si>
    <t>2021-03-05T07:00</t>
  </si>
  <si>
    <t>2021-03-05T08:00</t>
  </si>
  <si>
    <t>2021-03-05T09:00</t>
  </si>
  <si>
    <t>2021-03-05T10:00</t>
  </si>
  <si>
    <t>2021-03-05T11:00</t>
  </si>
  <si>
    <t>2021-03-05T12:00</t>
  </si>
  <si>
    <t>2021-03-05T13:00</t>
  </si>
  <si>
    <t>2021-03-05T14:00</t>
  </si>
  <si>
    <t>2021-03-05T15:00</t>
  </si>
  <si>
    <t>2021-03-05T16:00</t>
  </si>
  <si>
    <t>2021-03-05T17:00</t>
  </si>
  <si>
    <t>2021-03-05T18:00</t>
  </si>
  <si>
    <t>2021-03-05T19:00</t>
  </si>
  <si>
    <t>2021-03-05T20:00</t>
  </si>
  <si>
    <t>2021-03-05T21:00</t>
  </si>
  <si>
    <t>2021-03-05T22:00</t>
  </si>
  <si>
    <t>2021-03-05T23:00</t>
  </si>
  <si>
    <t>2021-03-06T00:00</t>
  </si>
  <si>
    <t>2021-03-06T01:00</t>
  </si>
  <si>
    <t>2021-03-06T02:00</t>
  </si>
  <si>
    <t>2021-03-06T03:00</t>
  </si>
  <si>
    <t>2021-03-06T04:00</t>
  </si>
  <si>
    <t>2021-03-06T05:00</t>
  </si>
  <si>
    <t>2021-03-06T06:00</t>
  </si>
  <si>
    <t>2021-03-06T07:00</t>
  </si>
  <si>
    <t>2021-03-06T08:00</t>
  </si>
  <si>
    <t>2021-03-06T09:00</t>
  </si>
  <si>
    <t>2021-03-06T11:00</t>
  </si>
  <si>
    <t>2021-03-06T12:00</t>
  </si>
  <si>
    <t>2021-03-06T13:00</t>
  </si>
  <si>
    <t>2021-03-06T14:00</t>
  </si>
  <si>
    <t>2021-03-06T15:00</t>
  </si>
  <si>
    <t>2021-03-06T16:00</t>
  </si>
  <si>
    <t>2021-03-06T17:00</t>
  </si>
  <si>
    <t>2021-03-06T18:00</t>
  </si>
  <si>
    <t>2021-03-06T19:00</t>
  </si>
  <si>
    <t>2021-03-06T20:00</t>
  </si>
  <si>
    <t>2021-03-06T21:00</t>
  </si>
  <si>
    <t>2021-03-06T22:00</t>
  </si>
  <si>
    <t>2021-03-06T23:00</t>
  </si>
  <si>
    <t>2021-03-07T00:00</t>
  </si>
  <si>
    <t>2021-03-07T01:00</t>
  </si>
  <si>
    <t>2021-03-07T02:00</t>
  </si>
  <si>
    <t>2021-03-07T03:00</t>
  </si>
  <si>
    <t>2021-03-07T04:00</t>
  </si>
  <si>
    <t>2021-03-07T05:00</t>
  </si>
  <si>
    <t>2021-03-07T06:00</t>
  </si>
  <si>
    <t>2021-03-07T07:00</t>
  </si>
  <si>
    <t>2021-03-07T08:00</t>
  </si>
  <si>
    <t>2021-03-07T09:00</t>
  </si>
  <si>
    <t>2021-03-07T10:00</t>
  </si>
  <si>
    <t>2021-03-07T11:00</t>
  </si>
  <si>
    <t>2021-03-07T12:00</t>
  </si>
  <si>
    <t>2021-03-07T13:00</t>
  </si>
  <si>
    <t>2021-03-07T14:00</t>
  </si>
  <si>
    <t>2021-03-07T15:00</t>
  </si>
  <si>
    <t>2021-03-07T16:00</t>
  </si>
  <si>
    <t>2021-03-07T17:00</t>
  </si>
  <si>
    <t>2021-03-07T18:00</t>
  </si>
  <si>
    <t>2021-03-07T19:00</t>
  </si>
  <si>
    <t>2021-03-07T20:00</t>
  </si>
  <si>
    <t>2021-03-07T21:00</t>
  </si>
  <si>
    <t>2021-03-07T22:00</t>
  </si>
  <si>
    <t>2021-03-07T23:00</t>
  </si>
  <si>
    <t>2021-03-08T00:00</t>
  </si>
  <si>
    <t>2021-03-08T01:00</t>
  </si>
  <si>
    <t>2021-03-08T02:00</t>
  </si>
  <si>
    <t>2021-03-08T03:00</t>
  </si>
  <si>
    <t>2021-03-08T04:00</t>
  </si>
  <si>
    <t>2021-03-08T05:00</t>
  </si>
  <si>
    <t>2021-03-08T06:00</t>
  </si>
  <si>
    <t>2021-03-08T07:00</t>
  </si>
  <si>
    <t>2021-03-08T08:00</t>
  </si>
  <si>
    <t>2021-03-08T09:00</t>
  </si>
  <si>
    <t>2021-03-08T11:00</t>
  </si>
  <si>
    <t>2021-03-08T12:00</t>
  </si>
  <si>
    <t>2021-03-08T13:00</t>
  </si>
  <si>
    <t>2021-03-08T14:00</t>
  </si>
  <si>
    <t>2021-03-08T15:00</t>
  </si>
  <si>
    <t>2021-03-08T16:00</t>
  </si>
  <si>
    <t>2021-03-08T17:00</t>
  </si>
  <si>
    <t>2021-03-08T18:00</t>
  </si>
  <si>
    <t>2021-03-08T19:00</t>
  </si>
  <si>
    <t>2021-03-08T20:00</t>
  </si>
  <si>
    <t>2021-03-08T21:00</t>
  </si>
  <si>
    <t>2021-03-08T22:00</t>
  </si>
  <si>
    <t>2021-03-08T23:00</t>
  </si>
  <si>
    <t>2021-03-09T00:00</t>
  </si>
  <si>
    <t>2021-03-09T01:00</t>
  </si>
  <si>
    <t>2021-03-09T02:00</t>
  </si>
  <si>
    <t>2021-03-09T03:00</t>
  </si>
  <si>
    <t>2021-03-09T04:00</t>
  </si>
  <si>
    <t>2021-03-09T05:00</t>
  </si>
  <si>
    <t>2021-03-09T06:00</t>
  </si>
  <si>
    <t>2021-03-09T07:00</t>
  </si>
  <si>
    <t>2021-03-09T08:00</t>
  </si>
  <si>
    <t>2021-03-09T09:00</t>
  </si>
  <si>
    <t>2021-03-09T10:00</t>
  </si>
  <si>
    <t>2021-03-09T11:00</t>
  </si>
  <si>
    <t>2021-03-09T12:00</t>
  </si>
  <si>
    <t>2021-03-09T13:00</t>
  </si>
  <si>
    <t>2021-03-09T14:00</t>
  </si>
  <si>
    <t>2021-03-09T15:00</t>
  </si>
  <si>
    <t>2021-03-09T16:00</t>
  </si>
  <si>
    <t>2021-03-09T17:00</t>
  </si>
  <si>
    <t>2021-03-09T18:00</t>
  </si>
  <si>
    <t>2021-03-09T19:00</t>
  </si>
  <si>
    <t>2021-03-09T20:00</t>
  </si>
  <si>
    <t>2021-03-09T21:00</t>
  </si>
  <si>
    <t>2021-03-09T22:00</t>
  </si>
  <si>
    <t>2021-03-09T23:00</t>
  </si>
  <si>
    <t>2021-03-10T00:00</t>
  </si>
  <si>
    <t>2021-03-10T01:00</t>
  </si>
  <si>
    <t>2021-03-10T02:00</t>
  </si>
  <si>
    <t>2021-03-10T03:00</t>
  </si>
  <si>
    <t>2021-03-10T04:00</t>
  </si>
  <si>
    <t>2021-03-10T05:00</t>
  </si>
  <si>
    <t>2021-03-10T06:00</t>
  </si>
  <si>
    <t>2021-03-10T07:00</t>
  </si>
  <si>
    <t>2021-03-10T08:00</t>
  </si>
  <si>
    <t>2021-03-10T09:00</t>
  </si>
  <si>
    <t>2021-03-10T10:00</t>
  </si>
  <si>
    <t>2021-03-10T11:00</t>
  </si>
  <si>
    <t>2021-03-10T12:00</t>
  </si>
  <si>
    <t>2021-03-10T13:00</t>
  </si>
  <si>
    <t>2021-03-10T14:00</t>
  </si>
  <si>
    <t>2021-03-10T15:00</t>
  </si>
  <si>
    <t>2021-03-10T16:00</t>
  </si>
  <si>
    <t>2021-03-10T17:00</t>
  </si>
  <si>
    <t>2021-03-10T18:00</t>
  </si>
  <si>
    <t>2021-03-10T19:00</t>
  </si>
  <si>
    <t>2021-03-10T20:00</t>
  </si>
  <si>
    <t>2021-03-10T21:00</t>
  </si>
  <si>
    <t>2021-03-10T22:00</t>
  </si>
  <si>
    <t>2021-03-10T23:00</t>
  </si>
  <si>
    <t>2021-03-11T00:00</t>
  </si>
  <si>
    <t>2021-03-11T01:00</t>
  </si>
  <si>
    <t>2021-03-11T02:00</t>
  </si>
  <si>
    <t>2021-03-11T03:00</t>
  </si>
  <si>
    <t>2021-03-11T04:00</t>
  </si>
  <si>
    <t>2021-03-11T05:00</t>
  </si>
  <si>
    <t>2021-03-11T06:00</t>
  </si>
  <si>
    <t>2021-03-11T07:00</t>
  </si>
  <si>
    <t>2021-03-11T08:00</t>
  </si>
  <si>
    <t>2021-03-11T09:00</t>
  </si>
  <si>
    <t>2021-03-11T10:00</t>
  </si>
  <si>
    <t>2021-03-11T11:00</t>
  </si>
  <si>
    <t>2021-03-11T12:00</t>
  </si>
  <si>
    <t>2021-03-11T13:00</t>
  </si>
  <si>
    <t>2021-03-11T14:00</t>
  </si>
  <si>
    <t>2021-03-11T15:00</t>
  </si>
  <si>
    <t>2021-03-11T16:00</t>
  </si>
  <si>
    <t>2021-03-11T17:00</t>
  </si>
  <si>
    <t>2021-03-11T18:00</t>
  </si>
  <si>
    <t>2021-03-11T19:00</t>
  </si>
  <si>
    <t>2021-03-11T20:00</t>
  </si>
  <si>
    <t>2021-03-11T21:00</t>
  </si>
  <si>
    <t>2021-03-11T22:00</t>
  </si>
  <si>
    <t>2021-03-11T23:00</t>
  </si>
  <si>
    <t>2021-03-13T00:00</t>
  </si>
  <si>
    <t>2021-03-13T01:00</t>
  </si>
  <si>
    <t>2021-03-13T02:00</t>
  </si>
  <si>
    <t>2021-03-13T03:00</t>
  </si>
  <si>
    <t>2021-03-13T04:00</t>
  </si>
  <si>
    <t>2021-03-13T05:00</t>
  </si>
  <si>
    <t>2021-03-13T06:00</t>
  </si>
  <si>
    <t>2021-03-13T07:00</t>
  </si>
  <si>
    <t>2021-03-13T08:00</t>
  </si>
  <si>
    <t>2021-03-13T09:00</t>
  </si>
  <si>
    <t>2021-03-13T10:00</t>
  </si>
  <si>
    <t>2021-03-13T11:00</t>
  </si>
  <si>
    <t>2021-03-13T12:00</t>
  </si>
  <si>
    <t>2021-03-13T13:00</t>
  </si>
  <si>
    <t>2021-03-13T14:00</t>
  </si>
  <si>
    <t>2021-03-13T15:00</t>
  </si>
  <si>
    <t>2021-03-13T16:00</t>
  </si>
  <si>
    <t>2021-03-13T17:00</t>
  </si>
  <si>
    <t>2021-03-13T18:00</t>
  </si>
  <si>
    <t>2021-03-13T19:00</t>
  </si>
  <si>
    <t>2021-03-13T20:00</t>
  </si>
  <si>
    <t>2021-03-13T21:00</t>
  </si>
  <si>
    <t>2021-03-13T22:00</t>
  </si>
  <si>
    <t>2021-03-13T23:00</t>
  </si>
  <si>
    <t>2021-03-14T00:00</t>
  </si>
  <si>
    <t>2021-03-14T01:00</t>
  </si>
  <si>
    <t>2021-03-14T02:00</t>
  </si>
  <si>
    <t>2021-03-14T03:00</t>
  </si>
  <si>
    <t>2021-03-14T04:00</t>
  </si>
  <si>
    <t>2021-03-14T05:00</t>
  </si>
  <si>
    <t>2021-03-14T06:00</t>
  </si>
  <si>
    <t>2021-03-14T07:00</t>
  </si>
  <si>
    <t>2021-03-14T08:00</t>
  </si>
  <si>
    <t>2021-03-14T09:00</t>
  </si>
  <si>
    <t>2021-03-14T10:00</t>
  </si>
  <si>
    <t>2021-03-14T11:00</t>
  </si>
  <si>
    <t>2021-03-14T12:00</t>
  </si>
  <si>
    <t>2021-03-14T13:00</t>
  </si>
  <si>
    <t>2021-03-14T14:00</t>
  </si>
  <si>
    <t>2021-03-14T15:00</t>
  </si>
  <si>
    <t>2021-03-14T16:00</t>
  </si>
  <si>
    <t>2021-03-14T17:00</t>
  </si>
  <si>
    <t>2021-03-14T18:00</t>
  </si>
  <si>
    <t>2021-03-14T19:00</t>
  </si>
  <si>
    <t>2021-03-14T20:00</t>
  </si>
  <si>
    <t>2021-03-14T21:00</t>
  </si>
  <si>
    <t>2021-03-14T22:00</t>
  </si>
  <si>
    <t>2021-03-14T23:00</t>
  </si>
  <si>
    <t>2021-03-15T00:00</t>
  </si>
  <si>
    <t>2021-03-15T01:00</t>
  </si>
  <si>
    <t>2021-03-15T02:00</t>
  </si>
  <si>
    <t>2021-03-15T03:00</t>
  </si>
  <si>
    <t>2021-03-15T04:00</t>
  </si>
  <si>
    <t>2021-03-15T05:00</t>
  </si>
  <si>
    <t>2021-03-15T06:00</t>
  </si>
  <si>
    <t>2021-03-15T07:00</t>
  </si>
  <si>
    <t>2021-03-15T08:00</t>
  </si>
  <si>
    <t>2021-03-15T09:00</t>
  </si>
  <si>
    <t>2021-03-15T10:00</t>
  </si>
  <si>
    <t>2021-03-15T11:00</t>
  </si>
  <si>
    <t>2021-03-15T12:00</t>
  </si>
  <si>
    <t>2021-03-15T13:00</t>
  </si>
  <si>
    <t>2021-03-15T14:00</t>
  </si>
  <si>
    <t>2021-03-15T15:00</t>
  </si>
  <si>
    <t>2021-03-15T16:00</t>
  </si>
  <si>
    <t>2021-03-15T17:00</t>
  </si>
  <si>
    <t>2021-03-15T18:00</t>
  </si>
  <si>
    <t>2021-03-15T19:00</t>
  </si>
  <si>
    <t>2021-03-15T20:00</t>
  </si>
  <si>
    <t>2021-03-15T21:00</t>
  </si>
  <si>
    <t>2021-03-15T22:00</t>
  </si>
  <si>
    <t>2021-03-15T23:00</t>
  </si>
  <si>
    <t>2021-03-16T00:00</t>
  </si>
  <si>
    <t>2021-03-16T01:00</t>
  </si>
  <si>
    <t>2021-03-16T02:00</t>
  </si>
  <si>
    <t>2021-03-16T03:00</t>
  </si>
  <si>
    <t>2021-03-16T04:00</t>
  </si>
  <si>
    <t>2021-03-16T05:00</t>
  </si>
  <si>
    <t>2021-03-16T06:00</t>
  </si>
  <si>
    <t>2021-03-16T07:00</t>
  </si>
  <si>
    <t>2021-03-16T08:00</t>
  </si>
  <si>
    <t>2021-03-16T09:00</t>
  </si>
  <si>
    <t>2021-03-16T10:00</t>
  </si>
  <si>
    <t>2021-03-16T11:00</t>
  </si>
  <si>
    <t>2021-03-16T12:00</t>
  </si>
  <si>
    <t>2021-03-16T13:00</t>
  </si>
  <si>
    <t>2021-03-16T14:00</t>
  </si>
  <si>
    <t>2021-03-16T15:00</t>
  </si>
  <si>
    <t>2021-03-16T16:00</t>
  </si>
  <si>
    <t>2021-03-16T17:00</t>
  </si>
  <si>
    <t>2021-03-16T18:00</t>
  </si>
  <si>
    <t>2021-03-16T19:00</t>
  </si>
  <si>
    <t>2021-03-16T20:00</t>
  </si>
  <si>
    <t>2021-03-16T21:00</t>
  </si>
  <si>
    <t>2021-03-16T22:00</t>
  </si>
  <si>
    <t>2021-03-16T23:00</t>
  </si>
  <si>
    <t>2021-03-17T00:00</t>
  </si>
  <si>
    <t>2021-03-17T01:00</t>
  </si>
  <si>
    <t>2021-03-17T02:00</t>
  </si>
  <si>
    <t>2021-03-17T03:00</t>
  </si>
  <si>
    <t>2021-03-17T04:00</t>
  </si>
  <si>
    <t>2021-03-17T05:00</t>
  </si>
  <si>
    <t>2021-03-17T06:00</t>
  </si>
  <si>
    <t>2021-03-17T07:00</t>
  </si>
  <si>
    <t>2021-03-17T08:00</t>
  </si>
  <si>
    <t>2021-03-17T09:00</t>
  </si>
  <si>
    <t>2021-03-17T10:00</t>
  </si>
  <si>
    <t>2021-03-17T11:00</t>
  </si>
  <si>
    <t>2021-03-17T12:00</t>
  </si>
  <si>
    <t>2021-03-17T13:00</t>
  </si>
  <si>
    <t>2021-03-17T14:00</t>
  </si>
  <si>
    <t>2021-03-17T15:00</t>
  </si>
  <si>
    <t>2021-03-17T16:00</t>
  </si>
  <si>
    <t>2021-03-17T17:00</t>
  </si>
  <si>
    <t>2021-03-17T18:00</t>
  </si>
  <si>
    <t>2021-03-17T19:00</t>
  </si>
  <si>
    <t>2021-03-17T20:00</t>
  </si>
  <si>
    <t>2021-03-17T21:00</t>
  </si>
  <si>
    <t>2021-03-17T22:00</t>
  </si>
  <si>
    <t>2021-03-17T23:00</t>
  </si>
  <si>
    <t>2021-03-18T00:00</t>
  </si>
  <si>
    <t>2021-03-18T01:00</t>
  </si>
  <si>
    <t>2021-03-18T02:00</t>
  </si>
  <si>
    <t>2021-03-18T03:00</t>
  </si>
  <si>
    <t>2021-03-18T04:00</t>
  </si>
  <si>
    <t>2021-03-18T05:00</t>
  </si>
  <si>
    <t>2021-03-18T06:00</t>
  </si>
  <si>
    <t>2021-03-18T07:00</t>
  </si>
  <si>
    <t>2021-03-18T08:00</t>
  </si>
  <si>
    <t>2021-03-18T09:00</t>
  </si>
  <si>
    <t>2021-03-18T10:00</t>
  </si>
  <si>
    <t>2021-03-18T11:00</t>
  </si>
  <si>
    <t>2021-03-18T12:00</t>
  </si>
  <si>
    <t>2021-03-18T13:00</t>
  </si>
  <si>
    <t>2021-03-18T14:00</t>
  </si>
  <si>
    <t>2021-03-18T15:00</t>
  </si>
  <si>
    <t>2021-03-18T16:00</t>
  </si>
  <si>
    <t>2021-03-18T17:00</t>
  </si>
  <si>
    <t>2021-03-18T18:00</t>
  </si>
  <si>
    <t>2021-03-18T19:00</t>
  </si>
  <si>
    <t>2021-03-18T20:00</t>
  </si>
  <si>
    <t>2021-03-18T21:00</t>
  </si>
  <si>
    <t>2021-03-18T22:00</t>
  </si>
  <si>
    <t>2021-03-18T23:00</t>
  </si>
  <si>
    <t>2021-03-20T00:00</t>
  </si>
  <si>
    <t>2021-03-20T01:00</t>
  </si>
  <si>
    <t>2021-03-20T02:00</t>
  </si>
  <si>
    <t>2021-03-20T03:00</t>
  </si>
  <si>
    <t>2021-03-20T04:00</t>
  </si>
  <si>
    <t>2021-03-20T05:00</t>
  </si>
  <si>
    <t>2021-03-20T06:00</t>
  </si>
  <si>
    <t>2021-03-20T07:00</t>
  </si>
  <si>
    <t>2021-03-20T08:00</t>
  </si>
  <si>
    <t>2021-03-20T09:00</t>
  </si>
  <si>
    <t>2021-03-20T11:00</t>
  </si>
  <si>
    <t>2021-03-20T12:00</t>
  </si>
  <si>
    <t>2021-03-20T13:00</t>
  </si>
  <si>
    <t>2021-03-20T14:00</t>
  </si>
  <si>
    <t>2021-03-20T15:00</t>
  </si>
  <si>
    <t>2021-03-20T16:00</t>
  </si>
  <si>
    <t>2021-03-20T17:00</t>
  </si>
  <si>
    <t>2021-03-20T18:00</t>
  </si>
  <si>
    <t>2021-03-20T19:00</t>
  </si>
  <si>
    <t>2021-03-20T20:00</t>
  </si>
  <si>
    <t>2021-03-20T21:00</t>
  </si>
  <si>
    <t>2021-03-20T22:00</t>
  </si>
  <si>
    <t>2021-03-20T23:00</t>
  </si>
  <si>
    <t>2021-03-21T00:00</t>
  </si>
  <si>
    <t>2021-03-21T01:00</t>
  </si>
  <si>
    <t>2021-03-21T02:00</t>
  </si>
  <si>
    <t>2021-03-21T03:00</t>
  </si>
  <si>
    <t>2021-03-21T04:00</t>
  </si>
  <si>
    <t>2021-03-21T05:00</t>
  </si>
  <si>
    <t>2021-03-21T06:00</t>
  </si>
  <si>
    <t>2021-03-21T07:00</t>
  </si>
  <si>
    <t>2021-03-21T08:00</t>
  </si>
  <si>
    <t>2021-03-21T09:00</t>
  </si>
  <si>
    <t>2021-03-21T10:00</t>
  </si>
  <si>
    <t>2021-03-21T11:00</t>
  </si>
  <si>
    <t>2021-03-21T12:00</t>
  </si>
  <si>
    <t>2021-03-21T13:00</t>
  </si>
  <si>
    <t>2021-03-21T14:00</t>
  </si>
  <si>
    <t>2021-03-21T15:00</t>
  </si>
  <si>
    <t>2021-03-21T16:00</t>
  </si>
  <si>
    <t>2021-03-21T17:00</t>
  </si>
  <si>
    <t>2021-03-21T18:00</t>
  </si>
  <si>
    <t>2021-03-21T19:00</t>
  </si>
  <si>
    <t>2021-03-21T20:00</t>
  </si>
  <si>
    <t>2021-03-21T21:00</t>
  </si>
  <si>
    <t>2021-03-21T22:00</t>
  </si>
  <si>
    <t>2021-03-21T23:00</t>
  </si>
  <si>
    <t>2021-03-22T00:00</t>
  </si>
  <si>
    <t>2021-03-22T01:00</t>
  </si>
  <si>
    <t>2021-03-22T02:00</t>
  </si>
  <si>
    <t>2021-03-22T03:00</t>
  </si>
  <si>
    <t>2021-03-22T04:00</t>
  </si>
  <si>
    <t>2021-03-22T05:00</t>
  </si>
  <si>
    <t>2021-03-22T06:00</t>
  </si>
  <si>
    <t>2021-03-22T07:00</t>
  </si>
  <si>
    <t>2021-03-22T08:00</t>
  </si>
  <si>
    <t>2021-03-22T09:00</t>
  </si>
  <si>
    <t>2021-03-22T10:00</t>
  </si>
  <si>
    <t>2021-03-22T11:00</t>
  </si>
  <si>
    <t>2021-03-22T12:00</t>
  </si>
  <si>
    <t>2021-03-22T13:00</t>
  </si>
  <si>
    <t>2021-03-22T14:00</t>
  </si>
  <si>
    <t>2021-03-22T15:00</t>
  </si>
  <si>
    <t>2021-03-22T16:00</t>
  </si>
  <si>
    <t>2021-03-22T17:00</t>
  </si>
  <si>
    <t>2021-03-22T18:00</t>
  </si>
  <si>
    <t>2021-03-22T19:00</t>
  </si>
  <si>
    <t>2021-03-22T20:00</t>
  </si>
  <si>
    <t>2021-03-22T21:00</t>
  </si>
  <si>
    <t>2021-03-22T22:00</t>
  </si>
  <si>
    <t>2021-03-22T23:00</t>
  </si>
  <si>
    <t>2021-03-23T00:00</t>
  </si>
  <si>
    <t>2021-03-23T01:00</t>
  </si>
  <si>
    <t>2021-03-23T02:00</t>
  </si>
  <si>
    <t>2021-03-23T03:00</t>
  </si>
  <si>
    <t>2021-03-23T04:00</t>
  </si>
  <si>
    <t>2021-03-23T05:00</t>
  </si>
  <si>
    <t>2021-03-23T06:00</t>
  </si>
  <si>
    <t>2021-03-23T07:00</t>
  </si>
  <si>
    <t>2021-03-23T08:00</t>
  </si>
  <si>
    <t>2021-03-23T09:00</t>
  </si>
  <si>
    <t>2021-03-23T10:00</t>
  </si>
  <si>
    <t>2021-03-23T11:00</t>
  </si>
  <si>
    <t>2021-03-23T12:00</t>
  </si>
  <si>
    <t>2021-03-23T13:00</t>
  </si>
  <si>
    <t>2021-03-23T14:00</t>
  </si>
  <si>
    <t>2021-03-23T15:00</t>
  </si>
  <si>
    <t>2021-03-23T16:00</t>
  </si>
  <si>
    <t>2021-03-23T17:00</t>
  </si>
  <si>
    <t>2021-03-23T18:00</t>
  </si>
  <si>
    <t>2021-03-23T19:00</t>
  </si>
  <si>
    <t>2021-03-23T20:00</t>
  </si>
  <si>
    <t>2021-03-23T21:00</t>
  </si>
  <si>
    <t>2021-03-23T22:00</t>
  </si>
  <si>
    <t>2021-03-23T23:00</t>
  </si>
  <si>
    <t>2021-03-24T00:00</t>
  </si>
  <si>
    <t>2021-03-24T01:00</t>
  </si>
  <si>
    <t>2021-03-24T02:00</t>
  </si>
  <si>
    <t>2021-03-24T03:00</t>
  </si>
  <si>
    <t>2021-03-24T04:00</t>
  </si>
  <si>
    <t>2021-03-24T05:00</t>
  </si>
  <si>
    <t>2021-03-24T06:00</t>
  </si>
  <si>
    <t>2021-03-24T07:00</t>
  </si>
  <si>
    <t>2021-03-24T08:00</t>
  </si>
  <si>
    <t>2021-03-24T09:00</t>
  </si>
  <si>
    <t>2021-03-24T10:00</t>
  </si>
  <si>
    <t>2021-03-24T11:00</t>
  </si>
  <si>
    <t>2021-03-24T12:00</t>
  </si>
  <si>
    <t>2021-03-24T13:00</t>
  </si>
  <si>
    <t>2021-03-24T14:00</t>
  </si>
  <si>
    <t>2021-03-24T15:00</t>
  </si>
  <si>
    <t>2021-03-24T16:00</t>
  </si>
  <si>
    <t>2021-03-24T17:00</t>
  </si>
  <si>
    <t>2021-03-24T18:00</t>
  </si>
  <si>
    <t>2021-03-24T19:00</t>
  </si>
  <si>
    <t>2021-03-24T20:00</t>
  </si>
  <si>
    <t>2021-03-24T21:00</t>
  </si>
  <si>
    <t>2021-03-24T22:00</t>
  </si>
  <si>
    <t>2021-03-24T23:00</t>
  </si>
  <si>
    <t>2021-03-25T00:00</t>
  </si>
  <si>
    <t>2021-03-25T01:00</t>
  </si>
  <si>
    <t>2021-03-25T02:00</t>
  </si>
  <si>
    <t>2021-03-25T03:00</t>
  </si>
  <si>
    <t>2021-03-25T04:00</t>
  </si>
  <si>
    <t>2021-03-25T05:00</t>
  </si>
  <si>
    <t>2021-03-25T06:00</t>
  </si>
  <si>
    <t>2021-03-25T07:00</t>
  </si>
  <si>
    <t>2021-03-25T08:00</t>
  </si>
  <si>
    <t>2021-03-25T09:00</t>
  </si>
  <si>
    <t>2021-03-25T11:00</t>
  </si>
  <si>
    <t>2021-03-25T12:00</t>
  </si>
  <si>
    <t>2021-03-25T13:00</t>
  </si>
  <si>
    <t>2021-03-25T14:00</t>
  </si>
  <si>
    <t>2021-03-25T15:00</t>
  </si>
  <si>
    <t>2021-03-25T16:00</t>
  </si>
  <si>
    <t>2021-03-25T17:00</t>
  </si>
  <si>
    <t>2021-03-25T18:00</t>
  </si>
  <si>
    <t>2021-03-25T19:00</t>
  </si>
  <si>
    <t>2021-03-25T20:00</t>
  </si>
  <si>
    <t>2021-03-25T21:00</t>
  </si>
  <si>
    <t>2021-03-25T22:00</t>
  </si>
  <si>
    <t>2021-03-25T23:00</t>
  </si>
  <si>
    <t>2021-03-26T00:00</t>
  </si>
  <si>
    <t>2021-03-26T01:00</t>
  </si>
  <si>
    <t>2021-03-26T02:00</t>
  </si>
  <si>
    <t>2021-03-26T03:00</t>
  </si>
  <si>
    <t>2021-03-26T04:00</t>
  </si>
  <si>
    <t>2021-03-26T05:00</t>
  </si>
  <si>
    <t>2021-03-26T06:00</t>
  </si>
  <si>
    <t>2021-03-26T07:00</t>
  </si>
  <si>
    <t>2021-03-26T08:00</t>
  </si>
  <si>
    <t>2021-03-26T09:00</t>
  </si>
  <si>
    <t>2021-03-26T10:00</t>
  </si>
  <si>
    <t>2021-03-26T11:00</t>
  </si>
  <si>
    <t>2021-03-26T12:00</t>
  </si>
  <si>
    <t>2021-03-26T13:00</t>
  </si>
  <si>
    <t>2021-03-26T14:00</t>
  </si>
  <si>
    <t>2021-03-26T15:00</t>
  </si>
  <si>
    <t>2021-03-26T16:00</t>
  </si>
  <si>
    <t>2021-03-26T17:00</t>
  </si>
  <si>
    <t>2021-03-26T18:00</t>
  </si>
  <si>
    <t>2021-03-26T19:00</t>
  </si>
  <si>
    <t>2021-03-26T20:00</t>
  </si>
  <si>
    <t>2021-03-26T21:00</t>
  </si>
  <si>
    <t>2021-03-26T22:00</t>
  </si>
  <si>
    <t>2021-03-26T23:00</t>
  </si>
  <si>
    <t>2021-03-27T00:00</t>
  </si>
  <si>
    <t>2021-03-27T01:00</t>
  </si>
  <si>
    <t>2021-03-27T02:00</t>
  </si>
  <si>
    <t>2021-03-27T03:00</t>
  </si>
  <si>
    <t>2021-03-27T04:00</t>
  </si>
  <si>
    <t>2021-03-27T05:00</t>
  </si>
  <si>
    <t>2021-03-27T06:00</t>
  </si>
  <si>
    <t>2021-03-27T07:00</t>
  </si>
  <si>
    <t>2021-03-27T08:00</t>
  </si>
  <si>
    <t>2021-03-27T09:00</t>
  </si>
  <si>
    <t>2021-03-27T10:00</t>
  </si>
  <si>
    <t>2021-03-27T11:00</t>
  </si>
  <si>
    <t>2021-03-27T12:00</t>
  </si>
  <si>
    <t>2021-03-27T13:00</t>
  </si>
  <si>
    <t>2021-03-27T14:00</t>
  </si>
  <si>
    <t>2021-03-27T15:00</t>
  </si>
  <si>
    <t>2021-03-27T16:00</t>
  </si>
  <si>
    <t>2021-03-27T17:00</t>
  </si>
  <si>
    <t>2021-03-27T18:00</t>
  </si>
  <si>
    <t>2021-03-27T19:00</t>
  </si>
  <si>
    <t>2021-03-27T20:00</t>
  </si>
  <si>
    <t>2021-03-27T21:00</t>
  </si>
  <si>
    <t>2021-03-27T22:00</t>
  </si>
  <si>
    <t>2021-03-27T23:00</t>
  </si>
  <si>
    <t>2021-03-28T00:00</t>
  </si>
  <si>
    <t>2021-03-28T01:00</t>
  </si>
  <si>
    <t>2021-03-28T02:00</t>
  </si>
  <si>
    <t>2021-03-28T03:00</t>
  </si>
  <si>
    <t>2021-03-28T04:00</t>
  </si>
  <si>
    <t>2021-03-28T05:00</t>
  </si>
  <si>
    <t>2021-03-28T06:00</t>
  </si>
  <si>
    <t>2021-03-28T07:00</t>
  </si>
  <si>
    <t>2021-03-28T08:00</t>
  </si>
  <si>
    <t>2021-03-28T09:00</t>
  </si>
  <si>
    <t>2021-03-28T10:00</t>
  </si>
  <si>
    <t>2021-03-28T11:00</t>
  </si>
  <si>
    <t>2021-03-28T12:00</t>
  </si>
  <si>
    <t>2021-03-28T13:00</t>
  </si>
  <si>
    <t>2021-03-28T14:00</t>
  </si>
  <si>
    <t>2021-03-28T15:00</t>
  </si>
  <si>
    <t>2021-03-28T16:00</t>
  </si>
  <si>
    <t>2021-03-28T17:00</t>
  </si>
  <si>
    <t>2021-03-28T18:00</t>
  </si>
  <si>
    <t>2021-03-28T19:00</t>
  </si>
  <si>
    <t>2021-03-28T20:00</t>
  </si>
  <si>
    <t>2021-03-28T21:00</t>
  </si>
  <si>
    <t>2021-03-28T22:00</t>
  </si>
  <si>
    <t>2021-03-28T23:00</t>
  </si>
  <si>
    <t>2021-03-29T00:00</t>
  </si>
  <si>
    <t>2021-03-29T01:00</t>
  </si>
  <si>
    <t>2021-03-29T02:00</t>
  </si>
  <si>
    <t>2021-03-29T03:00</t>
  </si>
  <si>
    <t>2021-03-29T04:00</t>
  </si>
  <si>
    <t>2021-03-29T05:00</t>
  </si>
  <si>
    <t>2021-03-29T06:00</t>
  </si>
  <si>
    <t>2021-03-29T07:00</t>
  </si>
  <si>
    <t>2021-03-29T08:00</t>
  </si>
  <si>
    <t>2021-03-29T09:00</t>
  </si>
  <si>
    <t>2021-03-29T10:00</t>
  </si>
  <si>
    <t>2021-03-29T11:00</t>
  </si>
  <si>
    <t>2021-03-29T12:00</t>
  </si>
  <si>
    <t>2021-03-29T13:00</t>
  </si>
  <si>
    <t>2021-03-29T14:00</t>
  </si>
  <si>
    <t>2021-03-29T15:00</t>
  </si>
  <si>
    <t>2021-03-29T16:00</t>
  </si>
  <si>
    <t>2021-03-29T17:00</t>
  </si>
  <si>
    <t>2021-03-29T18:00</t>
  </si>
  <si>
    <t>2021-03-29T19:00</t>
  </si>
  <si>
    <t>2021-03-29T20:00</t>
  </si>
  <si>
    <t>2021-03-29T21:00</t>
  </si>
  <si>
    <t>2021-03-29T22:00</t>
  </si>
  <si>
    <t>2021-03-29T23:00</t>
  </si>
  <si>
    <t>2021-03-30T00:00</t>
  </si>
  <si>
    <t>2021-03-30T01:00</t>
  </si>
  <si>
    <t>2021-03-30T02:00</t>
  </si>
  <si>
    <t>2021-03-30T03:00</t>
  </si>
  <si>
    <t>2021-03-30T04:00</t>
  </si>
  <si>
    <t>2021-03-30T05:00</t>
  </si>
  <si>
    <t>2021-03-30T06:00</t>
  </si>
  <si>
    <t>2021-03-30T07:00</t>
  </si>
  <si>
    <t>2021-03-30T08:00</t>
  </si>
  <si>
    <t>2021-03-30T09:00</t>
  </si>
  <si>
    <t>2021-03-30T10:00</t>
  </si>
  <si>
    <t>2021-03-30T11:00</t>
  </si>
  <si>
    <t>2021-03-30T12:00</t>
  </si>
  <si>
    <t>2021-03-30T13:00</t>
  </si>
  <si>
    <t>2021-03-30T14:00</t>
  </si>
  <si>
    <t>2021-03-30T15:00</t>
  </si>
  <si>
    <t>2021-03-30T16:00</t>
  </si>
  <si>
    <t>2021-03-30T17:00</t>
  </si>
  <si>
    <t>2021-03-30T18:00</t>
  </si>
  <si>
    <t>2021-03-30T19:00</t>
  </si>
  <si>
    <t>2021-03-30T20:00</t>
  </si>
  <si>
    <t>2021-03-30T21:00</t>
  </si>
  <si>
    <t>2021-03-30T22:00</t>
  </si>
  <si>
    <t>2021-03-30T23:00</t>
  </si>
  <si>
    <t>2021-03-31T00:00</t>
  </si>
  <si>
    <t>2021-03-31T01:00</t>
  </si>
  <si>
    <t>2021-03-31T02:00</t>
  </si>
  <si>
    <t>2021-03-31T03:00</t>
  </si>
  <si>
    <t>2021-03-31T04:00</t>
  </si>
  <si>
    <t>2021-03-31T05:00</t>
  </si>
  <si>
    <t>2021-03-31T06:00</t>
  </si>
  <si>
    <t>2021-03-31T07:00</t>
  </si>
  <si>
    <t>2021-03-31T08:00</t>
  </si>
  <si>
    <t>2021-03-31T09:00</t>
  </si>
  <si>
    <t>2021-03-31T10:00</t>
  </si>
  <si>
    <t>2021-03-31T11:00</t>
  </si>
  <si>
    <t>2021-03-31T12:00</t>
  </si>
  <si>
    <t>2021-03-31T13:00</t>
  </si>
  <si>
    <t>2021-03-31T14:00</t>
  </si>
  <si>
    <t>2021-03-31T15:00</t>
  </si>
  <si>
    <t>2021-03-31T16:00</t>
  </si>
  <si>
    <t>2021-03-31T17:00</t>
  </si>
  <si>
    <t>2021-03-31T18:00</t>
  </si>
  <si>
    <t>2021-03-31T19:00</t>
  </si>
  <si>
    <t>2021-03-31T20:00</t>
  </si>
  <si>
    <t>2021-03-31T21:00</t>
  </si>
  <si>
    <t>2021-03-31T22:00</t>
  </si>
  <si>
    <t>2021-03-31T23:00</t>
  </si>
  <si>
    <t>2021-03-06T10:00</t>
  </si>
  <si>
    <t>AWGs tripped</t>
  </si>
  <si>
    <t>AWG resumed operations at 06h05</t>
  </si>
  <si>
    <t>2021-04-01T00:00</t>
  </si>
  <si>
    <t>2021-04-01T01:00</t>
  </si>
  <si>
    <t>2021-04-01T02:00</t>
  </si>
  <si>
    <t>2021-04-01T03:00</t>
  </si>
  <si>
    <t>2021-04-01T04:00</t>
  </si>
  <si>
    <t>2021-04-01T05:00</t>
  </si>
  <si>
    <t>2021-04-01T06:00</t>
  </si>
  <si>
    <t>2021-04-01T07:00</t>
  </si>
  <si>
    <t>2021-04-01T08:00</t>
  </si>
  <si>
    <t>2021-04-01T09:00</t>
  </si>
  <si>
    <t>2021-04-01T10:00</t>
  </si>
  <si>
    <t>2021-04-01T11:00</t>
  </si>
  <si>
    <t>2021-04-01T12:00</t>
  </si>
  <si>
    <t>2021-04-01T13:00</t>
  </si>
  <si>
    <t>2021-04-01T14:00</t>
  </si>
  <si>
    <t>2021-04-01T15:00</t>
  </si>
  <si>
    <t>2021-04-01T16:00</t>
  </si>
  <si>
    <t>2021-04-01T17:00</t>
  </si>
  <si>
    <t>2021-04-01T18:00</t>
  </si>
  <si>
    <t>2021-04-01T19:00</t>
  </si>
  <si>
    <t>2021-04-01T20:00</t>
  </si>
  <si>
    <t>2021-04-01T21:00</t>
  </si>
  <si>
    <t>2021-04-01T22:00</t>
  </si>
  <si>
    <t>2021-04-01T23:00</t>
  </si>
  <si>
    <t>2021-04-02T00:00</t>
  </si>
  <si>
    <t>2021-04-02T01:00</t>
  </si>
  <si>
    <t>2021-04-02T02:00</t>
  </si>
  <si>
    <t>2021-04-02T03:00</t>
  </si>
  <si>
    <t>2021-04-02T04:00</t>
  </si>
  <si>
    <t>2021-04-02T05:00</t>
  </si>
  <si>
    <t>2021-04-02T06:00</t>
  </si>
  <si>
    <t>2021-04-02T07:00</t>
  </si>
  <si>
    <t>2021-04-02T08:00</t>
  </si>
  <si>
    <t>2021-04-02T09:00</t>
  </si>
  <si>
    <t>2021-04-02T10:00</t>
  </si>
  <si>
    <t>2021-04-02T11:00</t>
  </si>
  <si>
    <t>2021-04-02T12:00</t>
  </si>
  <si>
    <t>2021-04-02T13:00</t>
  </si>
  <si>
    <t>2021-04-02T14:00</t>
  </si>
  <si>
    <t>2021-04-02T15:00</t>
  </si>
  <si>
    <t>2021-04-02T16:00</t>
  </si>
  <si>
    <t>2021-04-02T17:00</t>
  </si>
  <si>
    <t>2021-04-02T18:00</t>
  </si>
  <si>
    <t>2021-04-02T19:00</t>
  </si>
  <si>
    <t>2021-04-02T20:00</t>
  </si>
  <si>
    <t>2021-04-02T21:00</t>
  </si>
  <si>
    <t>2021-04-02T22:00</t>
  </si>
  <si>
    <t>2021-04-02T23:00</t>
  </si>
  <si>
    <t>2021-04-03T00:00</t>
  </si>
  <si>
    <t>2021-04-03T01:00</t>
  </si>
  <si>
    <t>2021-04-03T02:00</t>
  </si>
  <si>
    <t>2021-04-03T03:00</t>
  </si>
  <si>
    <t>2021-04-03T04:00</t>
  </si>
  <si>
    <t>2021-04-03T05:00</t>
  </si>
  <si>
    <t>2021-04-03T06:00</t>
  </si>
  <si>
    <t>2021-04-03T07:00</t>
  </si>
  <si>
    <t>2021-04-03T08:00</t>
  </si>
  <si>
    <t>2021-04-03T09:00</t>
  </si>
  <si>
    <t>2021-04-03T10:00</t>
  </si>
  <si>
    <t>2021-04-03T11:00</t>
  </si>
  <si>
    <t>2021-04-03T12:00</t>
  </si>
  <si>
    <t>2021-04-03T13:00</t>
  </si>
  <si>
    <t>2021-04-03T14:00</t>
  </si>
  <si>
    <t>2021-04-03T15:00</t>
  </si>
  <si>
    <t>2021-04-03T16:00</t>
  </si>
  <si>
    <t>2021-04-03T17:00</t>
  </si>
  <si>
    <t>2021-04-03T18:00</t>
  </si>
  <si>
    <t>2021-04-03T19:00</t>
  </si>
  <si>
    <t>2021-04-03T20:00</t>
  </si>
  <si>
    <t>2021-04-03T21:00</t>
  </si>
  <si>
    <t>2021-04-03T22:00</t>
  </si>
  <si>
    <t>2021-04-03T23:00</t>
  </si>
  <si>
    <t>2021-04-04T00:00</t>
  </si>
  <si>
    <t>2021-04-04T01:00</t>
  </si>
  <si>
    <t>2021-04-04T02:00</t>
  </si>
  <si>
    <t>2021-04-04T03:00</t>
  </si>
  <si>
    <t>2021-04-04T04:00</t>
  </si>
  <si>
    <t>2021-04-04T05:00</t>
  </si>
  <si>
    <t>2021-04-04T06:00</t>
  </si>
  <si>
    <t>2021-04-04T07:00</t>
  </si>
  <si>
    <t>2021-04-04T08:00</t>
  </si>
  <si>
    <t>2021-04-04T09:00</t>
  </si>
  <si>
    <t>2021-04-04T10:00</t>
  </si>
  <si>
    <t>2021-04-04T11:00</t>
  </si>
  <si>
    <t>2021-04-04T12:00</t>
  </si>
  <si>
    <t>2021-04-04T13:00</t>
  </si>
  <si>
    <t>2021-04-04T14:00</t>
  </si>
  <si>
    <t>2021-04-04T15:00</t>
  </si>
  <si>
    <t>2021-04-04T16:00</t>
  </si>
  <si>
    <t>2021-04-04T17:00</t>
  </si>
  <si>
    <t>2021-04-04T18:00</t>
  </si>
  <si>
    <t>2021-04-04T19:00</t>
  </si>
  <si>
    <t>2021-04-04T20:00</t>
  </si>
  <si>
    <t>2021-04-04T21:00</t>
  </si>
  <si>
    <t>2021-04-04T22:00</t>
  </si>
  <si>
    <t>2021-04-04T23:00</t>
  </si>
  <si>
    <t>2021-04-05T00:00</t>
  </si>
  <si>
    <t>2021-04-05T01:00</t>
  </si>
  <si>
    <t>2021-04-05T02:00</t>
  </si>
  <si>
    <t>2021-04-05T03:00</t>
  </si>
  <si>
    <t>2021-04-05T04:00</t>
  </si>
  <si>
    <t>2021-04-05T05:00</t>
  </si>
  <si>
    <t>2021-04-05T06:00</t>
  </si>
  <si>
    <t>2021-04-05T07:00</t>
  </si>
  <si>
    <t>2021-04-05T08:00</t>
  </si>
  <si>
    <t>2021-04-05T09:00</t>
  </si>
  <si>
    <t>2021-04-05T10:00</t>
  </si>
  <si>
    <t>2021-04-05T11:00</t>
  </si>
  <si>
    <t>2021-04-05T12:00</t>
  </si>
  <si>
    <t>2021-04-05T13:00</t>
  </si>
  <si>
    <t>2021-04-05T14:00</t>
  </si>
  <si>
    <t>2021-04-05T15:00</t>
  </si>
  <si>
    <t>2021-04-05T16:00</t>
  </si>
  <si>
    <t>2021-04-05T17:00</t>
  </si>
  <si>
    <t>2021-04-05T18:00</t>
  </si>
  <si>
    <t>2021-04-05T19:00</t>
  </si>
  <si>
    <t>2021-04-05T20:00</t>
  </si>
  <si>
    <t>2021-04-05T21:00</t>
  </si>
  <si>
    <t>2021-04-05T22:00</t>
  </si>
  <si>
    <t>2021-04-05T23:00</t>
  </si>
  <si>
    <t>2021-04-06T00:00</t>
  </si>
  <si>
    <t>2021-04-06T01:00</t>
  </si>
  <si>
    <t>2021-04-06T02:00</t>
  </si>
  <si>
    <t>2021-04-06T03:00</t>
  </si>
  <si>
    <t>2021-04-06T04:00</t>
  </si>
  <si>
    <t>2021-04-06T05:00</t>
  </si>
  <si>
    <t>2021-04-06T06:00</t>
  </si>
  <si>
    <t>2021-04-06T07:00</t>
  </si>
  <si>
    <t>2021-04-06T08:00</t>
  </si>
  <si>
    <t>2021-04-06T09:00</t>
  </si>
  <si>
    <t>2021-04-06T10:00</t>
  </si>
  <si>
    <t>2021-04-06T11:00</t>
  </si>
  <si>
    <t>2021-04-06T12:00</t>
  </si>
  <si>
    <t>2021-04-06T13:00</t>
  </si>
  <si>
    <t>2021-04-06T14:00</t>
  </si>
  <si>
    <t>2021-04-06T15:00</t>
  </si>
  <si>
    <t>2021-04-06T16:00</t>
  </si>
  <si>
    <t>2021-04-06T17:00</t>
  </si>
  <si>
    <t>2021-04-06T18:00</t>
  </si>
  <si>
    <t>2021-04-06T19:00</t>
  </si>
  <si>
    <t>2021-04-06T20:00</t>
  </si>
  <si>
    <t>2021-04-06T21:00</t>
  </si>
  <si>
    <t>2021-04-06T22:00</t>
  </si>
  <si>
    <t>2021-04-06T23:00</t>
  </si>
  <si>
    <t>2021-04-07T00:00</t>
  </si>
  <si>
    <t>2021-04-07T01:00</t>
  </si>
  <si>
    <t>2021-04-07T02:00</t>
  </si>
  <si>
    <t>2021-04-07T03:00</t>
  </si>
  <si>
    <t>2021-04-07T04:00</t>
  </si>
  <si>
    <t>2021-04-07T05:00</t>
  </si>
  <si>
    <t>2021-04-07T06:00</t>
  </si>
  <si>
    <t>2021-04-07T07:00</t>
  </si>
  <si>
    <t>2021-04-07T08:00</t>
  </si>
  <si>
    <t>2021-04-07T09:00</t>
  </si>
  <si>
    <t>2021-04-07T10:00</t>
  </si>
  <si>
    <t>2021-04-07T11:00</t>
  </si>
  <si>
    <t>2021-04-07T12:00</t>
  </si>
  <si>
    <t>2021-04-07T13:00</t>
  </si>
  <si>
    <t>2021-04-07T14:00</t>
  </si>
  <si>
    <t>2021-04-07T15:00</t>
  </si>
  <si>
    <t>2021-04-07T16:00</t>
  </si>
  <si>
    <t>2021-04-07T17:00</t>
  </si>
  <si>
    <t>2021-04-07T18:00</t>
  </si>
  <si>
    <t>2021-04-07T19:00</t>
  </si>
  <si>
    <t>2021-04-07T20:00</t>
  </si>
  <si>
    <t>2021-04-07T21:00</t>
  </si>
  <si>
    <t>2021-04-07T22:00</t>
  </si>
  <si>
    <t>2021-04-07T23:00</t>
  </si>
  <si>
    <t>2021-04-08T00:00</t>
  </si>
  <si>
    <t>2021-04-08T01:00</t>
  </si>
  <si>
    <t>2021-04-08T02:00</t>
  </si>
  <si>
    <t>2021-04-08T03:00</t>
  </si>
  <si>
    <t>2021-04-08T04:00</t>
  </si>
  <si>
    <t>2021-04-08T05:00</t>
  </si>
  <si>
    <t>2021-04-08T06:00</t>
  </si>
  <si>
    <t>2021-04-08T07:00</t>
  </si>
  <si>
    <t>2021-04-08T08:00</t>
  </si>
  <si>
    <t>2021-04-08T09:00</t>
  </si>
  <si>
    <t>2021-04-08T11:00</t>
  </si>
  <si>
    <t>2021-04-08T12:00</t>
  </si>
  <si>
    <t>2021-04-08T13:00</t>
  </si>
  <si>
    <t>2021-04-08T14:00</t>
  </si>
  <si>
    <t>2021-04-08T15:00</t>
  </si>
  <si>
    <t>2021-04-08T16:00</t>
  </si>
  <si>
    <t>2021-04-08T17:00</t>
  </si>
  <si>
    <t>2021-04-08T18:00</t>
  </si>
  <si>
    <t>2021-04-08T19:00</t>
  </si>
  <si>
    <t>2021-04-08T20:00</t>
  </si>
  <si>
    <t>2021-04-08T21:00</t>
  </si>
  <si>
    <t>2021-04-08T22:00</t>
  </si>
  <si>
    <t>2021-04-08T23:00</t>
  </si>
  <si>
    <t>2021-04-09T00:00</t>
  </si>
  <si>
    <t>2021-04-09T01:00</t>
  </si>
  <si>
    <t>2021-04-09T02:00</t>
  </si>
  <si>
    <t>2021-04-09T03:00</t>
  </si>
  <si>
    <t>2021-04-09T04:00</t>
  </si>
  <si>
    <t>2021-04-09T05:00</t>
  </si>
  <si>
    <t>2021-04-09T06:00</t>
  </si>
  <si>
    <t>2021-04-09T07:00</t>
  </si>
  <si>
    <t>2021-04-09T08:00</t>
  </si>
  <si>
    <t>2021-04-09T09:00</t>
  </si>
  <si>
    <t>2021-04-09T10:00</t>
  </si>
  <si>
    <t>2021-04-09T11:00</t>
  </si>
  <si>
    <t>2021-04-09T12:00</t>
  </si>
  <si>
    <t>2021-04-09T13:00</t>
  </si>
  <si>
    <t>2021-04-09T14:00</t>
  </si>
  <si>
    <t>2021-04-09T15:00</t>
  </si>
  <si>
    <t>2021-04-09T16:00</t>
  </si>
  <si>
    <t>2021-04-09T17:00</t>
  </si>
  <si>
    <t>2021-04-09T18:00</t>
  </si>
  <si>
    <t>2021-04-09T19:00</t>
  </si>
  <si>
    <t>2021-04-09T20:00</t>
  </si>
  <si>
    <t>2021-04-09T21:00</t>
  </si>
  <si>
    <t>2021-04-09T22:00</t>
  </si>
  <si>
    <t>2021-04-09T23:00</t>
  </si>
  <si>
    <t>2021-04-10T00:00</t>
  </si>
  <si>
    <t>2021-04-10T01:00</t>
  </si>
  <si>
    <t>2021-04-10T02:00</t>
  </si>
  <si>
    <t>2021-04-10T03:00</t>
  </si>
  <si>
    <t>2021-04-10T04:00</t>
  </si>
  <si>
    <t>2021-04-10T05:00</t>
  </si>
  <si>
    <t>2021-04-10T06:00</t>
  </si>
  <si>
    <t>2021-04-10T07:00</t>
  </si>
  <si>
    <t>2021-04-10T08:00</t>
  </si>
  <si>
    <t>2021-04-10T09:00</t>
  </si>
  <si>
    <t>2021-04-10T10:00</t>
  </si>
  <si>
    <t>2021-04-10T11:00</t>
  </si>
  <si>
    <t>2021-04-10T12:00</t>
  </si>
  <si>
    <t>2021-04-10T13:00</t>
  </si>
  <si>
    <t>2021-04-10T14:00</t>
  </si>
  <si>
    <t>2021-04-10T15:00</t>
  </si>
  <si>
    <t>2021-04-10T16:00</t>
  </si>
  <si>
    <t>2021-04-10T17:00</t>
  </si>
  <si>
    <t>2021-04-10T18:00</t>
  </si>
  <si>
    <t>2021-04-10T19:00</t>
  </si>
  <si>
    <t>2021-04-10T20:00</t>
  </si>
  <si>
    <t>2021-04-10T21:00</t>
  </si>
  <si>
    <t>2021-04-10T22:00</t>
  </si>
  <si>
    <t>2021-04-10T23:00</t>
  </si>
  <si>
    <t>2021-04-11T00:00</t>
  </si>
  <si>
    <t>2021-04-11T01:00</t>
  </si>
  <si>
    <t>2021-04-11T02:00</t>
  </si>
  <si>
    <t>2021-04-11T03:00</t>
  </si>
  <si>
    <t>2021-04-11T04:00</t>
  </si>
  <si>
    <t>2021-04-11T05:00</t>
  </si>
  <si>
    <t>2021-04-11T06:00</t>
  </si>
  <si>
    <t>2021-04-11T07:00</t>
  </si>
  <si>
    <t>2021-04-11T08:00</t>
  </si>
  <si>
    <t>2021-04-11T09:00</t>
  </si>
  <si>
    <t>2021-04-11T10:00</t>
  </si>
  <si>
    <t>2021-04-11T11:00</t>
  </si>
  <si>
    <t>2021-04-11T12:00</t>
  </si>
  <si>
    <t>2021-04-11T13:00</t>
  </si>
  <si>
    <t>2021-04-11T14:00</t>
  </si>
  <si>
    <t>2021-04-11T15:00</t>
  </si>
  <si>
    <t>2021-04-11T16:00</t>
  </si>
  <si>
    <t>2021-04-11T17:00</t>
  </si>
  <si>
    <t>2021-04-11T18:00</t>
  </si>
  <si>
    <t>2021-04-11T19:00</t>
  </si>
  <si>
    <t>2021-04-11T20:00</t>
  </si>
  <si>
    <t>2021-04-11T21:00</t>
  </si>
  <si>
    <t>2021-04-11T22:00</t>
  </si>
  <si>
    <t>2021-04-11T23:00</t>
  </si>
  <si>
    <t>2021-04-13T00:00</t>
  </si>
  <si>
    <t>2021-04-13T01:00</t>
  </si>
  <si>
    <t>2021-04-13T02:00</t>
  </si>
  <si>
    <t>2021-04-13T03:00</t>
  </si>
  <si>
    <t>2021-04-13T04:00</t>
  </si>
  <si>
    <t>2021-04-13T05:00</t>
  </si>
  <si>
    <t>2021-04-13T06:00</t>
  </si>
  <si>
    <t>2021-04-13T07:00</t>
  </si>
  <si>
    <t>2021-04-13T08:00</t>
  </si>
  <si>
    <t>2021-04-13T09:00</t>
  </si>
  <si>
    <t>2021-04-13T10:00</t>
  </si>
  <si>
    <t>2021-04-13T11:00</t>
  </si>
  <si>
    <t>2021-04-13T12:00</t>
  </si>
  <si>
    <t>2021-04-13T13:00</t>
  </si>
  <si>
    <t>2021-04-13T14:00</t>
  </si>
  <si>
    <t>2021-04-13T15:00</t>
  </si>
  <si>
    <t>2021-04-13T16:00</t>
  </si>
  <si>
    <t>2021-04-13T17:00</t>
  </si>
  <si>
    <t>2021-04-13T18:00</t>
  </si>
  <si>
    <t>2021-04-13T19:00</t>
  </si>
  <si>
    <t>2021-04-13T20:00</t>
  </si>
  <si>
    <t>2021-04-13T21:00</t>
  </si>
  <si>
    <t>2021-04-13T22:00</t>
  </si>
  <si>
    <t>2021-04-13T23:00</t>
  </si>
  <si>
    <t>2021-04-14T00:00</t>
  </si>
  <si>
    <t>2021-04-14T01:00</t>
  </si>
  <si>
    <t>2021-04-14T02:00</t>
  </si>
  <si>
    <t>2021-04-14T03:00</t>
  </si>
  <si>
    <t>2021-04-14T04:00</t>
  </si>
  <si>
    <t>2021-04-14T05:00</t>
  </si>
  <si>
    <t>2021-04-14T06:00</t>
  </si>
  <si>
    <t>2021-04-14T07:00</t>
  </si>
  <si>
    <t>2021-04-14T08:00</t>
  </si>
  <si>
    <t>2021-04-14T09:00</t>
  </si>
  <si>
    <t>2021-04-14T10:00</t>
  </si>
  <si>
    <t>2021-04-14T11:00</t>
  </si>
  <si>
    <t>2021-04-14T12:00</t>
  </si>
  <si>
    <t>2021-04-14T13:00</t>
  </si>
  <si>
    <t>2021-04-14T14:00</t>
  </si>
  <si>
    <t>2021-04-14T15:00</t>
  </si>
  <si>
    <t>2021-04-14T16:00</t>
  </si>
  <si>
    <t>2021-04-14T17:00</t>
  </si>
  <si>
    <t>2021-04-14T18:00</t>
  </si>
  <si>
    <t>2021-04-14T19:00</t>
  </si>
  <si>
    <t>2021-04-14T20:00</t>
  </si>
  <si>
    <t>2021-04-14T21:00</t>
  </si>
  <si>
    <t>2021-04-14T22:00</t>
  </si>
  <si>
    <t>2021-04-14T23:00</t>
  </si>
  <si>
    <t>2021-04-15T00:00</t>
  </si>
  <si>
    <t>2021-04-15T01:00</t>
  </si>
  <si>
    <t>2021-04-15T02:00</t>
  </si>
  <si>
    <t>2021-04-15T03:00</t>
  </si>
  <si>
    <t>2021-04-15T04:00</t>
  </si>
  <si>
    <t>2021-04-15T05:00</t>
  </si>
  <si>
    <t>2021-04-15T06:00</t>
  </si>
  <si>
    <t>2021-04-15T07:00</t>
  </si>
  <si>
    <t>2021-04-15T08:00</t>
  </si>
  <si>
    <t>2021-04-15T09:00</t>
  </si>
  <si>
    <t>2021-04-15T10:00</t>
  </si>
  <si>
    <t>2021-04-15T11:00</t>
  </si>
  <si>
    <t>2021-04-15T12:00</t>
  </si>
  <si>
    <t>2021-04-15T13:00</t>
  </si>
  <si>
    <t>2021-04-15T14:00</t>
  </si>
  <si>
    <t>2021-04-15T15:00</t>
  </si>
  <si>
    <t>2021-04-15T16:00</t>
  </si>
  <si>
    <t>2021-04-15T17:00</t>
  </si>
  <si>
    <t>2021-04-15T18:00</t>
  </si>
  <si>
    <t>2021-04-15T19:00</t>
  </si>
  <si>
    <t>2021-04-15T20:00</t>
  </si>
  <si>
    <t>2021-04-15T21:00</t>
  </si>
  <si>
    <t>2021-04-15T22:00</t>
  </si>
  <si>
    <t>2021-04-15T23:00</t>
  </si>
  <si>
    <t>2021-04-16T00:00</t>
  </si>
  <si>
    <t>2021-04-16T01:00</t>
  </si>
  <si>
    <t>2021-04-16T02:00</t>
  </si>
  <si>
    <t>2021-04-16T03:00</t>
  </si>
  <si>
    <t>2021-04-16T04:00</t>
  </si>
  <si>
    <t>2021-04-16T05:00</t>
  </si>
  <si>
    <t>2021-04-16T06:00</t>
  </si>
  <si>
    <t>2021-04-16T07:00</t>
  </si>
  <si>
    <t>2021-04-16T08:00</t>
  </si>
  <si>
    <t>2021-04-16T09:00</t>
  </si>
  <si>
    <t>2021-04-16T10:00</t>
  </si>
  <si>
    <t>2021-04-16T11:00</t>
  </si>
  <si>
    <t>2021-04-16T12:00</t>
  </si>
  <si>
    <t>2021-04-16T13:00</t>
  </si>
  <si>
    <t>2021-04-16T14:00</t>
  </si>
  <si>
    <t>2021-04-16T15:00</t>
  </si>
  <si>
    <t>2021-04-16T16:00</t>
  </si>
  <si>
    <t>2021-04-16T17:00</t>
  </si>
  <si>
    <t>2021-04-16T18:00</t>
  </si>
  <si>
    <t>2021-04-16T19:00</t>
  </si>
  <si>
    <t>2021-04-16T20:00</t>
  </si>
  <si>
    <t>2021-04-16T21:00</t>
  </si>
  <si>
    <t>2021-04-16T22:00</t>
  </si>
  <si>
    <t>2021-04-16T23:00</t>
  </si>
  <si>
    <t>2021-04-17T00:00</t>
  </si>
  <si>
    <t>2021-04-17T01:00</t>
  </si>
  <si>
    <t>2021-04-17T02:00</t>
  </si>
  <si>
    <t>2021-04-17T03:00</t>
  </si>
  <si>
    <t>2021-04-17T04:00</t>
  </si>
  <si>
    <t>2021-04-17T05:00</t>
  </si>
  <si>
    <t>2021-04-17T06:00</t>
  </si>
  <si>
    <t>2021-04-17T07:00</t>
  </si>
  <si>
    <t>2021-04-17T08:00</t>
  </si>
  <si>
    <t>2021-04-17T09:00</t>
  </si>
  <si>
    <t>2021-04-17T10:00</t>
  </si>
  <si>
    <t>2021-04-17T11:00</t>
  </si>
  <si>
    <t>2021-04-17T12:00</t>
  </si>
  <si>
    <t>2021-04-17T13:00</t>
  </si>
  <si>
    <t>2021-04-17T14:00</t>
  </si>
  <si>
    <t>2021-04-17T15:00</t>
  </si>
  <si>
    <t>2021-04-17T16:00</t>
  </si>
  <si>
    <t>2021-04-17T17:00</t>
  </si>
  <si>
    <t>2021-04-17T18:00</t>
  </si>
  <si>
    <t>2021-04-17T19:00</t>
  </si>
  <si>
    <t>2021-04-17T20:00</t>
  </si>
  <si>
    <t>2021-04-17T21:00</t>
  </si>
  <si>
    <t>2021-04-17T22:00</t>
  </si>
  <si>
    <t>2021-04-17T23:00</t>
  </si>
  <si>
    <t>2021-04-18T00:00</t>
  </si>
  <si>
    <t>2021-04-18T01:00</t>
  </si>
  <si>
    <t>2021-04-18T02:00</t>
  </si>
  <si>
    <t>2021-04-18T03:00</t>
  </si>
  <si>
    <t>2021-04-18T04:00</t>
  </si>
  <si>
    <t>2021-04-18T05:00</t>
  </si>
  <si>
    <t>2021-04-18T06:00</t>
  </si>
  <si>
    <t>2021-04-18T07:00</t>
  </si>
  <si>
    <t>2021-04-18T08:00</t>
  </si>
  <si>
    <t>2021-04-18T09:00</t>
  </si>
  <si>
    <t>2021-04-18T10:00</t>
  </si>
  <si>
    <t>2021-04-18T11:00</t>
  </si>
  <si>
    <t>2021-04-18T12:00</t>
  </si>
  <si>
    <t>2021-04-18T13:00</t>
  </si>
  <si>
    <t>2021-04-18T14:00</t>
  </si>
  <si>
    <t>2021-04-18T15:00</t>
  </si>
  <si>
    <t>2021-04-18T16:00</t>
  </si>
  <si>
    <t>2021-04-18T17:00</t>
  </si>
  <si>
    <t>2021-04-18T18:00</t>
  </si>
  <si>
    <t>2021-04-18T19:00</t>
  </si>
  <si>
    <t>2021-04-18T20:00</t>
  </si>
  <si>
    <t>2021-04-18T21:00</t>
  </si>
  <si>
    <t>2021-04-18T22:00</t>
  </si>
  <si>
    <t>2021-04-18T23:00</t>
  </si>
  <si>
    <t>2021-04-20T00:00</t>
  </si>
  <si>
    <t>2021-04-20T01:00</t>
  </si>
  <si>
    <t>2021-04-20T02:00</t>
  </si>
  <si>
    <t>2021-04-20T03:00</t>
  </si>
  <si>
    <t>2021-04-20T04:00</t>
  </si>
  <si>
    <t>2021-04-20T05:00</t>
  </si>
  <si>
    <t>2021-04-20T06:00</t>
  </si>
  <si>
    <t>2021-04-20T07:00</t>
  </si>
  <si>
    <t>2021-04-20T08:00</t>
  </si>
  <si>
    <t>2021-04-20T09:00</t>
  </si>
  <si>
    <t>2021-04-20T11:00</t>
  </si>
  <si>
    <t>2021-04-20T12:00</t>
  </si>
  <si>
    <t>2021-04-20T13:00</t>
  </si>
  <si>
    <t>2021-04-20T14:00</t>
  </si>
  <si>
    <t>2021-04-20T15:00</t>
  </si>
  <si>
    <t>2021-04-20T16:00</t>
  </si>
  <si>
    <t>2021-04-20T17:00</t>
  </si>
  <si>
    <t>2021-04-20T18:00</t>
  </si>
  <si>
    <t>2021-04-20T19:00</t>
  </si>
  <si>
    <t>2021-04-20T20:00</t>
  </si>
  <si>
    <t>2021-04-20T21:00</t>
  </si>
  <si>
    <t>2021-04-20T22:00</t>
  </si>
  <si>
    <t>2021-04-20T23:00</t>
  </si>
  <si>
    <t>2021-04-21T00:00</t>
  </si>
  <si>
    <t>2021-04-21T01:00</t>
  </si>
  <si>
    <t>2021-04-21T02:00</t>
  </si>
  <si>
    <t>2021-04-21T03:00</t>
  </si>
  <si>
    <t>2021-04-21T04:00</t>
  </si>
  <si>
    <t>2021-04-21T05:00</t>
  </si>
  <si>
    <t>2021-04-21T06:00</t>
  </si>
  <si>
    <t>2021-04-21T07:00</t>
  </si>
  <si>
    <t>2021-04-21T08:00</t>
  </si>
  <si>
    <t>2021-04-21T09:00</t>
  </si>
  <si>
    <t>2021-04-21T10:00</t>
  </si>
  <si>
    <t>2021-04-21T11:00</t>
  </si>
  <si>
    <t>2021-04-21T12:00</t>
  </si>
  <si>
    <t>2021-04-21T13:00</t>
  </si>
  <si>
    <t>2021-04-21T14:00</t>
  </si>
  <si>
    <t>2021-04-21T15:00</t>
  </si>
  <si>
    <t>2021-04-21T16:00</t>
  </si>
  <si>
    <t>2021-04-21T17:00</t>
  </si>
  <si>
    <t>2021-04-21T18:00</t>
  </si>
  <si>
    <t>2021-04-21T19:00</t>
  </si>
  <si>
    <t>2021-04-21T20:00</t>
  </si>
  <si>
    <t>2021-04-21T21:00</t>
  </si>
  <si>
    <t>2021-04-21T22:00</t>
  </si>
  <si>
    <t>2021-04-21T23:00</t>
  </si>
  <si>
    <t>2021-04-22T00:00</t>
  </si>
  <si>
    <t>2021-04-22T01:00</t>
  </si>
  <si>
    <t>2021-04-22T02:00</t>
  </si>
  <si>
    <t>2021-04-22T03:00</t>
  </si>
  <si>
    <t>2021-04-22T04:00</t>
  </si>
  <si>
    <t>2021-04-22T05:00</t>
  </si>
  <si>
    <t>2021-04-22T06:00</t>
  </si>
  <si>
    <t>2021-04-22T07:00</t>
  </si>
  <si>
    <t>2021-04-22T08:00</t>
  </si>
  <si>
    <t>2021-04-22T09:00</t>
  </si>
  <si>
    <t>2021-04-22T10:00</t>
  </si>
  <si>
    <t>2021-04-22T11:00</t>
  </si>
  <si>
    <t>2021-04-22T12:00</t>
  </si>
  <si>
    <t>2021-04-22T13:00</t>
  </si>
  <si>
    <t>2021-04-22T14:00</t>
  </si>
  <si>
    <t>2021-04-22T15:00</t>
  </si>
  <si>
    <t>2021-04-22T16:00</t>
  </si>
  <si>
    <t>2021-04-22T17:00</t>
  </si>
  <si>
    <t>2021-04-22T18:00</t>
  </si>
  <si>
    <t>2021-04-22T19:00</t>
  </si>
  <si>
    <t>2021-04-22T20:00</t>
  </si>
  <si>
    <t>2021-04-22T21:00</t>
  </si>
  <si>
    <t>2021-04-22T22:00</t>
  </si>
  <si>
    <t>2021-04-22T23:00</t>
  </si>
  <si>
    <t>2021-04-23T00:00</t>
  </si>
  <si>
    <t>2021-04-23T01:00</t>
  </si>
  <si>
    <t>2021-04-23T02:00</t>
  </si>
  <si>
    <t>2021-04-23T03:00</t>
  </si>
  <si>
    <t>2021-04-23T04:00</t>
  </si>
  <si>
    <t>2021-04-23T05:00</t>
  </si>
  <si>
    <t>2021-04-23T06:00</t>
  </si>
  <si>
    <t>2021-04-23T07:00</t>
  </si>
  <si>
    <t>2021-04-23T08:00</t>
  </si>
  <si>
    <t>2021-04-23T09:00</t>
  </si>
  <si>
    <t>2021-04-23T10:00</t>
  </si>
  <si>
    <t>2021-04-23T11:00</t>
  </si>
  <si>
    <t>2021-04-23T12:00</t>
  </si>
  <si>
    <t>2021-04-23T13:00</t>
  </si>
  <si>
    <t>2021-04-23T14:00</t>
  </si>
  <si>
    <t>2021-04-23T15:00</t>
  </si>
  <si>
    <t>2021-04-23T16:00</t>
  </si>
  <si>
    <t>2021-04-23T17:00</t>
  </si>
  <si>
    <t>2021-04-23T18:00</t>
  </si>
  <si>
    <t>2021-04-23T19:00</t>
  </si>
  <si>
    <t>2021-04-23T20:00</t>
  </si>
  <si>
    <t>2021-04-23T21:00</t>
  </si>
  <si>
    <t>2021-04-23T22:00</t>
  </si>
  <si>
    <t>2021-04-23T23:00</t>
  </si>
  <si>
    <t>2021-04-24T00:00</t>
  </si>
  <si>
    <t>2021-04-24T01:00</t>
  </si>
  <si>
    <t>2021-04-24T02:00</t>
  </si>
  <si>
    <t>2021-04-24T03:00</t>
  </si>
  <si>
    <t>2021-04-24T04:00</t>
  </si>
  <si>
    <t>2021-04-24T05:00</t>
  </si>
  <si>
    <t>2021-04-24T06:00</t>
  </si>
  <si>
    <t>2021-04-24T07:00</t>
  </si>
  <si>
    <t>2021-04-24T08:00</t>
  </si>
  <si>
    <t>2021-04-24T09:00</t>
  </si>
  <si>
    <t>2021-04-24T10:00</t>
  </si>
  <si>
    <t>2021-04-24T11:00</t>
  </si>
  <si>
    <t>2021-04-24T12:00</t>
  </si>
  <si>
    <t>2021-04-24T13:00</t>
  </si>
  <si>
    <t>2021-04-24T14:00</t>
  </si>
  <si>
    <t>2021-04-24T15:00</t>
  </si>
  <si>
    <t>2021-04-24T16:00</t>
  </si>
  <si>
    <t>2021-04-24T17:00</t>
  </si>
  <si>
    <t>2021-04-24T18:00</t>
  </si>
  <si>
    <t>2021-04-24T19:00</t>
  </si>
  <si>
    <t>2021-04-24T20:00</t>
  </si>
  <si>
    <t>2021-04-24T21:00</t>
  </si>
  <si>
    <t>2021-04-24T22:00</t>
  </si>
  <si>
    <t>2021-04-24T23:00</t>
  </si>
  <si>
    <t>2021-04-25T00:00</t>
  </si>
  <si>
    <t>2021-04-25T01:00</t>
  </si>
  <si>
    <t>2021-04-25T02:00</t>
  </si>
  <si>
    <t>2021-04-25T03:00</t>
  </si>
  <si>
    <t>2021-04-25T04:00</t>
  </si>
  <si>
    <t>2021-04-25T05:00</t>
  </si>
  <si>
    <t>2021-04-25T06:00</t>
  </si>
  <si>
    <t>2021-04-25T07:00</t>
  </si>
  <si>
    <t>2021-04-25T08:00</t>
  </si>
  <si>
    <t>2021-04-25T09:00</t>
  </si>
  <si>
    <t>2021-04-25T11:00</t>
  </si>
  <si>
    <t>2021-04-25T12:00</t>
  </si>
  <si>
    <t>2021-04-25T13:00</t>
  </si>
  <si>
    <t>2021-04-25T14:00</t>
  </si>
  <si>
    <t>2021-04-25T15:00</t>
  </si>
  <si>
    <t>2021-04-25T16:00</t>
  </si>
  <si>
    <t>2021-04-25T17:00</t>
  </si>
  <si>
    <t>2021-04-25T18:00</t>
  </si>
  <si>
    <t>2021-04-25T19:00</t>
  </si>
  <si>
    <t>2021-04-25T20:00</t>
  </si>
  <si>
    <t>2021-04-25T21:00</t>
  </si>
  <si>
    <t>2021-04-25T22:00</t>
  </si>
  <si>
    <t>2021-04-25T23:00</t>
  </si>
  <si>
    <t>2021-04-26T00:00</t>
  </si>
  <si>
    <t>2021-04-26T01:00</t>
  </si>
  <si>
    <t>2021-04-26T02:00</t>
  </si>
  <si>
    <t>2021-04-26T03:00</t>
  </si>
  <si>
    <t>2021-04-26T04:00</t>
  </si>
  <si>
    <t>2021-04-26T05:00</t>
  </si>
  <si>
    <t>2021-04-26T06:00</t>
  </si>
  <si>
    <t>2021-04-26T07:00</t>
  </si>
  <si>
    <t>2021-04-26T08:00</t>
  </si>
  <si>
    <t>2021-04-26T09:00</t>
  </si>
  <si>
    <t>2021-04-26T10:00</t>
  </si>
  <si>
    <t>2021-04-26T11:00</t>
  </si>
  <si>
    <t>2021-04-26T12:00</t>
  </si>
  <si>
    <t>2021-04-26T13:00</t>
  </si>
  <si>
    <t>2021-04-26T14:00</t>
  </si>
  <si>
    <t>2021-04-26T15:00</t>
  </si>
  <si>
    <t>2021-04-26T16:00</t>
  </si>
  <si>
    <t>2021-04-26T17:00</t>
  </si>
  <si>
    <t>2021-04-26T18:00</t>
  </si>
  <si>
    <t>2021-04-26T19:00</t>
  </si>
  <si>
    <t>2021-04-26T20:00</t>
  </si>
  <si>
    <t>2021-04-26T21:00</t>
  </si>
  <si>
    <t>2021-04-26T22:00</t>
  </si>
  <si>
    <t>2021-04-26T23:00</t>
  </si>
  <si>
    <t>2021-04-27T00:00</t>
  </si>
  <si>
    <t>2021-04-27T01:00</t>
  </si>
  <si>
    <t>2021-04-27T02:00</t>
  </si>
  <si>
    <t>2021-04-27T03:00</t>
  </si>
  <si>
    <t>2021-04-27T04:00</t>
  </si>
  <si>
    <t>2021-04-27T05:00</t>
  </si>
  <si>
    <t>2021-04-27T06:00</t>
  </si>
  <si>
    <t>2021-04-27T07:00</t>
  </si>
  <si>
    <t>2021-04-27T08:00</t>
  </si>
  <si>
    <t>2021-04-27T09:00</t>
  </si>
  <si>
    <t>2021-04-27T10:00</t>
  </si>
  <si>
    <t>2021-04-27T11:00</t>
  </si>
  <si>
    <t>2021-04-27T12:00</t>
  </si>
  <si>
    <t>2021-04-27T13:00</t>
  </si>
  <si>
    <t>2021-04-27T14:00</t>
  </si>
  <si>
    <t>2021-04-27T15:00</t>
  </si>
  <si>
    <t>2021-04-27T16:00</t>
  </si>
  <si>
    <t>2021-04-27T17:00</t>
  </si>
  <si>
    <t>2021-04-27T18:00</t>
  </si>
  <si>
    <t>2021-04-27T19:00</t>
  </si>
  <si>
    <t>2021-04-27T20:00</t>
  </si>
  <si>
    <t>2021-04-27T21:00</t>
  </si>
  <si>
    <t>2021-04-27T22:00</t>
  </si>
  <si>
    <t>2021-04-27T23:00</t>
  </si>
  <si>
    <t>2021-04-28T00:00</t>
  </si>
  <si>
    <t>2021-04-28T01:00</t>
  </si>
  <si>
    <t>2021-04-28T02:00</t>
  </si>
  <si>
    <t>2021-04-28T03:00</t>
  </si>
  <si>
    <t>2021-04-28T04:00</t>
  </si>
  <si>
    <t>2021-04-28T05:00</t>
  </si>
  <si>
    <t>2021-04-28T06:00</t>
  </si>
  <si>
    <t>2021-04-28T07:00</t>
  </si>
  <si>
    <t>2021-04-28T08:00</t>
  </si>
  <si>
    <t>2021-04-28T09:00</t>
  </si>
  <si>
    <t>2021-04-28T10:00</t>
  </si>
  <si>
    <t>2021-04-28T11:00</t>
  </si>
  <si>
    <t>2021-04-28T12:00</t>
  </si>
  <si>
    <t>2021-04-28T13:00</t>
  </si>
  <si>
    <t>2021-04-28T14:00</t>
  </si>
  <si>
    <t>2021-04-28T15:00</t>
  </si>
  <si>
    <t>2021-04-28T16:00</t>
  </si>
  <si>
    <t>2021-04-28T17:00</t>
  </si>
  <si>
    <t>2021-04-28T18:00</t>
  </si>
  <si>
    <t>2021-04-28T19:00</t>
  </si>
  <si>
    <t>2021-04-28T20:00</t>
  </si>
  <si>
    <t>2021-04-28T21:00</t>
  </si>
  <si>
    <t>2021-04-28T22:00</t>
  </si>
  <si>
    <t>2021-04-28T23:00</t>
  </si>
  <si>
    <t>2021-04-29T00:00</t>
  </si>
  <si>
    <t>2021-04-29T01:00</t>
  </si>
  <si>
    <t>2021-04-29T02:00</t>
  </si>
  <si>
    <t>2021-04-29T03:00</t>
  </si>
  <si>
    <t>2021-04-29T04:00</t>
  </si>
  <si>
    <t>2021-04-29T05:00</t>
  </si>
  <si>
    <t>2021-04-29T06:00</t>
  </si>
  <si>
    <t>2021-04-29T07:00</t>
  </si>
  <si>
    <t>2021-04-29T08:00</t>
  </si>
  <si>
    <t>2021-04-29T09:00</t>
  </si>
  <si>
    <t>2021-04-29T10:00</t>
  </si>
  <si>
    <t>2021-04-29T11:00</t>
  </si>
  <si>
    <t>2021-04-29T12:00</t>
  </si>
  <si>
    <t>2021-04-29T13:00</t>
  </si>
  <si>
    <t>2021-04-29T14:00</t>
  </si>
  <si>
    <t>2021-04-29T15:00</t>
  </si>
  <si>
    <t>2021-04-29T16:00</t>
  </si>
  <si>
    <t>2021-04-29T17:00</t>
  </si>
  <si>
    <t>2021-04-29T18:00</t>
  </si>
  <si>
    <t>2021-04-29T19:00</t>
  </si>
  <si>
    <t>2021-04-29T20:00</t>
  </si>
  <si>
    <t>2021-04-29T21:00</t>
  </si>
  <si>
    <t>2021-04-29T22:00</t>
  </si>
  <si>
    <t>2021-04-29T23:00</t>
  </si>
  <si>
    <t>2021-04-30T00:00</t>
  </si>
  <si>
    <t>2021-04-30T01:00</t>
  </si>
  <si>
    <t>2021-04-30T02:00</t>
  </si>
  <si>
    <t>2021-04-30T03:00</t>
  </si>
  <si>
    <t>2021-04-30T04:00</t>
  </si>
  <si>
    <t>2021-04-30T05:00</t>
  </si>
  <si>
    <t>2021-04-30T06:00</t>
  </si>
  <si>
    <t>2021-04-30T07:00</t>
  </si>
  <si>
    <t>2021-04-30T08:00</t>
  </si>
  <si>
    <t>2021-04-30T09:00</t>
  </si>
  <si>
    <t>2021-04-30T10:00</t>
  </si>
  <si>
    <t>2021-04-30T11:00</t>
  </si>
  <si>
    <t>2021-04-30T12:00</t>
  </si>
  <si>
    <t>2021-04-30T13:00</t>
  </si>
  <si>
    <t>2021-04-30T14:00</t>
  </si>
  <si>
    <t>2021-04-30T15:00</t>
  </si>
  <si>
    <t>2021-04-30T16:00</t>
  </si>
  <si>
    <t>2021-04-30T17:00</t>
  </si>
  <si>
    <t>2021-04-30T18:00</t>
  </si>
  <si>
    <t>2021-04-30T19:00</t>
  </si>
  <si>
    <t>2021-04-30T20:00</t>
  </si>
  <si>
    <t>2021-04-30T21:00</t>
  </si>
  <si>
    <t>2021-04-30T22:00</t>
  </si>
  <si>
    <t>2021-04-30T23:00</t>
  </si>
  <si>
    <t>AWG maintenance</t>
  </si>
  <si>
    <t>2021-05-01T00:00</t>
  </si>
  <si>
    <t>2021-05-01T01:00</t>
  </si>
  <si>
    <t>2021-05-01T02:00</t>
  </si>
  <si>
    <t>2021-05-01T03:00</t>
  </si>
  <si>
    <t>2021-05-01T04:00</t>
  </si>
  <si>
    <t>2021-05-01T05:00</t>
  </si>
  <si>
    <t>2021-05-01T06:00</t>
  </si>
  <si>
    <t>2021-05-01T07:00</t>
  </si>
  <si>
    <t>2021-05-01T08:00</t>
  </si>
  <si>
    <t>2021-05-01T09:00</t>
  </si>
  <si>
    <t>2021-05-01T10:00</t>
  </si>
  <si>
    <t>2021-05-01T11:00</t>
  </si>
  <si>
    <t>2021-05-01T12:00</t>
  </si>
  <si>
    <t>2021-05-01T13:00</t>
  </si>
  <si>
    <t>2021-05-01T14:00</t>
  </si>
  <si>
    <t>2021-05-01T15:00</t>
  </si>
  <si>
    <t>2021-05-01T16:00</t>
  </si>
  <si>
    <t>2021-05-01T17:00</t>
  </si>
  <si>
    <t>2021-05-01T18:00</t>
  </si>
  <si>
    <t>2021-05-01T19:00</t>
  </si>
  <si>
    <t>2021-05-01T20:00</t>
  </si>
  <si>
    <t>2021-05-01T21:00</t>
  </si>
  <si>
    <t>2021-05-01T22:00</t>
  </si>
  <si>
    <t>2021-05-01T23:00</t>
  </si>
  <si>
    <t>2021-05-02T00:00</t>
  </si>
  <si>
    <t>2021-05-02T01:00</t>
  </si>
  <si>
    <t>2021-05-02T02:00</t>
  </si>
  <si>
    <t>2021-05-02T03:00</t>
  </si>
  <si>
    <t>2021-05-02T04:00</t>
  </si>
  <si>
    <t>2021-05-02T05:00</t>
  </si>
  <si>
    <t>2021-05-02T06:00</t>
  </si>
  <si>
    <t>2021-05-02T07:00</t>
  </si>
  <si>
    <t>2021-05-02T08:00</t>
  </si>
  <si>
    <t>2021-05-02T09:00</t>
  </si>
  <si>
    <t>2021-05-02T10:00</t>
  </si>
  <si>
    <t>2021-05-02T11:00</t>
  </si>
  <si>
    <t>2021-05-02T12:00</t>
  </si>
  <si>
    <t>2021-05-02T13:00</t>
  </si>
  <si>
    <t>2021-05-02T14:00</t>
  </si>
  <si>
    <t>2021-05-02T15:00</t>
  </si>
  <si>
    <t>2021-05-02T16:00</t>
  </si>
  <si>
    <t>2021-05-02T17:00</t>
  </si>
  <si>
    <t>2021-05-02T18:00</t>
  </si>
  <si>
    <t>2021-05-02T19:00</t>
  </si>
  <si>
    <t>2021-05-02T20:00</t>
  </si>
  <si>
    <t>2021-05-02T21:00</t>
  </si>
  <si>
    <t>2021-05-02T22:00</t>
  </si>
  <si>
    <t>2021-05-02T23:00</t>
  </si>
  <si>
    <t>2021-05-03T00:00</t>
  </si>
  <si>
    <t>2021-05-03T01:00</t>
  </si>
  <si>
    <t>2021-05-03T02:00</t>
  </si>
  <si>
    <t>2021-05-03T03:00</t>
  </si>
  <si>
    <t>2021-05-03T04:00</t>
  </si>
  <si>
    <t>2021-05-03T05:00</t>
  </si>
  <si>
    <t>2021-05-03T06:00</t>
  </si>
  <si>
    <t>2021-05-03T07:00</t>
  </si>
  <si>
    <t>2021-05-03T08:00</t>
  </si>
  <si>
    <t>2021-05-03T09:00</t>
  </si>
  <si>
    <t>2021-05-03T10:00</t>
  </si>
  <si>
    <t>2021-05-03T11:00</t>
  </si>
  <si>
    <t>2021-05-03T12:00</t>
  </si>
  <si>
    <t>2021-05-03T13:00</t>
  </si>
  <si>
    <t>2021-05-03T14:00</t>
  </si>
  <si>
    <t>2021-05-03T15:00</t>
  </si>
  <si>
    <t>2021-05-03T16:00</t>
  </si>
  <si>
    <t>2021-05-03T17:00</t>
  </si>
  <si>
    <t>2021-05-03T18:00</t>
  </si>
  <si>
    <t>2021-05-03T19:00</t>
  </si>
  <si>
    <t>2021-05-03T20:00</t>
  </si>
  <si>
    <t>2021-05-03T21:00</t>
  </si>
  <si>
    <t>2021-05-03T22:00</t>
  </si>
  <si>
    <t>2021-05-03T23:00</t>
  </si>
  <si>
    <t>2021-05-04T00:00</t>
  </si>
  <si>
    <t>2021-05-04T01:00</t>
  </si>
  <si>
    <t>2021-05-04T02:00</t>
  </si>
  <si>
    <t>2021-05-04T03:00</t>
  </si>
  <si>
    <t>2021-05-04T04:00</t>
  </si>
  <si>
    <t>2021-05-04T05:00</t>
  </si>
  <si>
    <t>2021-05-04T06:00</t>
  </si>
  <si>
    <t>2021-05-04T07:00</t>
  </si>
  <si>
    <t>2021-05-04T08:00</t>
  </si>
  <si>
    <t>2021-05-04T09:00</t>
  </si>
  <si>
    <t>2021-05-04T10:00</t>
  </si>
  <si>
    <t>2021-05-04T11:00</t>
  </si>
  <si>
    <t>2021-05-04T12:00</t>
  </si>
  <si>
    <t>2021-05-04T13:00</t>
  </si>
  <si>
    <t>2021-05-04T14:00</t>
  </si>
  <si>
    <t>2021-05-04T15:00</t>
  </si>
  <si>
    <t>2021-05-04T16:00</t>
  </si>
  <si>
    <t>2021-05-04T17:00</t>
  </si>
  <si>
    <t>2021-05-04T18:00</t>
  </si>
  <si>
    <t>2021-05-04T19:00</t>
  </si>
  <si>
    <t>2021-05-04T20:00</t>
  </si>
  <si>
    <t>2021-05-04T21:00</t>
  </si>
  <si>
    <t>2021-05-04T22:00</t>
  </si>
  <si>
    <t>2021-05-04T23:00</t>
  </si>
  <si>
    <t>2021-05-05T00:00</t>
  </si>
  <si>
    <t>2021-05-05T01:00</t>
  </si>
  <si>
    <t>2021-05-05T02:00</t>
  </si>
  <si>
    <t>2021-05-05T03:00</t>
  </si>
  <si>
    <t>2021-05-05T04:00</t>
  </si>
  <si>
    <t>2021-05-05T05:00</t>
  </si>
  <si>
    <t>2021-05-05T06:00</t>
  </si>
  <si>
    <t>2021-05-05T07:00</t>
  </si>
  <si>
    <t>2021-05-05T08:00</t>
  </si>
  <si>
    <t>2021-05-05T09:00</t>
  </si>
  <si>
    <t>2021-05-05T10:00</t>
  </si>
  <si>
    <t>2021-05-05T11:00</t>
  </si>
  <si>
    <t>2021-05-05T12:00</t>
  </si>
  <si>
    <t>2021-05-05T13:00</t>
  </si>
  <si>
    <t>2021-05-05T14:00</t>
  </si>
  <si>
    <t>2021-05-05T15:00</t>
  </si>
  <si>
    <t>2021-05-05T16:00</t>
  </si>
  <si>
    <t>2021-05-05T17:00</t>
  </si>
  <si>
    <t>2021-05-05T18:00</t>
  </si>
  <si>
    <t>2021-05-05T19:00</t>
  </si>
  <si>
    <t>2021-05-05T20:00</t>
  </si>
  <si>
    <t>2021-05-05T21:00</t>
  </si>
  <si>
    <t>2021-05-05T22:00</t>
  </si>
  <si>
    <t>2021-05-05T23:00</t>
  </si>
  <si>
    <t>2021-05-06T00:00</t>
  </si>
  <si>
    <t>2021-05-06T01:00</t>
  </si>
  <si>
    <t>2021-05-06T02:00</t>
  </si>
  <si>
    <t>2021-05-06T03:00</t>
  </si>
  <si>
    <t>2021-05-06T04:00</t>
  </si>
  <si>
    <t>2021-05-06T05:00</t>
  </si>
  <si>
    <t>2021-05-06T06:00</t>
  </si>
  <si>
    <t>2021-05-06T07:00</t>
  </si>
  <si>
    <t>2021-05-06T08:00</t>
  </si>
  <si>
    <t>2021-05-06T09:00</t>
  </si>
  <si>
    <t>2021-05-06T10:00</t>
  </si>
  <si>
    <t>2021-05-06T11:00</t>
  </si>
  <si>
    <t>2021-05-06T12:00</t>
  </si>
  <si>
    <t>2021-05-06T13:00</t>
  </si>
  <si>
    <t>2021-05-06T14:00</t>
  </si>
  <si>
    <t>2021-05-06T15:00</t>
  </si>
  <si>
    <t>2021-05-06T16:00</t>
  </si>
  <si>
    <t>2021-05-06T17:00</t>
  </si>
  <si>
    <t>2021-05-06T18:00</t>
  </si>
  <si>
    <t>2021-05-06T19:00</t>
  </si>
  <si>
    <t>2021-05-06T20:00</t>
  </si>
  <si>
    <t>2021-05-06T21:00</t>
  </si>
  <si>
    <t>2021-05-06T22:00</t>
  </si>
  <si>
    <t>2021-05-06T23:00</t>
  </si>
  <si>
    <t>2021-05-07T00:00</t>
  </si>
  <si>
    <t>2021-05-07T01:00</t>
  </si>
  <si>
    <t>2021-05-07T02:00</t>
  </si>
  <si>
    <t>2021-05-07T03:00</t>
  </si>
  <si>
    <t>2021-05-07T04:00</t>
  </si>
  <si>
    <t>2021-05-07T05:00</t>
  </si>
  <si>
    <t>2021-05-07T06:00</t>
  </si>
  <si>
    <t>2021-05-07T07:00</t>
  </si>
  <si>
    <t>2021-05-07T08:00</t>
  </si>
  <si>
    <t>2021-05-07T09:00</t>
  </si>
  <si>
    <t>2021-05-07T10:00</t>
  </si>
  <si>
    <t>2021-05-07T11:00</t>
  </si>
  <si>
    <t>2021-05-07T12:00</t>
  </si>
  <si>
    <t>2021-05-07T13:00</t>
  </si>
  <si>
    <t>2021-05-07T14:00</t>
  </si>
  <si>
    <t>2021-05-07T15:00</t>
  </si>
  <si>
    <t>2021-05-07T16:00</t>
  </si>
  <si>
    <t>2021-05-07T17:00</t>
  </si>
  <si>
    <t>2021-05-07T18:00</t>
  </si>
  <si>
    <t>2021-05-07T19:00</t>
  </si>
  <si>
    <t>2021-05-07T20:00</t>
  </si>
  <si>
    <t>2021-05-07T21:00</t>
  </si>
  <si>
    <t>2021-05-07T22:00</t>
  </si>
  <si>
    <t>2021-05-07T23:00</t>
  </si>
  <si>
    <t>2021-05-08T00:00</t>
  </si>
  <si>
    <t>2021-05-08T01:00</t>
  </si>
  <si>
    <t>2021-05-08T02:00</t>
  </si>
  <si>
    <t>2021-05-08T03:00</t>
  </si>
  <si>
    <t>2021-05-08T04:00</t>
  </si>
  <si>
    <t>2021-05-08T05:00</t>
  </si>
  <si>
    <t>2021-05-08T06:00</t>
  </si>
  <si>
    <t>2021-05-08T07:00</t>
  </si>
  <si>
    <t>2021-05-08T08:00</t>
  </si>
  <si>
    <t>2021-05-08T09:00</t>
  </si>
  <si>
    <t>2021-05-08T11:00</t>
  </si>
  <si>
    <t>2021-05-08T12:00</t>
  </si>
  <si>
    <t>2021-05-08T13:00</t>
  </si>
  <si>
    <t>2021-05-08T14:00</t>
  </si>
  <si>
    <t>2021-05-08T15:00</t>
  </si>
  <si>
    <t>2021-05-08T16:00</t>
  </si>
  <si>
    <t>2021-05-08T17:00</t>
  </si>
  <si>
    <t>2021-05-08T18:00</t>
  </si>
  <si>
    <t>2021-05-08T19:00</t>
  </si>
  <si>
    <t>2021-05-08T20:00</t>
  </si>
  <si>
    <t>2021-05-08T21:00</t>
  </si>
  <si>
    <t>2021-05-08T22:00</t>
  </si>
  <si>
    <t>2021-05-08T23:00</t>
  </si>
  <si>
    <t>2021-05-09T00:00</t>
  </si>
  <si>
    <t>2021-05-09T01:00</t>
  </si>
  <si>
    <t>2021-05-09T02:00</t>
  </si>
  <si>
    <t>2021-05-09T03:00</t>
  </si>
  <si>
    <t>2021-05-09T04:00</t>
  </si>
  <si>
    <t>2021-05-09T05:00</t>
  </si>
  <si>
    <t>2021-05-09T06:00</t>
  </si>
  <si>
    <t>2021-05-09T07:00</t>
  </si>
  <si>
    <t>2021-05-09T08:00</t>
  </si>
  <si>
    <t>2021-05-09T09:00</t>
  </si>
  <si>
    <t>2021-05-09T10:00</t>
  </si>
  <si>
    <t>2021-05-09T11:00</t>
  </si>
  <si>
    <t>2021-05-09T12:00</t>
  </si>
  <si>
    <t>2021-05-09T13:00</t>
  </si>
  <si>
    <t>2021-05-09T14:00</t>
  </si>
  <si>
    <t>2021-05-09T15:00</t>
  </si>
  <si>
    <t>2021-05-09T16:00</t>
  </si>
  <si>
    <t>2021-05-09T17:00</t>
  </si>
  <si>
    <t>2021-05-09T18:00</t>
  </si>
  <si>
    <t>2021-05-09T19:00</t>
  </si>
  <si>
    <t>2021-05-09T20:00</t>
  </si>
  <si>
    <t>2021-05-09T21:00</t>
  </si>
  <si>
    <t>2021-05-09T22:00</t>
  </si>
  <si>
    <t>2021-05-09T23:00</t>
  </si>
  <si>
    <t>2021-05-10T00:00</t>
  </si>
  <si>
    <t>2021-05-10T01:00</t>
  </si>
  <si>
    <t>2021-05-10T02:00</t>
  </si>
  <si>
    <t>2021-05-10T03:00</t>
  </si>
  <si>
    <t>2021-05-10T04:00</t>
  </si>
  <si>
    <t>2021-05-10T05:00</t>
  </si>
  <si>
    <t>2021-05-10T06:00</t>
  </si>
  <si>
    <t>2021-05-10T07:00</t>
  </si>
  <si>
    <t>2021-05-10T08:00</t>
  </si>
  <si>
    <t>2021-05-10T09:00</t>
  </si>
  <si>
    <t>2021-05-10T10:00</t>
  </si>
  <si>
    <t>2021-05-10T11:00</t>
  </si>
  <si>
    <t>2021-05-10T12:00</t>
  </si>
  <si>
    <t>2021-05-10T13:00</t>
  </si>
  <si>
    <t>2021-05-10T14:00</t>
  </si>
  <si>
    <t>2021-05-10T15:00</t>
  </si>
  <si>
    <t>2021-05-10T16:00</t>
  </si>
  <si>
    <t>2021-05-10T17:00</t>
  </si>
  <si>
    <t>2021-05-10T18:00</t>
  </si>
  <si>
    <t>2021-05-10T19:00</t>
  </si>
  <si>
    <t>2021-05-10T20:00</t>
  </si>
  <si>
    <t>2021-05-10T21:00</t>
  </si>
  <si>
    <t>2021-05-10T22:00</t>
  </si>
  <si>
    <t>2021-05-10T23:00</t>
  </si>
  <si>
    <t>2021-05-11T00:00</t>
  </si>
  <si>
    <t>2021-05-11T01:00</t>
  </si>
  <si>
    <t>2021-05-11T02:00</t>
  </si>
  <si>
    <t>2021-05-11T03:00</t>
  </si>
  <si>
    <t>2021-05-11T04:00</t>
  </si>
  <si>
    <t>2021-05-11T05:00</t>
  </si>
  <si>
    <t>2021-05-11T06:00</t>
  </si>
  <si>
    <t>2021-05-11T07:00</t>
  </si>
  <si>
    <t>2021-05-11T08:00</t>
  </si>
  <si>
    <t>2021-05-11T09:00</t>
  </si>
  <si>
    <t>2021-05-11T10:00</t>
  </si>
  <si>
    <t>2021-05-11T11:00</t>
  </si>
  <si>
    <t>2021-05-11T12:00</t>
  </si>
  <si>
    <t>2021-05-11T13:00</t>
  </si>
  <si>
    <t>2021-05-11T14:00</t>
  </si>
  <si>
    <t>2021-05-11T15:00</t>
  </si>
  <si>
    <t>2021-05-11T16:00</t>
  </si>
  <si>
    <t>2021-05-11T17:00</t>
  </si>
  <si>
    <t>2021-05-11T18:00</t>
  </si>
  <si>
    <t>2021-05-11T19:00</t>
  </si>
  <si>
    <t>2021-05-11T20:00</t>
  </si>
  <si>
    <t>2021-05-11T21:00</t>
  </si>
  <si>
    <t>2021-05-11T22:00</t>
  </si>
  <si>
    <t>2021-05-11T23:00</t>
  </si>
  <si>
    <t>2021-05-13T00:00</t>
  </si>
  <si>
    <t>2021-05-13T01:00</t>
  </si>
  <si>
    <t>2021-05-13T02:00</t>
  </si>
  <si>
    <t>2021-05-13T03:00</t>
  </si>
  <si>
    <t>2021-05-13T04:00</t>
  </si>
  <si>
    <t>2021-05-13T05:00</t>
  </si>
  <si>
    <t>2021-05-13T06:00</t>
  </si>
  <si>
    <t>2021-05-13T07:00</t>
  </si>
  <si>
    <t>2021-05-13T08:00</t>
  </si>
  <si>
    <t>2021-05-13T09:00</t>
  </si>
  <si>
    <t>2021-05-13T10:00</t>
  </si>
  <si>
    <t>2021-05-13T11:00</t>
  </si>
  <si>
    <t>2021-05-13T12:00</t>
  </si>
  <si>
    <t>2021-05-13T13:00</t>
  </si>
  <si>
    <t>2021-05-13T14:00</t>
  </si>
  <si>
    <t>2021-05-13T15:00</t>
  </si>
  <si>
    <t>2021-05-13T16:00</t>
  </si>
  <si>
    <t>2021-05-13T17:00</t>
  </si>
  <si>
    <t>2021-05-13T18:00</t>
  </si>
  <si>
    <t>2021-05-13T19:00</t>
  </si>
  <si>
    <t>2021-05-13T20:00</t>
  </si>
  <si>
    <t>2021-05-13T21:00</t>
  </si>
  <si>
    <t>2021-05-13T22:00</t>
  </si>
  <si>
    <t>2021-05-13T23:00</t>
  </si>
  <si>
    <t>2021-05-14T00:00</t>
  </si>
  <si>
    <t>2021-05-14T01:00</t>
  </si>
  <si>
    <t>2021-05-14T02:00</t>
  </si>
  <si>
    <t>2021-05-14T03:00</t>
  </si>
  <si>
    <t>2021-05-14T04:00</t>
  </si>
  <si>
    <t>2021-05-14T05:00</t>
  </si>
  <si>
    <t>2021-05-14T06:00</t>
  </si>
  <si>
    <t>2021-05-14T07:00</t>
  </si>
  <si>
    <t>2021-05-14T08:00</t>
  </si>
  <si>
    <t>2021-05-14T09:00</t>
  </si>
  <si>
    <t>2021-05-14T10:00</t>
  </si>
  <si>
    <t>2021-05-14T11:00</t>
  </si>
  <si>
    <t>2021-05-14T12:00</t>
  </si>
  <si>
    <t>2021-05-14T13:00</t>
  </si>
  <si>
    <t>2021-05-14T14:00</t>
  </si>
  <si>
    <t>2021-05-14T15:00</t>
  </si>
  <si>
    <t>2021-05-14T16:00</t>
  </si>
  <si>
    <t>2021-05-14T17:00</t>
  </si>
  <si>
    <t>2021-05-14T18:00</t>
  </si>
  <si>
    <t>2021-05-14T19:00</t>
  </si>
  <si>
    <t>2021-05-14T20:00</t>
  </si>
  <si>
    <t>2021-05-14T21:00</t>
  </si>
  <si>
    <t>2021-05-14T22:00</t>
  </si>
  <si>
    <t>2021-05-14T23:00</t>
  </si>
  <si>
    <t>2021-05-15T00:00</t>
  </si>
  <si>
    <t>2021-05-15T01:00</t>
  </si>
  <si>
    <t>2021-05-15T02:00</t>
  </si>
  <si>
    <t>2021-05-15T03:00</t>
  </si>
  <si>
    <t>2021-05-15T04:00</t>
  </si>
  <si>
    <t>2021-05-15T05:00</t>
  </si>
  <si>
    <t>2021-05-15T06:00</t>
  </si>
  <si>
    <t>2021-05-15T07:00</t>
  </si>
  <si>
    <t>2021-05-15T08:00</t>
  </si>
  <si>
    <t>2021-05-15T09:00</t>
  </si>
  <si>
    <t>2021-05-15T10:00</t>
  </si>
  <si>
    <t>2021-05-15T11:00</t>
  </si>
  <si>
    <t>2021-05-15T12:00</t>
  </si>
  <si>
    <t>2021-05-15T13:00</t>
  </si>
  <si>
    <t>2021-05-15T14:00</t>
  </si>
  <si>
    <t>2021-05-15T15:00</t>
  </si>
  <si>
    <t>2021-05-15T16:00</t>
  </si>
  <si>
    <t>2021-05-15T17:00</t>
  </si>
  <si>
    <t>2021-05-15T18:00</t>
  </si>
  <si>
    <t>2021-05-15T19:00</t>
  </si>
  <si>
    <t>2021-05-15T20:00</t>
  </si>
  <si>
    <t>2021-05-15T21:00</t>
  </si>
  <si>
    <t>2021-05-15T22:00</t>
  </si>
  <si>
    <t>2021-05-15T23:00</t>
  </si>
  <si>
    <t>2021-05-16T00:00</t>
  </si>
  <si>
    <t>2021-05-16T01:00</t>
  </si>
  <si>
    <t>2021-05-16T02:00</t>
  </si>
  <si>
    <t>2021-05-16T03:00</t>
  </si>
  <si>
    <t>2021-05-16T04:00</t>
  </si>
  <si>
    <t>2021-05-16T05:00</t>
  </si>
  <si>
    <t>2021-05-16T06:00</t>
  </si>
  <si>
    <t>2021-05-16T07:00</t>
  </si>
  <si>
    <t>2021-05-16T08:00</t>
  </si>
  <si>
    <t>2021-05-16T09:00</t>
  </si>
  <si>
    <t>2021-05-16T10:00</t>
  </si>
  <si>
    <t>2021-05-16T11:00</t>
  </si>
  <si>
    <t>2021-05-16T12:00</t>
  </si>
  <si>
    <t>2021-05-16T13:00</t>
  </si>
  <si>
    <t>2021-05-16T14:00</t>
  </si>
  <si>
    <t>2021-05-16T15:00</t>
  </si>
  <si>
    <t>2021-05-16T16:00</t>
  </si>
  <si>
    <t>2021-05-16T17:00</t>
  </si>
  <si>
    <t>2021-05-16T18:00</t>
  </si>
  <si>
    <t>2021-05-16T19:00</t>
  </si>
  <si>
    <t>2021-05-16T20:00</t>
  </si>
  <si>
    <t>2021-05-16T21:00</t>
  </si>
  <si>
    <t>2021-05-16T22:00</t>
  </si>
  <si>
    <t>2021-05-16T23:00</t>
  </si>
  <si>
    <t>2021-05-17T00:00</t>
  </si>
  <si>
    <t>2021-05-17T01:00</t>
  </si>
  <si>
    <t>2021-05-17T02:00</t>
  </si>
  <si>
    <t>2021-05-17T03:00</t>
  </si>
  <si>
    <t>2021-05-17T04:00</t>
  </si>
  <si>
    <t>2021-05-17T05:00</t>
  </si>
  <si>
    <t>2021-05-17T06:00</t>
  </si>
  <si>
    <t>2021-05-17T07:00</t>
  </si>
  <si>
    <t>2021-05-17T08:00</t>
  </si>
  <si>
    <t>2021-05-17T09:00</t>
  </si>
  <si>
    <t>2021-05-17T10:00</t>
  </si>
  <si>
    <t>2021-05-17T11:00</t>
  </si>
  <si>
    <t>2021-05-17T12:00</t>
  </si>
  <si>
    <t>2021-05-17T13:00</t>
  </si>
  <si>
    <t>2021-05-17T14:00</t>
  </si>
  <si>
    <t>2021-05-17T15:00</t>
  </si>
  <si>
    <t>2021-05-17T16:00</t>
  </si>
  <si>
    <t>2021-05-17T17:00</t>
  </si>
  <si>
    <t>2021-05-17T18:00</t>
  </si>
  <si>
    <t>2021-05-17T19:00</t>
  </si>
  <si>
    <t>2021-05-17T20:00</t>
  </si>
  <si>
    <t>2021-05-17T21:00</t>
  </si>
  <si>
    <t>2021-05-17T22:00</t>
  </si>
  <si>
    <t>2021-05-17T23:00</t>
  </si>
  <si>
    <t>2021-05-18T00:00</t>
  </si>
  <si>
    <t>2021-05-18T01:00</t>
  </si>
  <si>
    <t>2021-05-18T02:00</t>
  </si>
  <si>
    <t>2021-05-18T03:00</t>
  </si>
  <si>
    <t>2021-05-18T04:00</t>
  </si>
  <si>
    <t>2021-05-18T05:00</t>
  </si>
  <si>
    <t>2021-05-18T06:00</t>
  </si>
  <si>
    <t>2021-05-18T07:00</t>
  </si>
  <si>
    <t>2021-05-18T08:00</t>
  </si>
  <si>
    <t>2021-05-18T09:00</t>
  </si>
  <si>
    <t>2021-05-18T10:00</t>
  </si>
  <si>
    <t>2021-05-18T11:00</t>
  </si>
  <si>
    <t>2021-05-18T12:00</t>
  </si>
  <si>
    <t>2021-05-18T13:00</t>
  </si>
  <si>
    <t>2021-05-18T14:00</t>
  </si>
  <si>
    <t>2021-05-18T15:00</t>
  </si>
  <si>
    <t>2021-05-18T16:00</t>
  </si>
  <si>
    <t>2021-05-18T17:00</t>
  </si>
  <si>
    <t>2021-05-18T18:00</t>
  </si>
  <si>
    <t>2021-05-18T19:00</t>
  </si>
  <si>
    <t>2021-05-18T20:00</t>
  </si>
  <si>
    <t>2021-05-18T21:00</t>
  </si>
  <si>
    <t>2021-05-18T22:00</t>
  </si>
  <si>
    <t>2021-05-18T23:00</t>
  </si>
  <si>
    <t>2021-05-20T00:00</t>
  </si>
  <si>
    <t>2021-05-20T01:00</t>
  </si>
  <si>
    <t>2021-05-20T02:00</t>
  </si>
  <si>
    <t>2021-05-20T03:00</t>
  </si>
  <si>
    <t>2021-05-20T04:00</t>
  </si>
  <si>
    <t>2021-05-20T05:00</t>
  </si>
  <si>
    <t>2021-05-20T06:00</t>
  </si>
  <si>
    <t>2021-05-20T07:00</t>
  </si>
  <si>
    <t>2021-05-20T08:00</t>
  </si>
  <si>
    <t>2021-05-20T09:00</t>
  </si>
  <si>
    <t>2021-05-20T11:00</t>
  </si>
  <si>
    <t>2021-05-20T12:00</t>
  </si>
  <si>
    <t>2021-05-20T13:00</t>
  </si>
  <si>
    <t>2021-05-20T14:00</t>
  </si>
  <si>
    <t>2021-05-20T15:00</t>
  </si>
  <si>
    <t>2021-05-20T16:00</t>
  </si>
  <si>
    <t>2021-05-20T17:00</t>
  </si>
  <si>
    <t>2021-05-20T18:00</t>
  </si>
  <si>
    <t>2021-05-20T19:00</t>
  </si>
  <si>
    <t>2021-05-20T20:00</t>
  </si>
  <si>
    <t>2021-05-20T21:00</t>
  </si>
  <si>
    <t>2021-05-20T22:00</t>
  </si>
  <si>
    <t>2021-05-20T23:00</t>
  </si>
  <si>
    <t>2021-05-21T00:00</t>
  </si>
  <si>
    <t>2021-05-21T01:00</t>
  </si>
  <si>
    <t>2021-05-21T02:00</t>
  </si>
  <si>
    <t>2021-05-21T03:00</t>
  </si>
  <si>
    <t>2021-05-21T04:00</t>
  </si>
  <si>
    <t>2021-05-21T05:00</t>
  </si>
  <si>
    <t>2021-05-21T06:00</t>
  </si>
  <si>
    <t>2021-05-21T07:00</t>
  </si>
  <si>
    <t>2021-05-21T08:00</t>
  </si>
  <si>
    <t>2021-05-21T09:00</t>
  </si>
  <si>
    <t>2021-05-21T10:00</t>
  </si>
  <si>
    <t>2021-05-21T11:00</t>
  </si>
  <si>
    <t>2021-05-21T12:00</t>
  </si>
  <si>
    <t>2021-05-21T13:00</t>
  </si>
  <si>
    <t>2021-05-21T14:00</t>
  </si>
  <si>
    <t>2021-05-21T15:00</t>
  </si>
  <si>
    <t>2021-05-21T16:00</t>
  </si>
  <si>
    <t>2021-05-21T17:00</t>
  </si>
  <si>
    <t>2021-05-21T18:00</t>
  </si>
  <si>
    <t>2021-05-21T19:00</t>
  </si>
  <si>
    <t>2021-05-21T20:00</t>
  </si>
  <si>
    <t>2021-05-21T21:00</t>
  </si>
  <si>
    <t>2021-05-21T22:00</t>
  </si>
  <si>
    <t>2021-05-21T23:00</t>
  </si>
  <si>
    <t>2021-05-22T00:00</t>
  </si>
  <si>
    <t>2021-05-22T01:00</t>
  </si>
  <si>
    <t>2021-05-22T02:00</t>
  </si>
  <si>
    <t>2021-05-22T03:00</t>
  </si>
  <si>
    <t>2021-05-22T04:00</t>
  </si>
  <si>
    <t>2021-05-22T05:00</t>
  </si>
  <si>
    <t>2021-05-22T06:00</t>
  </si>
  <si>
    <t>2021-05-22T07:00</t>
  </si>
  <si>
    <t>2021-05-22T08:00</t>
  </si>
  <si>
    <t>2021-05-22T09:00</t>
  </si>
  <si>
    <t>2021-05-22T10:00</t>
  </si>
  <si>
    <t>2021-05-22T11:00</t>
  </si>
  <si>
    <t>2021-05-22T12:00</t>
  </si>
  <si>
    <t>2021-05-22T13:00</t>
  </si>
  <si>
    <t>2021-05-22T14:00</t>
  </si>
  <si>
    <t>2021-05-22T15:00</t>
  </si>
  <si>
    <t>2021-05-22T16:00</t>
  </si>
  <si>
    <t>2021-05-22T17:00</t>
  </si>
  <si>
    <t>2021-05-22T18:00</t>
  </si>
  <si>
    <t>2021-05-22T19:00</t>
  </si>
  <si>
    <t>2021-05-22T20:00</t>
  </si>
  <si>
    <t>2021-05-22T21:00</t>
  </si>
  <si>
    <t>2021-05-22T22:00</t>
  </si>
  <si>
    <t>2021-05-22T23:00</t>
  </si>
  <si>
    <t>2021-05-23T00:00</t>
  </si>
  <si>
    <t>2021-05-23T01:00</t>
  </si>
  <si>
    <t>2021-05-23T02:00</t>
  </si>
  <si>
    <t>2021-05-23T03:00</t>
  </si>
  <si>
    <t>2021-05-23T04:00</t>
  </si>
  <si>
    <t>2021-05-23T05:00</t>
  </si>
  <si>
    <t>2021-05-23T06:00</t>
  </si>
  <si>
    <t>2021-05-23T07:00</t>
  </si>
  <si>
    <t>2021-05-23T08:00</t>
  </si>
  <si>
    <t>2021-05-23T09:00</t>
  </si>
  <si>
    <t>2021-05-23T10:00</t>
  </si>
  <si>
    <t>2021-05-23T11:00</t>
  </si>
  <si>
    <t>2021-05-23T12:00</t>
  </si>
  <si>
    <t>2021-05-23T13:00</t>
  </si>
  <si>
    <t>2021-05-23T14:00</t>
  </si>
  <si>
    <t>2021-05-23T15:00</t>
  </si>
  <si>
    <t>2021-05-23T16:00</t>
  </si>
  <si>
    <t>2021-05-23T17:00</t>
  </si>
  <si>
    <t>2021-05-23T18:00</t>
  </si>
  <si>
    <t>2021-05-23T19:00</t>
  </si>
  <si>
    <t>2021-05-23T20:00</t>
  </si>
  <si>
    <t>2021-05-23T21:00</t>
  </si>
  <si>
    <t>2021-05-23T22:00</t>
  </si>
  <si>
    <t>2021-05-23T23:00</t>
  </si>
  <si>
    <t>2021-05-24T00:00</t>
  </si>
  <si>
    <t>2021-05-24T01:00</t>
  </si>
  <si>
    <t>2021-05-24T02:00</t>
  </si>
  <si>
    <t>2021-05-24T03:00</t>
  </si>
  <si>
    <t>2021-05-24T04:00</t>
  </si>
  <si>
    <t>2021-05-24T05:00</t>
  </si>
  <si>
    <t>2021-05-24T06:00</t>
  </si>
  <si>
    <t>2021-05-24T07:00</t>
  </si>
  <si>
    <t>2021-05-24T08:00</t>
  </si>
  <si>
    <t>2021-05-24T09:00</t>
  </si>
  <si>
    <t>2021-05-24T10:00</t>
  </si>
  <si>
    <t>2021-05-24T11:00</t>
  </si>
  <si>
    <t>2021-05-24T12:00</t>
  </si>
  <si>
    <t>2021-05-24T13:00</t>
  </si>
  <si>
    <t>2021-05-24T14:00</t>
  </si>
  <si>
    <t>2021-05-24T15:00</t>
  </si>
  <si>
    <t>2021-05-24T16:00</t>
  </si>
  <si>
    <t>2021-05-24T17:00</t>
  </si>
  <si>
    <t>2021-05-24T18:00</t>
  </si>
  <si>
    <t>2021-05-24T19:00</t>
  </si>
  <si>
    <t>2021-05-24T20:00</t>
  </si>
  <si>
    <t>2021-05-24T21:00</t>
  </si>
  <si>
    <t>2021-05-24T22:00</t>
  </si>
  <si>
    <t>2021-05-24T23:00</t>
  </si>
  <si>
    <t>2021-05-25T00:00</t>
  </si>
  <si>
    <t>2021-05-25T01:00</t>
  </si>
  <si>
    <t>2021-05-25T02:00</t>
  </si>
  <si>
    <t>2021-05-25T03:00</t>
  </si>
  <si>
    <t>2021-05-25T04:00</t>
  </si>
  <si>
    <t>2021-05-25T05:00</t>
  </si>
  <si>
    <t>2021-05-25T06:00</t>
  </si>
  <si>
    <t>2021-05-25T07:00</t>
  </si>
  <si>
    <t>2021-05-25T08:00</t>
  </si>
  <si>
    <t>2021-05-25T09:00</t>
  </si>
  <si>
    <t>2021-05-25T11:00</t>
  </si>
  <si>
    <t>2021-05-25T12:00</t>
  </si>
  <si>
    <t>2021-05-25T13:00</t>
  </si>
  <si>
    <t>2021-05-25T14:00</t>
  </si>
  <si>
    <t>2021-05-25T15:00</t>
  </si>
  <si>
    <t>2021-05-25T16:00</t>
  </si>
  <si>
    <t>2021-05-25T17:00</t>
  </si>
  <si>
    <t>2021-05-25T18:00</t>
  </si>
  <si>
    <t>2021-05-25T19:00</t>
  </si>
  <si>
    <t>2021-05-25T20:00</t>
  </si>
  <si>
    <t>2021-05-25T21:00</t>
  </si>
  <si>
    <t>2021-05-25T22:00</t>
  </si>
  <si>
    <t>2021-05-25T23:00</t>
  </si>
  <si>
    <t>2021-05-26T00:00</t>
  </si>
  <si>
    <t>2021-05-26T01:00</t>
  </si>
  <si>
    <t>2021-05-26T02:00</t>
  </si>
  <si>
    <t>2021-05-26T03:00</t>
  </si>
  <si>
    <t>2021-05-26T04:00</t>
  </si>
  <si>
    <t>2021-05-26T05:00</t>
  </si>
  <si>
    <t>2021-05-26T06:00</t>
  </si>
  <si>
    <t>2021-05-26T07:00</t>
  </si>
  <si>
    <t>2021-05-26T08:00</t>
  </si>
  <si>
    <t>2021-05-26T09:00</t>
  </si>
  <si>
    <t>2021-05-26T10:00</t>
  </si>
  <si>
    <t>2021-05-26T11:00</t>
  </si>
  <si>
    <t>2021-05-26T12:00</t>
  </si>
  <si>
    <t>2021-05-26T13:00</t>
  </si>
  <si>
    <t>2021-05-26T14:00</t>
  </si>
  <si>
    <t>2021-05-26T15:00</t>
  </si>
  <si>
    <t>2021-05-26T16:00</t>
  </si>
  <si>
    <t>2021-05-26T17:00</t>
  </si>
  <si>
    <t>2021-05-26T18:00</t>
  </si>
  <si>
    <t>2021-05-26T19:00</t>
  </si>
  <si>
    <t>2021-05-26T20:00</t>
  </si>
  <si>
    <t>2021-05-26T21:00</t>
  </si>
  <si>
    <t>2021-05-26T22:00</t>
  </si>
  <si>
    <t>2021-05-26T23:00</t>
  </si>
  <si>
    <t>2021-05-27T00:00</t>
  </si>
  <si>
    <t>2021-05-27T01:00</t>
  </si>
  <si>
    <t>2021-05-27T02:00</t>
  </si>
  <si>
    <t>2021-05-27T03:00</t>
  </si>
  <si>
    <t>2021-05-27T04:00</t>
  </si>
  <si>
    <t>2021-05-27T05:00</t>
  </si>
  <si>
    <t>2021-05-27T06:00</t>
  </si>
  <si>
    <t>2021-05-27T07:00</t>
  </si>
  <si>
    <t>2021-05-27T08:00</t>
  </si>
  <si>
    <t>2021-05-27T09:00</t>
  </si>
  <si>
    <t>2021-05-27T10:00</t>
  </si>
  <si>
    <t>2021-05-27T11:00</t>
  </si>
  <si>
    <t>2021-05-27T12:00</t>
  </si>
  <si>
    <t>2021-05-27T13:00</t>
  </si>
  <si>
    <t>2021-05-27T14:00</t>
  </si>
  <si>
    <t>2021-05-27T15:00</t>
  </si>
  <si>
    <t>2021-05-27T16:00</t>
  </si>
  <si>
    <t>2021-05-27T17:00</t>
  </si>
  <si>
    <t>2021-05-27T18:00</t>
  </si>
  <si>
    <t>2021-05-27T19:00</t>
  </si>
  <si>
    <t>2021-05-27T20:00</t>
  </si>
  <si>
    <t>2021-05-27T21:00</t>
  </si>
  <si>
    <t>2021-05-27T22:00</t>
  </si>
  <si>
    <t>2021-05-27T23:00</t>
  </si>
  <si>
    <t>2021-05-28T00:00</t>
  </si>
  <si>
    <t>2021-05-28T01:00</t>
  </si>
  <si>
    <t>2021-05-28T02:00</t>
  </si>
  <si>
    <t>2021-05-28T03:00</t>
  </si>
  <si>
    <t>2021-05-28T04:00</t>
  </si>
  <si>
    <t>2021-05-28T05:00</t>
  </si>
  <si>
    <t>2021-05-28T06:00</t>
  </si>
  <si>
    <t>2021-05-28T07:00</t>
  </si>
  <si>
    <t>2021-05-28T08:00</t>
  </si>
  <si>
    <t>2021-05-28T09:00</t>
  </si>
  <si>
    <t>2021-05-28T10:00</t>
  </si>
  <si>
    <t>2021-05-28T11:00</t>
  </si>
  <si>
    <t>2021-05-28T12:00</t>
  </si>
  <si>
    <t>2021-05-28T13:00</t>
  </si>
  <si>
    <t>2021-05-28T14:00</t>
  </si>
  <si>
    <t>2021-05-28T15:00</t>
  </si>
  <si>
    <t>2021-05-28T16:00</t>
  </si>
  <si>
    <t>2021-05-28T17:00</t>
  </si>
  <si>
    <t>2021-05-28T18:00</t>
  </si>
  <si>
    <t>2021-05-28T19:00</t>
  </si>
  <si>
    <t>2021-05-28T20:00</t>
  </si>
  <si>
    <t>2021-05-28T21:00</t>
  </si>
  <si>
    <t>2021-05-28T22:00</t>
  </si>
  <si>
    <t>2021-05-28T23:00</t>
  </si>
  <si>
    <t>2021-05-29T00:00</t>
  </si>
  <si>
    <t>2021-05-29T01:00</t>
  </si>
  <si>
    <t>2021-05-29T02:00</t>
  </si>
  <si>
    <t>2021-05-29T03:00</t>
  </si>
  <si>
    <t>2021-05-29T04:00</t>
  </si>
  <si>
    <t>2021-05-29T05:00</t>
  </si>
  <si>
    <t>2021-05-29T06:00</t>
  </si>
  <si>
    <t>2021-05-29T07:00</t>
  </si>
  <si>
    <t>2021-05-29T08:00</t>
  </si>
  <si>
    <t>2021-05-29T09:00</t>
  </si>
  <si>
    <t>2021-05-29T10:00</t>
  </si>
  <si>
    <t>2021-05-29T11:00</t>
  </si>
  <si>
    <t>2021-05-29T12:00</t>
  </si>
  <si>
    <t>2021-05-29T13:00</t>
  </si>
  <si>
    <t>2021-05-29T14:00</t>
  </si>
  <si>
    <t>2021-05-29T15:00</t>
  </si>
  <si>
    <t>2021-05-29T16:00</t>
  </si>
  <si>
    <t>2021-05-29T17:00</t>
  </si>
  <si>
    <t>2021-05-29T18:00</t>
  </si>
  <si>
    <t>2021-05-29T19:00</t>
  </si>
  <si>
    <t>2021-05-29T20:00</t>
  </si>
  <si>
    <t>2021-05-29T21:00</t>
  </si>
  <si>
    <t>2021-05-29T22:00</t>
  </si>
  <si>
    <t>2021-05-29T23:00</t>
  </si>
  <si>
    <t>2021-05-30T00:00</t>
  </si>
  <si>
    <t>2021-05-30T01:00</t>
  </si>
  <si>
    <t>2021-05-30T02:00</t>
  </si>
  <si>
    <t>2021-05-30T03:00</t>
  </si>
  <si>
    <t>2021-05-30T04:00</t>
  </si>
  <si>
    <t>2021-05-30T05:00</t>
  </si>
  <si>
    <t>2021-05-30T06:00</t>
  </si>
  <si>
    <t>2021-05-30T07:00</t>
  </si>
  <si>
    <t>2021-05-30T08:00</t>
  </si>
  <si>
    <t>2021-05-30T09:00</t>
  </si>
  <si>
    <t>2021-05-30T10:00</t>
  </si>
  <si>
    <t>2021-05-30T11:00</t>
  </si>
  <si>
    <t>2021-05-30T12:00</t>
  </si>
  <si>
    <t>2021-05-30T13:00</t>
  </si>
  <si>
    <t>2021-05-30T14:00</t>
  </si>
  <si>
    <t>2021-05-30T15:00</t>
  </si>
  <si>
    <t>2021-05-30T16:00</t>
  </si>
  <si>
    <t>2021-05-30T17:00</t>
  </si>
  <si>
    <t>2021-05-30T18:00</t>
  </si>
  <si>
    <t>2021-05-30T19:00</t>
  </si>
  <si>
    <t>2021-05-30T20:00</t>
  </si>
  <si>
    <t>2021-05-30T21:00</t>
  </si>
  <si>
    <t>2021-05-30T22:00</t>
  </si>
  <si>
    <t>2021-05-30T23:00</t>
  </si>
  <si>
    <t>2021-05-31T00:00</t>
  </si>
  <si>
    <t>2021-05-31T01:00</t>
  </si>
  <si>
    <t>2021-05-31T02:00</t>
  </si>
  <si>
    <t>2021-05-31T03:00</t>
  </si>
  <si>
    <t>2021-05-31T04:00</t>
  </si>
  <si>
    <t>2021-05-31T05:00</t>
  </si>
  <si>
    <t>2021-05-31T06:00</t>
  </si>
  <si>
    <t>2021-05-31T07:00</t>
  </si>
  <si>
    <t>2021-05-31T08:00</t>
  </si>
  <si>
    <t>2021-05-31T09:00</t>
  </si>
  <si>
    <t>2021-05-31T10:00</t>
  </si>
  <si>
    <t>2021-05-31T11:00</t>
  </si>
  <si>
    <t>2021-05-31T12:00</t>
  </si>
  <si>
    <t>2021-05-31T13:00</t>
  </si>
  <si>
    <t>2021-05-31T14:00</t>
  </si>
  <si>
    <t>2021-05-31T15:00</t>
  </si>
  <si>
    <t>2021-05-31T16:00</t>
  </si>
  <si>
    <t>2021-05-31T17:00</t>
  </si>
  <si>
    <t>2021-05-31T18:00</t>
  </si>
  <si>
    <t>2021-05-31T19:00</t>
  </si>
  <si>
    <t>2021-05-31T20:00</t>
  </si>
  <si>
    <t>2021-05-31T21:00</t>
  </si>
  <si>
    <t>2021-05-31T22:00</t>
  </si>
  <si>
    <t>2021-05-31T23:00</t>
  </si>
  <si>
    <t>2021-05-08T10:00</t>
  </si>
  <si>
    <t>AWG1 switched off from 20h00</t>
  </si>
  <si>
    <t>AWG2 off</t>
  </si>
  <si>
    <t>AWG 2 switched off from 15h00</t>
  </si>
  <si>
    <t>Forecast</t>
  </si>
  <si>
    <t>loadshedding</t>
  </si>
  <si>
    <t>transformer burned</t>
  </si>
  <si>
    <t>Date</t>
  </si>
  <si>
    <t>Net daily AWG Generation Forecast (L)</t>
  </si>
  <si>
    <t xml:space="preserve"> Forecast</t>
  </si>
  <si>
    <t>ECS switched off 08H00</t>
  </si>
  <si>
    <t>ECS switched on 16H40</t>
  </si>
  <si>
    <r>
      <t>loadshedding from 11h00 - 14h00</t>
    </r>
    <r>
      <rPr>
        <sz val="12"/>
        <color theme="1"/>
        <rFont val="Calibri"/>
        <family val="2"/>
        <scheme val="minor"/>
      </rPr>
      <t xml:space="preserve">
</t>
    </r>
  </si>
  <si>
    <t xml:space="preserve">Plant shutdown </t>
  </si>
  <si>
    <t>ECS decommissioned</t>
  </si>
  <si>
    <t>ECS for AWG 1 switched off for maintenance</t>
  </si>
  <si>
    <t>ECS for AWG 1 resumed operations</t>
  </si>
  <si>
    <t xml:space="preserve">loadshedding experienced from 18h05 and 20h33 </t>
  </si>
  <si>
    <t xml:space="preserve">Loadshedding experienced from 10h00 and 12h30 </t>
  </si>
  <si>
    <t xml:space="preserve"> CIP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</si>
</sst>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yyyy\-mm\-dd\Thh:mm:ss"/>
    <numFmt numFmtId="166" formatCode="0.0"/>
    <numFmt numFmtId="167" formatCode="_-* #,##0.0_-;\-* #,##0.0_-;_-* &quot;-&quot;??_-;_-@_-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  <charset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8D9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7">
    <xf numFmtId="0" fontId="0" fillId="0" borderId="0" xfId="0"/>
    <xf numFmtId="165" fontId="4" fillId="0" borderId="0" xfId="0" applyNumberFormat="1" applyFont="1" applyAlignment="1">
      <alignment horizontal="right"/>
    </xf>
    <xf numFmtId="1" fontId="0" fillId="0" borderId="0" xfId="0" applyNumberFormat="1"/>
    <xf numFmtId="1" fontId="0" fillId="2" borderId="0" xfId="0" applyNumberFormat="1" applyFill="1"/>
    <xf numFmtId="0" fontId="0" fillId="4" borderId="0" xfId="0" applyFill="1"/>
    <xf numFmtId="0" fontId="3" fillId="4" borderId="0" xfId="0" applyFont="1" applyFill="1"/>
    <xf numFmtId="1" fontId="3" fillId="4" borderId="0" xfId="0" applyNumberFormat="1" applyFont="1" applyFill="1" applyAlignment="1">
      <alignment horizontal="center" wrapText="1"/>
    </xf>
    <xf numFmtId="1" fontId="0" fillId="5" borderId="0" xfId="0" applyNumberFormat="1" applyFill="1"/>
    <xf numFmtId="0" fontId="0" fillId="0" borderId="0" xfId="0" applyFill="1"/>
    <xf numFmtId="1" fontId="0" fillId="0" borderId="0" xfId="0" applyNumberFormat="1" applyFill="1"/>
    <xf numFmtId="0" fontId="8" fillId="0" borderId="0" xfId="0" applyFont="1"/>
    <xf numFmtId="165" fontId="4" fillId="0" borderId="0" xfId="0" applyNumberFormat="1" applyFont="1" applyFill="1" applyAlignment="1">
      <alignment horizontal="right"/>
    </xf>
    <xf numFmtId="2" fontId="0" fillId="0" borderId="0" xfId="0" applyNumberFormat="1"/>
    <xf numFmtId="0" fontId="7" fillId="0" borderId="1" xfId="0" applyFont="1" applyBorder="1" applyAlignment="1">
      <alignment vertical="center"/>
    </xf>
    <xf numFmtId="165" fontId="0" fillId="0" borderId="0" xfId="0" applyNumberFormat="1"/>
    <xf numFmtId="2" fontId="0" fillId="0" borderId="0" xfId="0" applyNumberFormat="1" applyFill="1"/>
    <xf numFmtId="0" fontId="0" fillId="0" borderId="0" xfId="0" applyAlignment="1">
      <alignment horizontal="right"/>
    </xf>
    <xf numFmtId="0" fontId="4" fillId="0" borderId="0" xfId="3"/>
    <xf numFmtId="16" fontId="0" fillId="0" borderId="0" xfId="0" applyNumberFormat="1"/>
    <xf numFmtId="16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3" applyFont="1"/>
    <xf numFmtId="0" fontId="0" fillId="0" borderId="0" xfId="0" quotePrefix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wrapText="1"/>
    </xf>
    <xf numFmtId="0" fontId="0" fillId="0" borderId="0" xfId="0" quotePrefix="1" applyAlignment="1">
      <alignment wrapText="1"/>
    </xf>
    <xf numFmtId="1" fontId="0" fillId="6" borderId="0" xfId="0" applyNumberFormat="1" applyFill="1"/>
    <xf numFmtId="0" fontId="0" fillId="6" borderId="0" xfId="0" applyFill="1"/>
    <xf numFmtId="0" fontId="0" fillId="0" borderId="0" xfId="0" applyNumberFormat="1"/>
    <xf numFmtId="0" fontId="8" fillId="0" borderId="0" xfId="0" applyNumberFormat="1" applyFont="1"/>
    <xf numFmtId="1" fontId="8" fillId="0" borderId="0" xfId="0" applyNumberFormat="1" applyFont="1"/>
    <xf numFmtId="2" fontId="0" fillId="3" borderId="0" xfId="0" applyNumberFormat="1" applyFill="1"/>
    <xf numFmtId="9" fontId="0" fillId="0" borderId="0" xfId="4" applyFont="1"/>
    <xf numFmtId="9" fontId="0" fillId="0" borderId="0" xfId="4" applyFont="1" applyAlignment="1">
      <alignment vertical="top" wrapText="1"/>
    </xf>
    <xf numFmtId="1" fontId="0" fillId="0" borderId="0" xfId="0" applyNumberFormat="1" applyAlignment="1">
      <alignment vertical="top" wrapText="1"/>
    </xf>
    <xf numFmtId="1" fontId="14" fillId="6" borderId="0" xfId="0" applyNumberFormat="1" applyFont="1" applyFill="1"/>
    <xf numFmtId="0" fontId="0" fillId="0" borderId="0" xfId="0" applyFont="1" applyBorder="1"/>
    <xf numFmtId="1" fontId="0" fillId="0" borderId="0" xfId="4" applyNumberFormat="1" applyFont="1"/>
    <xf numFmtId="0" fontId="13" fillId="0" borderId="0" xfId="0" applyFont="1"/>
    <xf numFmtId="165" fontId="16" fillId="0" borderId="0" xfId="0" applyNumberFormat="1" applyFont="1"/>
    <xf numFmtId="0" fontId="0" fillId="0" borderId="0" xfId="0" applyAlignment="1">
      <alignment vertical="top"/>
    </xf>
    <xf numFmtId="0" fontId="18" fillId="0" borderId="0" xfId="0" applyFont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19" fillId="0" borderId="0" xfId="0" applyFont="1"/>
    <xf numFmtId="1" fontId="18" fillId="0" borderId="0" xfId="0" applyNumberFormat="1" applyFont="1"/>
    <xf numFmtId="0" fontId="18" fillId="0" borderId="0" xfId="0" applyFont="1" applyFill="1"/>
    <xf numFmtId="16" fontId="8" fillId="0" borderId="0" xfId="0" applyNumberFormat="1" applyFont="1" applyAlignment="1">
      <alignment horizontal="center"/>
    </xf>
    <xf numFmtId="0" fontId="0" fillId="0" borderId="0" xfId="0" applyNumberFormat="1" applyFill="1"/>
    <xf numFmtId="0" fontId="4" fillId="0" borderId="0" xfId="0" applyNumberFormat="1" applyFont="1" applyAlignment="1">
      <alignment horizontal="right"/>
    </xf>
    <xf numFmtId="166" fontId="0" fillId="0" borderId="0" xfId="0" applyNumberFormat="1" applyFill="1"/>
    <xf numFmtId="167" fontId="0" fillId="0" borderId="0" xfId="31" applyNumberFormat="1" applyFont="1" applyFill="1"/>
    <xf numFmtId="167" fontId="0" fillId="0" borderId="0" xfId="31" applyNumberFormat="1" applyFont="1"/>
    <xf numFmtId="0" fontId="20" fillId="0" borderId="0" xfId="0" applyFont="1"/>
    <xf numFmtId="0" fontId="21" fillId="0" borderId="0" xfId="0" applyFont="1"/>
    <xf numFmtId="1" fontId="21" fillId="0" borderId="0" xfId="0" applyNumberFormat="1" applyFont="1"/>
    <xf numFmtId="0" fontId="0" fillId="0" borderId="0" xfId="0" applyAlignment="1">
      <alignment wrapText="1"/>
    </xf>
    <xf numFmtId="2" fontId="0" fillId="0" borderId="0" xfId="4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1" fontId="0" fillId="0" borderId="0" xfId="4" applyNumberFormat="1" applyFont="1" applyAlignment="1">
      <alignment vertical="top" wrapText="1"/>
    </xf>
    <xf numFmtId="2" fontId="15" fillId="0" borderId="0" xfId="4" applyNumberFormat="1" applyFont="1" applyAlignment="1">
      <alignment vertical="top" wrapText="1"/>
    </xf>
    <xf numFmtId="166" fontId="0" fillId="0" borderId="0" xfId="0" applyNumberForma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 applyFill="1"/>
    <xf numFmtId="0" fontId="0" fillId="0" borderId="0" xfId="0" applyNumberFormat="1" applyFill="1"/>
    <xf numFmtId="0" fontId="21" fillId="0" borderId="0" xfId="0" applyFont="1" applyFill="1"/>
    <xf numFmtId="16" fontId="0" fillId="0" borderId="0" xfId="0" applyNumberFormat="1" applyFill="1"/>
    <xf numFmtId="9" fontId="0" fillId="0" borderId="0" xfId="4" applyFont="1" applyFill="1"/>
    <xf numFmtId="0" fontId="0" fillId="0" borderId="0" xfId="0" applyFill="1" applyAlignment="1">
      <alignment wrapText="1"/>
    </xf>
    <xf numFmtId="16" fontId="8" fillId="0" borderId="0" xfId="0" applyNumberFormat="1" applyFont="1" applyFill="1" applyAlignment="1">
      <alignment horizontal="center"/>
    </xf>
    <xf numFmtId="0" fontId="0" fillId="0" borderId="0" xfId="0" quotePrefix="1" applyFill="1" applyAlignment="1">
      <alignment wrapText="1"/>
    </xf>
    <xf numFmtId="0" fontId="0" fillId="0" borderId="0" xfId="0" quotePrefix="1" applyFill="1"/>
    <xf numFmtId="0" fontId="13" fillId="0" borderId="0" xfId="0" applyFont="1" applyFill="1"/>
    <xf numFmtId="0" fontId="14" fillId="0" borderId="0" xfId="0" applyFont="1" applyFill="1" applyAlignment="1">
      <alignment horizontal="center"/>
    </xf>
    <xf numFmtId="16" fontId="13" fillId="0" borderId="0" xfId="0" applyNumberFormat="1" applyFont="1" applyFill="1"/>
    <xf numFmtId="0" fontId="14" fillId="0" borderId="0" xfId="0" applyFont="1" applyFill="1"/>
    <xf numFmtId="1" fontId="14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1" fontId="1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vertical="top" wrapText="1"/>
    </xf>
    <xf numFmtId="1" fontId="0" fillId="0" borderId="0" xfId="0" applyNumberFormat="1" applyFill="1" applyAlignment="1">
      <alignment vertical="top" wrapText="1"/>
    </xf>
    <xf numFmtId="9" fontId="0" fillId="0" borderId="0" xfId="4" applyFont="1" applyFill="1" applyAlignment="1">
      <alignment vertical="top" wrapText="1"/>
    </xf>
    <xf numFmtId="0" fontId="0" fillId="0" borderId="0" xfId="0" applyFill="1" applyAlignment="1">
      <alignment horizontal="right"/>
    </xf>
    <xf numFmtId="0" fontId="4" fillId="0" borderId="0" xfId="3" applyFill="1"/>
    <xf numFmtId="0" fontId="13" fillId="0" borderId="0" xfId="3" applyFont="1" applyFill="1"/>
    <xf numFmtId="0" fontId="12" fillId="0" borderId="0" xfId="0" applyFont="1" applyFill="1"/>
    <xf numFmtId="1" fontId="21" fillId="0" borderId="0" xfId="0" applyNumberFormat="1" applyFont="1" applyFill="1"/>
    <xf numFmtId="9" fontId="8" fillId="0" borderId="0" xfId="4" applyFont="1" applyFill="1"/>
    <xf numFmtId="165" fontId="0" fillId="0" borderId="0" xfId="0" applyNumberFormat="1" applyFill="1"/>
    <xf numFmtId="1" fontId="14" fillId="0" borderId="0" xfId="0" applyNumberFormat="1" applyFont="1" applyFill="1"/>
    <xf numFmtId="0" fontId="17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1" fontId="0" fillId="0" borderId="0" xfId="0" applyNumberFormat="1" applyAlignment="1">
      <alignment horizontal="left" vertical="top" wrapText="1"/>
    </xf>
    <xf numFmtId="0" fontId="24" fillId="0" borderId="0" xfId="0" applyFont="1" applyFill="1"/>
    <xf numFmtId="1" fontId="24" fillId="0" borderId="0" xfId="0" applyNumberFormat="1" applyFont="1" applyFill="1"/>
    <xf numFmtId="1" fontId="24" fillId="0" borderId="0" xfId="0" applyNumberFormat="1" applyFont="1"/>
    <xf numFmtId="0" fontId="24" fillId="0" borderId="0" xfId="0" applyFont="1"/>
    <xf numFmtId="0" fontId="3" fillId="0" borderId="0" xfId="0" applyFont="1" applyFill="1" applyAlignment="1"/>
    <xf numFmtId="0" fontId="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vertical="center"/>
    </xf>
    <xf numFmtId="1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" fontId="23" fillId="0" borderId="0" xfId="0" applyNumberFormat="1" applyFont="1" applyFill="1" applyBorder="1" applyAlignment="1">
      <alignment vertical="center"/>
    </xf>
  </cellXfs>
  <cellStyles count="42">
    <cellStyle name="Comma" xfId="31" builtinId="3"/>
    <cellStyle name="Comma 2" xfId="35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3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2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" xfId="3"/>
    <cellStyle name="Percent" xfId="4" builtinId="5"/>
    <cellStyle name="Percent 2" xfId="34"/>
  </cellStyles>
  <dxfs count="8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008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35" Type="http://schemas.microsoft.com/office/2017/10/relationships/person" Target="persons/perso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70037296"/>
        <c:axId val="-1470035248"/>
      </c:barChart>
      <c:catAx>
        <c:axId val="-1470037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0035248"/>
        <c:crosses val="autoZero"/>
        <c:auto val="1"/>
        <c:lblAlgn val="ctr"/>
        <c:lblOffset val="100"/>
        <c:noMultiLvlLbl val="0"/>
      </c:catAx>
      <c:valAx>
        <c:axId val="-147003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003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19010768"/>
        <c:axId val="-1119008992"/>
      </c:barChart>
      <c:catAx>
        <c:axId val="-1119010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19008992"/>
        <c:crosses val="autoZero"/>
        <c:auto val="1"/>
        <c:lblAlgn val="ctr"/>
        <c:lblOffset val="100"/>
        <c:noMultiLvlLbl val="0"/>
      </c:catAx>
      <c:valAx>
        <c:axId val="-111900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1901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07840368"/>
        <c:axId val="-1407849648"/>
      </c:barChart>
      <c:catAx>
        <c:axId val="-1407840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849648"/>
        <c:crosses val="autoZero"/>
        <c:auto val="1"/>
        <c:lblAlgn val="ctr"/>
        <c:lblOffset val="100"/>
        <c:noMultiLvlLbl val="0"/>
      </c:catAx>
      <c:valAx>
        <c:axId val="-140784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84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aseline="0"/>
              <a:t>Relative Humidity Trends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Relative Humidity (%)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'May ''21'!$A$3:$A$604</c:f>
              <c:strCache>
                <c:ptCount val="600"/>
                <c:pt idx="0">
                  <c:v>2021-05-01T00:00</c:v>
                </c:pt>
                <c:pt idx="1">
                  <c:v>2021-05-01T01:00</c:v>
                </c:pt>
                <c:pt idx="2">
                  <c:v>2021-05-01T02:00</c:v>
                </c:pt>
                <c:pt idx="3">
                  <c:v>2021-05-01T03:00</c:v>
                </c:pt>
                <c:pt idx="4">
                  <c:v>2021-05-01T04:00</c:v>
                </c:pt>
                <c:pt idx="5">
                  <c:v>2021-05-01T05:00</c:v>
                </c:pt>
                <c:pt idx="6">
                  <c:v>2021-05-01T06:00</c:v>
                </c:pt>
                <c:pt idx="7">
                  <c:v>2021-05-01T07:00</c:v>
                </c:pt>
                <c:pt idx="8">
                  <c:v>2021-05-01T08:00</c:v>
                </c:pt>
                <c:pt idx="9">
                  <c:v>2021-05-01T09:00</c:v>
                </c:pt>
                <c:pt idx="10">
                  <c:v>2021-05-01T10:00</c:v>
                </c:pt>
                <c:pt idx="11">
                  <c:v>2021-05-01T11:00</c:v>
                </c:pt>
                <c:pt idx="12">
                  <c:v>2021-05-01T12:00</c:v>
                </c:pt>
                <c:pt idx="13">
                  <c:v>2021-05-01T13:00</c:v>
                </c:pt>
                <c:pt idx="14">
                  <c:v>2021-05-01T14:00</c:v>
                </c:pt>
                <c:pt idx="15">
                  <c:v>2021-05-01T15:00</c:v>
                </c:pt>
                <c:pt idx="16">
                  <c:v>2021-05-01T16:00</c:v>
                </c:pt>
                <c:pt idx="17">
                  <c:v>2021-05-01T17:00</c:v>
                </c:pt>
                <c:pt idx="18">
                  <c:v>2021-05-01T18:00</c:v>
                </c:pt>
                <c:pt idx="19">
                  <c:v>2021-05-01T19:00</c:v>
                </c:pt>
                <c:pt idx="20">
                  <c:v>2021-05-01T20:00</c:v>
                </c:pt>
                <c:pt idx="21">
                  <c:v>2021-05-01T21:00</c:v>
                </c:pt>
                <c:pt idx="22">
                  <c:v>2021-05-01T22:00</c:v>
                </c:pt>
                <c:pt idx="23">
                  <c:v>2021-05-01T23:00</c:v>
                </c:pt>
                <c:pt idx="24">
                  <c:v>2021-05-02T00:00</c:v>
                </c:pt>
                <c:pt idx="25">
                  <c:v>2021-05-02T01:00</c:v>
                </c:pt>
                <c:pt idx="26">
                  <c:v>2021-05-02T02:00</c:v>
                </c:pt>
                <c:pt idx="27">
                  <c:v>2021-05-02T03:00</c:v>
                </c:pt>
                <c:pt idx="28">
                  <c:v>2021-05-02T04:00</c:v>
                </c:pt>
                <c:pt idx="29">
                  <c:v>2021-05-02T05:00</c:v>
                </c:pt>
                <c:pt idx="30">
                  <c:v>2021-05-02T06:00</c:v>
                </c:pt>
                <c:pt idx="31">
                  <c:v>2021-05-02T07:00</c:v>
                </c:pt>
                <c:pt idx="32">
                  <c:v>2021-05-02T08:00</c:v>
                </c:pt>
                <c:pt idx="33">
                  <c:v>2021-05-02T09:00</c:v>
                </c:pt>
                <c:pt idx="34">
                  <c:v>2021-05-02T10:00</c:v>
                </c:pt>
                <c:pt idx="35">
                  <c:v>2021-05-02T11:00</c:v>
                </c:pt>
                <c:pt idx="36">
                  <c:v>2021-05-02T12:00</c:v>
                </c:pt>
                <c:pt idx="37">
                  <c:v>2021-05-02T13:00</c:v>
                </c:pt>
                <c:pt idx="38">
                  <c:v>2021-05-02T14:00</c:v>
                </c:pt>
                <c:pt idx="39">
                  <c:v>2021-05-02T15:00</c:v>
                </c:pt>
                <c:pt idx="40">
                  <c:v>2021-05-02T16:00</c:v>
                </c:pt>
                <c:pt idx="41">
                  <c:v>2021-05-02T17:00</c:v>
                </c:pt>
                <c:pt idx="42">
                  <c:v>2021-05-02T18:00</c:v>
                </c:pt>
                <c:pt idx="43">
                  <c:v>2021-05-02T19:00</c:v>
                </c:pt>
                <c:pt idx="44">
                  <c:v>2021-05-02T20:00</c:v>
                </c:pt>
                <c:pt idx="45">
                  <c:v>2021-05-02T21:00</c:v>
                </c:pt>
                <c:pt idx="46">
                  <c:v>2021-05-02T22:00</c:v>
                </c:pt>
                <c:pt idx="47">
                  <c:v>2021-05-02T23:00</c:v>
                </c:pt>
                <c:pt idx="48">
                  <c:v>2021-05-03T00:00</c:v>
                </c:pt>
                <c:pt idx="49">
                  <c:v>2021-05-03T01:00</c:v>
                </c:pt>
                <c:pt idx="50">
                  <c:v>2021-05-03T02:00</c:v>
                </c:pt>
                <c:pt idx="51">
                  <c:v>2021-05-03T03:00</c:v>
                </c:pt>
                <c:pt idx="52">
                  <c:v>2021-05-03T04:00</c:v>
                </c:pt>
                <c:pt idx="53">
                  <c:v>2021-05-03T05:00</c:v>
                </c:pt>
                <c:pt idx="54">
                  <c:v>2021-05-03T06:00</c:v>
                </c:pt>
                <c:pt idx="55">
                  <c:v>2021-05-03T07:00</c:v>
                </c:pt>
                <c:pt idx="56">
                  <c:v>2021-05-03T08:00</c:v>
                </c:pt>
                <c:pt idx="57">
                  <c:v>2021-05-03T09:00</c:v>
                </c:pt>
                <c:pt idx="58">
                  <c:v>2021-05-03T10:00</c:v>
                </c:pt>
                <c:pt idx="59">
                  <c:v>2021-05-03T11:00</c:v>
                </c:pt>
                <c:pt idx="60">
                  <c:v>2021-05-03T12:00</c:v>
                </c:pt>
                <c:pt idx="61">
                  <c:v>2021-05-03T13:00</c:v>
                </c:pt>
                <c:pt idx="62">
                  <c:v>2021-05-03T14:00</c:v>
                </c:pt>
                <c:pt idx="63">
                  <c:v>2021-05-03T15:00</c:v>
                </c:pt>
                <c:pt idx="64">
                  <c:v>2021-05-03T16:00</c:v>
                </c:pt>
                <c:pt idx="65">
                  <c:v>2021-05-03T17:00</c:v>
                </c:pt>
                <c:pt idx="66">
                  <c:v>2021-05-03T18:00</c:v>
                </c:pt>
                <c:pt idx="67">
                  <c:v>2021-05-03T19:00</c:v>
                </c:pt>
                <c:pt idx="68">
                  <c:v>2021-05-03T20:00</c:v>
                </c:pt>
                <c:pt idx="69">
                  <c:v>2021-05-03T21:00</c:v>
                </c:pt>
                <c:pt idx="70">
                  <c:v>2021-05-03T22:00</c:v>
                </c:pt>
                <c:pt idx="71">
                  <c:v>2021-05-03T23:00</c:v>
                </c:pt>
                <c:pt idx="72">
                  <c:v>2021-05-04T00:00</c:v>
                </c:pt>
                <c:pt idx="73">
                  <c:v>2021-05-04T01:00</c:v>
                </c:pt>
                <c:pt idx="74">
                  <c:v>2021-05-04T02:00</c:v>
                </c:pt>
                <c:pt idx="75">
                  <c:v>2021-05-04T03:00</c:v>
                </c:pt>
                <c:pt idx="76">
                  <c:v>2021-05-04T04:00</c:v>
                </c:pt>
                <c:pt idx="77">
                  <c:v>2021-05-04T05:00</c:v>
                </c:pt>
                <c:pt idx="78">
                  <c:v>2021-05-04T06:00</c:v>
                </c:pt>
                <c:pt idx="79">
                  <c:v>2021-05-04T07:00</c:v>
                </c:pt>
                <c:pt idx="80">
                  <c:v>2021-05-04T08:00</c:v>
                </c:pt>
                <c:pt idx="81">
                  <c:v>2021-05-04T09:00</c:v>
                </c:pt>
                <c:pt idx="82">
                  <c:v>2021-05-04T10:00</c:v>
                </c:pt>
                <c:pt idx="83">
                  <c:v>2021-05-04T11:00</c:v>
                </c:pt>
                <c:pt idx="84">
                  <c:v>2021-05-04T12:00</c:v>
                </c:pt>
                <c:pt idx="85">
                  <c:v>2021-05-04T13:00</c:v>
                </c:pt>
                <c:pt idx="86">
                  <c:v>2021-05-04T14:00</c:v>
                </c:pt>
                <c:pt idx="87">
                  <c:v>2021-05-04T15:00</c:v>
                </c:pt>
                <c:pt idx="88">
                  <c:v>2021-05-04T16:00</c:v>
                </c:pt>
                <c:pt idx="89">
                  <c:v>2021-05-04T17:00</c:v>
                </c:pt>
                <c:pt idx="90">
                  <c:v>2021-05-04T18:00</c:v>
                </c:pt>
                <c:pt idx="91">
                  <c:v>2021-05-04T19:00</c:v>
                </c:pt>
                <c:pt idx="92">
                  <c:v>2021-05-04T20:00</c:v>
                </c:pt>
                <c:pt idx="93">
                  <c:v>2021-05-04T21:00</c:v>
                </c:pt>
                <c:pt idx="94">
                  <c:v>2021-05-04T22:00</c:v>
                </c:pt>
                <c:pt idx="95">
                  <c:v>2021-05-04T23:00</c:v>
                </c:pt>
                <c:pt idx="96">
                  <c:v>2021-05-05T00:00</c:v>
                </c:pt>
                <c:pt idx="97">
                  <c:v>2021-05-05T01:00</c:v>
                </c:pt>
                <c:pt idx="98">
                  <c:v>2021-05-05T02:00</c:v>
                </c:pt>
                <c:pt idx="99">
                  <c:v>2021-05-05T03:00</c:v>
                </c:pt>
                <c:pt idx="100">
                  <c:v>2021-05-05T04:00</c:v>
                </c:pt>
                <c:pt idx="101">
                  <c:v>2021-05-05T05:00</c:v>
                </c:pt>
                <c:pt idx="102">
                  <c:v>2021-05-05T06:00</c:v>
                </c:pt>
                <c:pt idx="103">
                  <c:v>2021-05-05T07:00</c:v>
                </c:pt>
                <c:pt idx="104">
                  <c:v>2021-05-05T08:00</c:v>
                </c:pt>
                <c:pt idx="105">
                  <c:v>2021-05-05T09:00</c:v>
                </c:pt>
                <c:pt idx="106">
                  <c:v>2021-05-05T10:00</c:v>
                </c:pt>
                <c:pt idx="107">
                  <c:v>2021-05-05T11:00</c:v>
                </c:pt>
                <c:pt idx="108">
                  <c:v>2021-05-05T12:00</c:v>
                </c:pt>
                <c:pt idx="109">
                  <c:v>2021-05-05T13:00</c:v>
                </c:pt>
                <c:pt idx="110">
                  <c:v>2021-05-05T14:00</c:v>
                </c:pt>
                <c:pt idx="111">
                  <c:v>2021-05-05T15:00</c:v>
                </c:pt>
                <c:pt idx="112">
                  <c:v>2021-05-05T16:00</c:v>
                </c:pt>
                <c:pt idx="113">
                  <c:v>2021-05-05T17:00</c:v>
                </c:pt>
                <c:pt idx="114">
                  <c:v>2021-05-05T18:00</c:v>
                </c:pt>
                <c:pt idx="115">
                  <c:v>2021-05-05T19:00</c:v>
                </c:pt>
                <c:pt idx="116">
                  <c:v>2021-05-05T20:00</c:v>
                </c:pt>
                <c:pt idx="117">
                  <c:v>2021-05-05T21:00</c:v>
                </c:pt>
                <c:pt idx="118">
                  <c:v>2021-05-05T22:00</c:v>
                </c:pt>
                <c:pt idx="119">
                  <c:v>2021-05-05T23:00</c:v>
                </c:pt>
                <c:pt idx="120">
                  <c:v>2021-05-06T00:00</c:v>
                </c:pt>
                <c:pt idx="121">
                  <c:v>2021-05-06T01:00</c:v>
                </c:pt>
                <c:pt idx="122">
                  <c:v>2021-05-06T02:00</c:v>
                </c:pt>
                <c:pt idx="123">
                  <c:v>2021-05-06T03:00</c:v>
                </c:pt>
                <c:pt idx="124">
                  <c:v>2021-05-06T04:00</c:v>
                </c:pt>
                <c:pt idx="125">
                  <c:v>2021-05-06T05:00</c:v>
                </c:pt>
                <c:pt idx="126">
                  <c:v>2021-05-06T06:00</c:v>
                </c:pt>
                <c:pt idx="127">
                  <c:v>2021-05-06T07:00</c:v>
                </c:pt>
                <c:pt idx="128">
                  <c:v>2021-05-06T08:00</c:v>
                </c:pt>
                <c:pt idx="129">
                  <c:v>2021-05-06T09:00</c:v>
                </c:pt>
                <c:pt idx="130">
                  <c:v>2021-05-06T10:00</c:v>
                </c:pt>
                <c:pt idx="131">
                  <c:v>2021-05-06T11:00</c:v>
                </c:pt>
                <c:pt idx="132">
                  <c:v>2021-05-06T12:00</c:v>
                </c:pt>
                <c:pt idx="133">
                  <c:v>2021-05-06T13:00</c:v>
                </c:pt>
                <c:pt idx="134">
                  <c:v>2021-05-06T14:00</c:v>
                </c:pt>
                <c:pt idx="135">
                  <c:v>2021-05-06T15:00</c:v>
                </c:pt>
                <c:pt idx="136">
                  <c:v>2021-05-06T16:00</c:v>
                </c:pt>
                <c:pt idx="137">
                  <c:v>2021-05-06T17:00</c:v>
                </c:pt>
                <c:pt idx="138">
                  <c:v>2021-05-06T18:00</c:v>
                </c:pt>
                <c:pt idx="139">
                  <c:v>2021-05-06T19:00</c:v>
                </c:pt>
                <c:pt idx="140">
                  <c:v>2021-05-06T20:00</c:v>
                </c:pt>
                <c:pt idx="141">
                  <c:v>2021-05-06T21:00</c:v>
                </c:pt>
                <c:pt idx="142">
                  <c:v>2021-05-06T22:00</c:v>
                </c:pt>
                <c:pt idx="143">
                  <c:v>2021-05-06T23:00</c:v>
                </c:pt>
                <c:pt idx="144">
                  <c:v>2021-05-07T00:00</c:v>
                </c:pt>
                <c:pt idx="145">
                  <c:v>2021-05-07T01:00</c:v>
                </c:pt>
                <c:pt idx="146">
                  <c:v>2021-05-07T02:00</c:v>
                </c:pt>
                <c:pt idx="147">
                  <c:v>2021-05-07T03:00</c:v>
                </c:pt>
                <c:pt idx="148">
                  <c:v>2021-05-07T04:00</c:v>
                </c:pt>
                <c:pt idx="149">
                  <c:v>2021-05-07T05:00</c:v>
                </c:pt>
                <c:pt idx="150">
                  <c:v>2021-05-07T06:00</c:v>
                </c:pt>
                <c:pt idx="151">
                  <c:v>2021-05-07T07:00</c:v>
                </c:pt>
                <c:pt idx="152">
                  <c:v>2021-05-07T08:00</c:v>
                </c:pt>
                <c:pt idx="153">
                  <c:v>2021-05-07T09:00</c:v>
                </c:pt>
                <c:pt idx="154">
                  <c:v>2021-05-07T10:00</c:v>
                </c:pt>
                <c:pt idx="155">
                  <c:v>2021-05-07T11:00</c:v>
                </c:pt>
                <c:pt idx="156">
                  <c:v>2021-05-07T12:00</c:v>
                </c:pt>
                <c:pt idx="157">
                  <c:v>2021-05-07T13:00</c:v>
                </c:pt>
                <c:pt idx="158">
                  <c:v>2021-05-07T14:00</c:v>
                </c:pt>
                <c:pt idx="159">
                  <c:v>2021-05-07T15:00</c:v>
                </c:pt>
                <c:pt idx="160">
                  <c:v>2021-05-07T16:00</c:v>
                </c:pt>
                <c:pt idx="161">
                  <c:v>2021-05-07T17:00</c:v>
                </c:pt>
                <c:pt idx="162">
                  <c:v>2021-05-07T18:00</c:v>
                </c:pt>
                <c:pt idx="163">
                  <c:v>2021-05-07T19:00</c:v>
                </c:pt>
                <c:pt idx="164">
                  <c:v>2021-05-07T20:00</c:v>
                </c:pt>
                <c:pt idx="165">
                  <c:v>2021-05-07T21:00</c:v>
                </c:pt>
                <c:pt idx="166">
                  <c:v>2021-05-07T22:00</c:v>
                </c:pt>
                <c:pt idx="167">
                  <c:v>2021-05-07T23:00</c:v>
                </c:pt>
                <c:pt idx="168">
                  <c:v>2021-05-08T00:00</c:v>
                </c:pt>
                <c:pt idx="169">
                  <c:v>2021-05-08T01:00</c:v>
                </c:pt>
                <c:pt idx="170">
                  <c:v>2021-05-08T02:00</c:v>
                </c:pt>
                <c:pt idx="171">
                  <c:v>2021-05-08T03:00</c:v>
                </c:pt>
                <c:pt idx="172">
                  <c:v>2021-05-08T04:00</c:v>
                </c:pt>
                <c:pt idx="173">
                  <c:v>2021-05-08T05:00</c:v>
                </c:pt>
                <c:pt idx="174">
                  <c:v>2021-05-08T06:00</c:v>
                </c:pt>
                <c:pt idx="175">
                  <c:v>2021-05-08T07:00</c:v>
                </c:pt>
                <c:pt idx="176">
                  <c:v>2021-05-08T08:00</c:v>
                </c:pt>
                <c:pt idx="177">
                  <c:v>2021-05-08T09:00</c:v>
                </c:pt>
                <c:pt idx="178">
                  <c:v>2021-05-08T10:00</c:v>
                </c:pt>
                <c:pt idx="179">
                  <c:v>2021-05-08T11:00</c:v>
                </c:pt>
                <c:pt idx="180">
                  <c:v>2021-05-08T12:00</c:v>
                </c:pt>
                <c:pt idx="181">
                  <c:v>2021-05-08T13:00</c:v>
                </c:pt>
                <c:pt idx="182">
                  <c:v>2021-05-08T14:00</c:v>
                </c:pt>
                <c:pt idx="183">
                  <c:v>2021-05-08T15:00</c:v>
                </c:pt>
                <c:pt idx="184">
                  <c:v>2021-05-08T16:00</c:v>
                </c:pt>
                <c:pt idx="185">
                  <c:v>2021-05-08T17:00</c:v>
                </c:pt>
                <c:pt idx="186">
                  <c:v>2021-05-08T18:00</c:v>
                </c:pt>
                <c:pt idx="187">
                  <c:v>2021-05-08T19:00</c:v>
                </c:pt>
                <c:pt idx="188">
                  <c:v>2021-05-08T20:00</c:v>
                </c:pt>
                <c:pt idx="189">
                  <c:v>2021-05-08T21:00</c:v>
                </c:pt>
                <c:pt idx="190">
                  <c:v>2021-05-08T22:00</c:v>
                </c:pt>
                <c:pt idx="191">
                  <c:v>2021-05-08T23:00</c:v>
                </c:pt>
                <c:pt idx="192">
                  <c:v>2021-05-09T00:00</c:v>
                </c:pt>
                <c:pt idx="193">
                  <c:v>2021-05-09T01:00</c:v>
                </c:pt>
                <c:pt idx="194">
                  <c:v>2021-05-09T02:00</c:v>
                </c:pt>
                <c:pt idx="195">
                  <c:v>2021-05-09T03:00</c:v>
                </c:pt>
                <c:pt idx="196">
                  <c:v>2021-05-09T04:00</c:v>
                </c:pt>
                <c:pt idx="197">
                  <c:v>2021-05-09T05:00</c:v>
                </c:pt>
                <c:pt idx="198">
                  <c:v>2021-05-09T06:00</c:v>
                </c:pt>
                <c:pt idx="199">
                  <c:v>2021-05-09T07:00</c:v>
                </c:pt>
                <c:pt idx="200">
                  <c:v>2021-05-09T08:00</c:v>
                </c:pt>
                <c:pt idx="201">
                  <c:v>2021-05-09T09:00</c:v>
                </c:pt>
                <c:pt idx="202">
                  <c:v>2021-05-09T10:00</c:v>
                </c:pt>
                <c:pt idx="203">
                  <c:v>2021-05-09T11:00</c:v>
                </c:pt>
                <c:pt idx="204">
                  <c:v>2021-05-09T12:00</c:v>
                </c:pt>
                <c:pt idx="205">
                  <c:v>2021-05-09T13:00</c:v>
                </c:pt>
                <c:pt idx="206">
                  <c:v>2021-05-09T14:00</c:v>
                </c:pt>
                <c:pt idx="207">
                  <c:v>2021-05-09T15:00</c:v>
                </c:pt>
                <c:pt idx="208">
                  <c:v>2021-05-09T16:00</c:v>
                </c:pt>
                <c:pt idx="209">
                  <c:v>2021-05-09T17:00</c:v>
                </c:pt>
                <c:pt idx="210">
                  <c:v>2021-05-09T18:00</c:v>
                </c:pt>
                <c:pt idx="211">
                  <c:v>2021-05-09T19:00</c:v>
                </c:pt>
                <c:pt idx="212">
                  <c:v>2021-05-09T20:00</c:v>
                </c:pt>
                <c:pt idx="213">
                  <c:v>2021-05-09T21:00</c:v>
                </c:pt>
                <c:pt idx="214">
                  <c:v>2021-05-09T22:00</c:v>
                </c:pt>
                <c:pt idx="215">
                  <c:v>2021-05-09T23:00</c:v>
                </c:pt>
                <c:pt idx="216">
                  <c:v>2021-05-10T00:00</c:v>
                </c:pt>
                <c:pt idx="217">
                  <c:v>2021-05-10T01:00</c:v>
                </c:pt>
                <c:pt idx="218">
                  <c:v>2021-05-10T02:00</c:v>
                </c:pt>
                <c:pt idx="219">
                  <c:v>2021-05-10T03:00</c:v>
                </c:pt>
                <c:pt idx="220">
                  <c:v>2021-05-10T04:00</c:v>
                </c:pt>
                <c:pt idx="221">
                  <c:v>2021-05-10T05:00</c:v>
                </c:pt>
                <c:pt idx="222">
                  <c:v>2021-05-10T06:00</c:v>
                </c:pt>
                <c:pt idx="223">
                  <c:v>2021-05-10T07:00</c:v>
                </c:pt>
                <c:pt idx="224">
                  <c:v>2021-05-10T08:00</c:v>
                </c:pt>
                <c:pt idx="225">
                  <c:v>2021-05-10T09:00</c:v>
                </c:pt>
                <c:pt idx="226">
                  <c:v>2021-05-10T10:00</c:v>
                </c:pt>
                <c:pt idx="227">
                  <c:v>2021-05-10T11:00</c:v>
                </c:pt>
                <c:pt idx="228">
                  <c:v>2021-05-10T12:00</c:v>
                </c:pt>
                <c:pt idx="229">
                  <c:v>2021-05-10T13:00</c:v>
                </c:pt>
                <c:pt idx="230">
                  <c:v>2021-05-10T14:00</c:v>
                </c:pt>
                <c:pt idx="231">
                  <c:v>2021-05-10T15:00</c:v>
                </c:pt>
                <c:pt idx="232">
                  <c:v>2021-05-10T16:00</c:v>
                </c:pt>
                <c:pt idx="233">
                  <c:v>2021-05-10T17:00</c:v>
                </c:pt>
                <c:pt idx="234">
                  <c:v>2021-05-10T18:00</c:v>
                </c:pt>
                <c:pt idx="235">
                  <c:v>2021-05-10T19:00</c:v>
                </c:pt>
                <c:pt idx="236">
                  <c:v>2021-05-10T20:00</c:v>
                </c:pt>
                <c:pt idx="237">
                  <c:v>2021-05-10T21:00</c:v>
                </c:pt>
                <c:pt idx="238">
                  <c:v>2021-05-10T22:00</c:v>
                </c:pt>
                <c:pt idx="239">
                  <c:v>2021-05-10T23:00</c:v>
                </c:pt>
                <c:pt idx="240">
                  <c:v>2021-05-11T00:00</c:v>
                </c:pt>
                <c:pt idx="241">
                  <c:v>2021-05-11T01:00</c:v>
                </c:pt>
                <c:pt idx="242">
                  <c:v>2021-05-11T02:00</c:v>
                </c:pt>
                <c:pt idx="243">
                  <c:v>2021-05-11T03:00</c:v>
                </c:pt>
                <c:pt idx="244">
                  <c:v>2021-05-11T04:00</c:v>
                </c:pt>
                <c:pt idx="245">
                  <c:v>2021-05-11T05:00</c:v>
                </c:pt>
                <c:pt idx="246">
                  <c:v>2021-05-11T06:00</c:v>
                </c:pt>
                <c:pt idx="247">
                  <c:v>2021-05-11T07:00</c:v>
                </c:pt>
                <c:pt idx="248">
                  <c:v>2021-05-11T08:00</c:v>
                </c:pt>
                <c:pt idx="249">
                  <c:v>2021-05-11T09:00</c:v>
                </c:pt>
                <c:pt idx="250">
                  <c:v>2021-05-11T10:00</c:v>
                </c:pt>
                <c:pt idx="251">
                  <c:v>2021-05-11T11:00</c:v>
                </c:pt>
                <c:pt idx="252">
                  <c:v>2021-05-11T12:00</c:v>
                </c:pt>
                <c:pt idx="253">
                  <c:v>2021-05-11T13:00</c:v>
                </c:pt>
                <c:pt idx="254">
                  <c:v>2021-05-11T14:00</c:v>
                </c:pt>
                <c:pt idx="255">
                  <c:v>2021-05-11T15:00</c:v>
                </c:pt>
                <c:pt idx="256">
                  <c:v>2021-05-11T16:00</c:v>
                </c:pt>
                <c:pt idx="257">
                  <c:v>2021-05-11T17:00</c:v>
                </c:pt>
                <c:pt idx="258">
                  <c:v>2021-05-11T18:00</c:v>
                </c:pt>
                <c:pt idx="259">
                  <c:v>2021-05-11T19:00</c:v>
                </c:pt>
                <c:pt idx="260">
                  <c:v>2021-05-11T20:00</c:v>
                </c:pt>
                <c:pt idx="261">
                  <c:v>2021-05-11T21:00</c:v>
                </c:pt>
                <c:pt idx="262">
                  <c:v>2021-05-11T22:00</c:v>
                </c:pt>
                <c:pt idx="263">
                  <c:v>2021-05-11T23:00</c:v>
                </c:pt>
                <c:pt idx="264">
                  <c:v>2021-01-12T00:00:00</c:v>
                </c:pt>
                <c:pt idx="265">
                  <c:v>2021-01-12T01:00:00</c:v>
                </c:pt>
                <c:pt idx="266">
                  <c:v>2021-01-12T02:00:00</c:v>
                </c:pt>
                <c:pt idx="267">
                  <c:v>2021-01-12T03:00:00</c:v>
                </c:pt>
                <c:pt idx="268">
                  <c:v>2021-01-12T04:00:00</c:v>
                </c:pt>
                <c:pt idx="269">
                  <c:v>2021-01-12T05:00:00</c:v>
                </c:pt>
                <c:pt idx="270">
                  <c:v>2021-01-12T06:00:00</c:v>
                </c:pt>
                <c:pt idx="271">
                  <c:v>2021-01-12T07:00:00</c:v>
                </c:pt>
                <c:pt idx="272">
                  <c:v>2021-01-12T08:00:00</c:v>
                </c:pt>
                <c:pt idx="273">
                  <c:v>2021-01-12T09:00:00</c:v>
                </c:pt>
                <c:pt idx="274">
                  <c:v>2021-01-12T10:00:00</c:v>
                </c:pt>
                <c:pt idx="275">
                  <c:v>2021-01-12T11:00:00</c:v>
                </c:pt>
                <c:pt idx="276">
                  <c:v>2021-01-12T12:00:00</c:v>
                </c:pt>
                <c:pt idx="277">
                  <c:v>2021-01-12T13:00:00</c:v>
                </c:pt>
                <c:pt idx="278">
                  <c:v>2021-01-12T14:00:00</c:v>
                </c:pt>
                <c:pt idx="279">
                  <c:v>2021-01-12T15:00:00</c:v>
                </c:pt>
                <c:pt idx="280">
                  <c:v>2021-01-12T16:00:00</c:v>
                </c:pt>
                <c:pt idx="281">
                  <c:v>2021-01-12T17:00:00</c:v>
                </c:pt>
                <c:pt idx="282">
                  <c:v>2021-01-12T18:00:00</c:v>
                </c:pt>
                <c:pt idx="283">
                  <c:v>2021-01-12T19:00:00</c:v>
                </c:pt>
                <c:pt idx="284">
                  <c:v>2021-01-12T20:00:00</c:v>
                </c:pt>
                <c:pt idx="285">
                  <c:v>2021-01-12T21:00:00</c:v>
                </c:pt>
                <c:pt idx="286">
                  <c:v>2021-01-12T22:00:00</c:v>
                </c:pt>
                <c:pt idx="287">
                  <c:v>2021-01-12T23:00:00</c:v>
                </c:pt>
                <c:pt idx="288">
                  <c:v>2021-05-13T00:00</c:v>
                </c:pt>
                <c:pt idx="289">
                  <c:v>2021-05-13T01:00</c:v>
                </c:pt>
                <c:pt idx="290">
                  <c:v>2021-05-13T02:00</c:v>
                </c:pt>
                <c:pt idx="291">
                  <c:v>2021-05-13T03:00</c:v>
                </c:pt>
                <c:pt idx="292">
                  <c:v>2021-05-13T04:00</c:v>
                </c:pt>
                <c:pt idx="293">
                  <c:v>2021-05-13T05:00</c:v>
                </c:pt>
                <c:pt idx="294">
                  <c:v>2021-05-13T06:00</c:v>
                </c:pt>
                <c:pt idx="295">
                  <c:v>2021-05-13T07:00</c:v>
                </c:pt>
                <c:pt idx="296">
                  <c:v>2021-05-13T08:00</c:v>
                </c:pt>
                <c:pt idx="297">
                  <c:v>2021-05-13T09:00</c:v>
                </c:pt>
                <c:pt idx="298">
                  <c:v>2021-05-13T10:00</c:v>
                </c:pt>
                <c:pt idx="299">
                  <c:v>2021-05-13T11:00</c:v>
                </c:pt>
                <c:pt idx="300">
                  <c:v>2021-05-13T12:00</c:v>
                </c:pt>
                <c:pt idx="301">
                  <c:v>2021-05-13T13:00</c:v>
                </c:pt>
                <c:pt idx="302">
                  <c:v>2021-05-13T14:00</c:v>
                </c:pt>
                <c:pt idx="303">
                  <c:v>2021-05-13T15:00</c:v>
                </c:pt>
                <c:pt idx="304">
                  <c:v>2021-05-13T16:00</c:v>
                </c:pt>
                <c:pt idx="305">
                  <c:v>2021-05-13T17:00</c:v>
                </c:pt>
                <c:pt idx="306">
                  <c:v>2021-05-13T18:00</c:v>
                </c:pt>
                <c:pt idx="307">
                  <c:v>2021-05-13T19:00</c:v>
                </c:pt>
                <c:pt idx="308">
                  <c:v>2021-05-13T20:00</c:v>
                </c:pt>
                <c:pt idx="309">
                  <c:v>2021-05-13T21:00</c:v>
                </c:pt>
                <c:pt idx="310">
                  <c:v>2021-05-13T22:00</c:v>
                </c:pt>
                <c:pt idx="311">
                  <c:v>2021-05-13T23:00</c:v>
                </c:pt>
                <c:pt idx="312">
                  <c:v>2021-05-14T00:00</c:v>
                </c:pt>
                <c:pt idx="313">
                  <c:v>2021-05-14T01:00</c:v>
                </c:pt>
                <c:pt idx="314">
                  <c:v>2021-05-14T02:00</c:v>
                </c:pt>
                <c:pt idx="315">
                  <c:v>2021-05-14T03:00</c:v>
                </c:pt>
                <c:pt idx="316">
                  <c:v>2021-05-14T04:00</c:v>
                </c:pt>
                <c:pt idx="317">
                  <c:v>2021-05-14T05:00</c:v>
                </c:pt>
                <c:pt idx="318">
                  <c:v>2021-05-14T06:00</c:v>
                </c:pt>
                <c:pt idx="319">
                  <c:v>2021-05-14T07:00</c:v>
                </c:pt>
                <c:pt idx="320">
                  <c:v>2021-05-14T08:00</c:v>
                </c:pt>
                <c:pt idx="321">
                  <c:v>2021-05-14T09:00</c:v>
                </c:pt>
                <c:pt idx="322">
                  <c:v>2021-05-14T10:00</c:v>
                </c:pt>
                <c:pt idx="323">
                  <c:v>2021-05-14T11:00</c:v>
                </c:pt>
                <c:pt idx="324">
                  <c:v>2021-05-14T12:00</c:v>
                </c:pt>
                <c:pt idx="325">
                  <c:v>2021-05-14T13:00</c:v>
                </c:pt>
                <c:pt idx="326">
                  <c:v>2021-05-14T14:00</c:v>
                </c:pt>
                <c:pt idx="327">
                  <c:v>2021-05-14T15:00</c:v>
                </c:pt>
                <c:pt idx="328">
                  <c:v>2021-05-14T16:00</c:v>
                </c:pt>
                <c:pt idx="329">
                  <c:v>2021-05-14T17:00</c:v>
                </c:pt>
                <c:pt idx="330">
                  <c:v>2021-05-14T18:00</c:v>
                </c:pt>
                <c:pt idx="331">
                  <c:v>2021-05-14T19:00</c:v>
                </c:pt>
                <c:pt idx="332">
                  <c:v>2021-05-14T20:00</c:v>
                </c:pt>
                <c:pt idx="333">
                  <c:v>2021-05-14T21:00</c:v>
                </c:pt>
                <c:pt idx="334">
                  <c:v>2021-05-14T22:00</c:v>
                </c:pt>
                <c:pt idx="335">
                  <c:v>2021-05-14T23:00</c:v>
                </c:pt>
                <c:pt idx="336">
                  <c:v>2021-05-15T00:00</c:v>
                </c:pt>
                <c:pt idx="337">
                  <c:v>2021-05-15T01:00</c:v>
                </c:pt>
                <c:pt idx="338">
                  <c:v>2021-05-15T02:00</c:v>
                </c:pt>
                <c:pt idx="339">
                  <c:v>2021-05-15T03:00</c:v>
                </c:pt>
                <c:pt idx="340">
                  <c:v>2021-05-15T04:00</c:v>
                </c:pt>
                <c:pt idx="341">
                  <c:v>2021-05-15T05:00</c:v>
                </c:pt>
                <c:pt idx="342">
                  <c:v>2021-05-15T06:00</c:v>
                </c:pt>
                <c:pt idx="343">
                  <c:v>2021-05-15T07:00</c:v>
                </c:pt>
                <c:pt idx="344">
                  <c:v>2021-05-15T08:00</c:v>
                </c:pt>
                <c:pt idx="345">
                  <c:v>2021-05-15T09:00</c:v>
                </c:pt>
                <c:pt idx="346">
                  <c:v>2021-05-15T10:00</c:v>
                </c:pt>
                <c:pt idx="347">
                  <c:v>2021-05-15T11:00</c:v>
                </c:pt>
                <c:pt idx="348">
                  <c:v>2021-05-15T12:00</c:v>
                </c:pt>
                <c:pt idx="349">
                  <c:v>2021-05-15T13:00</c:v>
                </c:pt>
                <c:pt idx="350">
                  <c:v>2021-05-15T14:00</c:v>
                </c:pt>
                <c:pt idx="351">
                  <c:v>2021-05-15T15:00</c:v>
                </c:pt>
                <c:pt idx="352">
                  <c:v>2021-05-15T16:00</c:v>
                </c:pt>
                <c:pt idx="353">
                  <c:v>2021-05-15T17:00</c:v>
                </c:pt>
                <c:pt idx="354">
                  <c:v>2021-05-15T18:00</c:v>
                </c:pt>
                <c:pt idx="355">
                  <c:v>2021-05-15T19:00</c:v>
                </c:pt>
                <c:pt idx="356">
                  <c:v>2021-05-15T20:00</c:v>
                </c:pt>
                <c:pt idx="357">
                  <c:v>2021-05-15T21:00</c:v>
                </c:pt>
                <c:pt idx="358">
                  <c:v>2021-05-15T22:00</c:v>
                </c:pt>
                <c:pt idx="359">
                  <c:v>2021-05-15T23:00</c:v>
                </c:pt>
                <c:pt idx="360">
                  <c:v>2021-05-16T00:00</c:v>
                </c:pt>
                <c:pt idx="361">
                  <c:v>2021-05-16T01:00</c:v>
                </c:pt>
                <c:pt idx="362">
                  <c:v>2021-05-16T02:00</c:v>
                </c:pt>
                <c:pt idx="363">
                  <c:v>2021-05-16T03:00</c:v>
                </c:pt>
                <c:pt idx="364">
                  <c:v>2021-05-16T04:00</c:v>
                </c:pt>
                <c:pt idx="365">
                  <c:v>2021-05-16T05:00</c:v>
                </c:pt>
                <c:pt idx="366">
                  <c:v>2021-05-16T06:00</c:v>
                </c:pt>
                <c:pt idx="367">
                  <c:v>2021-05-16T07:00</c:v>
                </c:pt>
                <c:pt idx="368">
                  <c:v>2021-05-16T08:00</c:v>
                </c:pt>
                <c:pt idx="369">
                  <c:v>2021-05-16T09:00</c:v>
                </c:pt>
                <c:pt idx="370">
                  <c:v>2021-05-16T10:00</c:v>
                </c:pt>
                <c:pt idx="371">
                  <c:v>2021-05-16T11:00</c:v>
                </c:pt>
                <c:pt idx="372">
                  <c:v>2021-05-16T12:00</c:v>
                </c:pt>
                <c:pt idx="373">
                  <c:v>2021-05-16T13:00</c:v>
                </c:pt>
                <c:pt idx="374">
                  <c:v>2021-05-16T14:00</c:v>
                </c:pt>
                <c:pt idx="375">
                  <c:v>2021-05-16T15:00</c:v>
                </c:pt>
                <c:pt idx="376">
                  <c:v>2021-05-16T16:00</c:v>
                </c:pt>
                <c:pt idx="377">
                  <c:v>2021-05-16T17:00</c:v>
                </c:pt>
                <c:pt idx="378">
                  <c:v>2021-05-16T18:00</c:v>
                </c:pt>
                <c:pt idx="379">
                  <c:v>2021-05-16T19:00</c:v>
                </c:pt>
                <c:pt idx="380">
                  <c:v>2021-05-16T20:00</c:v>
                </c:pt>
                <c:pt idx="381">
                  <c:v>2021-05-16T21:00</c:v>
                </c:pt>
                <c:pt idx="382">
                  <c:v>2021-05-16T22:00</c:v>
                </c:pt>
                <c:pt idx="383">
                  <c:v>2021-05-16T23:00</c:v>
                </c:pt>
                <c:pt idx="384">
                  <c:v>2021-05-17T00:00</c:v>
                </c:pt>
                <c:pt idx="385">
                  <c:v>2021-05-17T01:00</c:v>
                </c:pt>
                <c:pt idx="386">
                  <c:v>2021-05-17T02:00</c:v>
                </c:pt>
                <c:pt idx="387">
                  <c:v>2021-05-17T03:00</c:v>
                </c:pt>
                <c:pt idx="388">
                  <c:v>2021-05-17T04:00</c:v>
                </c:pt>
                <c:pt idx="389">
                  <c:v>2021-05-17T05:00</c:v>
                </c:pt>
                <c:pt idx="390">
                  <c:v>2021-05-17T06:00</c:v>
                </c:pt>
                <c:pt idx="391">
                  <c:v>2021-05-17T07:00</c:v>
                </c:pt>
                <c:pt idx="392">
                  <c:v>2021-05-17T08:00</c:v>
                </c:pt>
                <c:pt idx="393">
                  <c:v>2021-05-17T09:00</c:v>
                </c:pt>
                <c:pt idx="394">
                  <c:v>2021-05-17T10:00</c:v>
                </c:pt>
                <c:pt idx="395">
                  <c:v>2021-05-17T11:00</c:v>
                </c:pt>
                <c:pt idx="396">
                  <c:v>2021-05-17T12:00</c:v>
                </c:pt>
                <c:pt idx="397">
                  <c:v>2021-05-17T13:00</c:v>
                </c:pt>
                <c:pt idx="398">
                  <c:v>2021-05-17T14:00</c:v>
                </c:pt>
                <c:pt idx="399">
                  <c:v>2021-05-17T15:00</c:v>
                </c:pt>
                <c:pt idx="400">
                  <c:v>2021-05-17T16:00</c:v>
                </c:pt>
                <c:pt idx="401">
                  <c:v>2021-05-17T17:00</c:v>
                </c:pt>
                <c:pt idx="402">
                  <c:v>2021-05-17T18:00</c:v>
                </c:pt>
                <c:pt idx="403">
                  <c:v>2021-05-17T19:00</c:v>
                </c:pt>
                <c:pt idx="404">
                  <c:v>2021-05-17T20:00</c:v>
                </c:pt>
                <c:pt idx="405">
                  <c:v>2021-05-17T21:00</c:v>
                </c:pt>
                <c:pt idx="406">
                  <c:v>2021-05-17T22:00</c:v>
                </c:pt>
                <c:pt idx="407">
                  <c:v>2021-05-17T23:00</c:v>
                </c:pt>
                <c:pt idx="408">
                  <c:v>2021-05-18T00:00</c:v>
                </c:pt>
                <c:pt idx="409">
                  <c:v>2021-05-18T01:00</c:v>
                </c:pt>
                <c:pt idx="410">
                  <c:v>2021-05-18T02:00</c:v>
                </c:pt>
                <c:pt idx="411">
                  <c:v>2021-05-18T03:00</c:v>
                </c:pt>
                <c:pt idx="412">
                  <c:v>2021-05-18T04:00</c:v>
                </c:pt>
                <c:pt idx="413">
                  <c:v>2021-05-18T05:00</c:v>
                </c:pt>
                <c:pt idx="414">
                  <c:v>2021-05-18T06:00</c:v>
                </c:pt>
                <c:pt idx="415">
                  <c:v>2021-05-18T07:00</c:v>
                </c:pt>
                <c:pt idx="416">
                  <c:v>2021-05-18T08:00</c:v>
                </c:pt>
                <c:pt idx="417">
                  <c:v>2021-05-18T09:00</c:v>
                </c:pt>
                <c:pt idx="418">
                  <c:v>2021-05-18T10:00</c:v>
                </c:pt>
                <c:pt idx="419">
                  <c:v>2021-05-18T11:00</c:v>
                </c:pt>
                <c:pt idx="420">
                  <c:v>2021-05-18T12:00</c:v>
                </c:pt>
                <c:pt idx="421">
                  <c:v>2021-05-18T13:00</c:v>
                </c:pt>
                <c:pt idx="422">
                  <c:v>2021-05-18T14:00</c:v>
                </c:pt>
                <c:pt idx="423">
                  <c:v>2021-05-18T15:00</c:v>
                </c:pt>
                <c:pt idx="424">
                  <c:v>2021-05-18T16:00</c:v>
                </c:pt>
                <c:pt idx="425">
                  <c:v>2021-05-18T17:00</c:v>
                </c:pt>
                <c:pt idx="426">
                  <c:v>2021-05-18T18:00</c:v>
                </c:pt>
                <c:pt idx="427">
                  <c:v>2021-05-18T19:00</c:v>
                </c:pt>
                <c:pt idx="428">
                  <c:v>2021-05-18T20:00</c:v>
                </c:pt>
                <c:pt idx="429">
                  <c:v>2021-05-18T21:00</c:v>
                </c:pt>
                <c:pt idx="430">
                  <c:v>2021-05-18T22:00</c:v>
                </c:pt>
                <c:pt idx="431">
                  <c:v>2021-05-18T23:00</c:v>
                </c:pt>
                <c:pt idx="432">
                  <c:v>2020-11-19T00:00:00</c:v>
                </c:pt>
                <c:pt idx="433">
                  <c:v>2020-11-19T01:00:00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2020-11-19T04:00:00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2020-11-19T10:00:00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2021-05-20T00:00</c:v>
                </c:pt>
                <c:pt idx="457">
                  <c:v>2021-05-20T01:00</c:v>
                </c:pt>
                <c:pt idx="458">
                  <c:v>2021-05-20T02:00</c:v>
                </c:pt>
                <c:pt idx="459">
                  <c:v>2021-05-20T03:00</c:v>
                </c:pt>
                <c:pt idx="460">
                  <c:v>2021-05-20T04:00</c:v>
                </c:pt>
                <c:pt idx="461">
                  <c:v>2021-05-20T05:00</c:v>
                </c:pt>
                <c:pt idx="462">
                  <c:v>2021-05-20T06:00</c:v>
                </c:pt>
                <c:pt idx="463">
                  <c:v>2021-05-20T07:00</c:v>
                </c:pt>
                <c:pt idx="464">
                  <c:v>2021-05-20T08:00</c:v>
                </c:pt>
                <c:pt idx="465">
                  <c:v>2021-05-20T09:00</c:v>
                </c:pt>
                <c:pt idx="466">
                  <c:v>2021-05-20T11:00</c:v>
                </c:pt>
                <c:pt idx="467">
                  <c:v>2021-05-20T11:00</c:v>
                </c:pt>
                <c:pt idx="468">
                  <c:v>2021-05-20T12:00</c:v>
                </c:pt>
                <c:pt idx="469">
                  <c:v>2021-05-20T13:00</c:v>
                </c:pt>
                <c:pt idx="470">
                  <c:v>2021-05-20T14:00</c:v>
                </c:pt>
                <c:pt idx="471">
                  <c:v>2021-05-20T15:00</c:v>
                </c:pt>
                <c:pt idx="472">
                  <c:v>2021-05-20T16:00</c:v>
                </c:pt>
                <c:pt idx="473">
                  <c:v>2021-05-20T17:00</c:v>
                </c:pt>
                <c:pt idx="474">
                  <c:v>2021-05-20T18:00</c:v>
                </c:pt>
                <c:pt idx="475">
                  <c:v>2021-05-20T19:00</c:v>
                </c:pt>
                <c:pt idx="476">
                  <c:v>2021-05-20T20:00</c:v>
                </c:pt>
                <c:pt idx="477">
                  <c:v>2021-05-20T21:00</c:v>
                </c:pt>
                <c:pt idx="478">
                  <c:v>2021-05-20T22:00</c:v>
                </c:pt>
                <c:pt idx="479">
                  <c:v>2021-05-20T23:00</c:v>
                </c:pt>
                <c:pt idx="480">
                  <c:v>2021-05-21T00:00</c:v>
                </c:pt>
                <c:pt idx="481">
                  <c:v>2021-05-21T01:00</c:v>
                </c:pt>
                <c:pt idx="482">
                  <c:v>2021-05-21T02:00</c:v>
                </c:pt>
                <c:pt idx="483">
                  <c:v>2021-05-21T03:00</c:v>
                </c:pt>
                <c:pt idx="484">
                  <c:v>2021-05-21T04:00</c:v>
                </c:pt>
                <c:pt idx="485">
                  <c:v>2021-05-21T05:00</c:v>
                </c:pt>
                <c:pt idx="486">
                  <c:v>2021-05-21T06:00</c:v>
                </c:pt>
                <c:pt idx="487">
                  <c:v>2021-05-21T07:00</c:v>
                </c:pt>
                <c:pt idx="488">
                  <c:v>2021-05-21T08:00</c:v>
                </c:pt>
                <c:pt idx="489">
                  <c:v>2021-05-21T09:00</c:v>
                </c:pt>
                <c:pt idx="490">
                  <c:v>2021-05-21T10:00</c:v>
                </c:pt>
                <c:pt idx="491">
                  <c:v>2021-05-21T11:00</c:v>
                </c:pt>
                <c:pt idx="492">
                  <c:v>2021-05-21T12:00</c:v>
                </c:pt>
                <c:pt idx="493">
                  <c:v>2021-05-21T13:00</c:v>
                </c:pt>
                <c:pt idx="494">
                  <c:v>2021-05-21T14:00</c:v>
                </c:pt>
                <c:pt idx="495">
                  <c:v>2021-05-21T15:00</c:v>
                </c:pt>
                <c:pt idx="496">
                  <c:v>2021-05-21T16:00</c:v>
                </c:pt>
                <c:pt idx="497">
                  <c:v>2021-05-21T17:00</c:v>
                </c:pt>
                <c:pt idx="498">
                  <c:v>2021-05-21T18:00</c:v>
                </c:pt>
                <c:pt idx="499">
                  <c:v>2021-05-21T19:00</c:v>
                </c:pt>
                <c:pt idx="500">
                  <c:v>2021-05-21T20:00</c:v>
                </c:pt>
                <c:pt idx="501">
                  <c:v>2021-05-21T21:00</c:v>
                </c:pt>
                <c:pt idx="502">
                  <c:v>2021-05-21T22:00</c:v>
                </c:pt>
                <c:pt idx="503">
                  <c:v>2021-05-21T23:00</c:v>
                </c:pt>
                <c:pt idx="504">
                  <c:v>2021-05-22T00:00</c:v>
                </c:pt>
                <c:pt idx="505">
                  <c:v>2021-05-22T01:00</c:v>
                </c:pt>
                <c:pt idx="506">
                  <c:v>2021-05-22T02:00</c:v>
                </c:pt>
                <c:pt idx="507">
                  <c:v>2021-05-22T03:00</c:v>
                </c:pt>
                <c:pt idx="508">
                  <c:v>2021-05-22T04:00</c:v>
                </c:pt>
                <c:pt idx="509">
                  <c:v>2021-05-22T05:00</c:v>
                </c:pt>
                <c:pt idx="510">
                  <c:v>2021-05-22T06:00</c:v>
                </c:pt>
                <c:pt idx="511">
                  <c:v>2021-05-22T07:00</c:v>
                </c:pt>
                <c:pt idx="512">
                  <c:v>2021-05-22T08:00</c:v>
                </c:pt>
                <c:pt idx="513">
                  <c:v>2021-05-22T09:00</c:v>
                </c:pt>
                <c:pt idx="514">
                  <c:v>2021-05-22T10:00</c:v>
                </c:pt>
                <c:pt idx="515">
                  <c:v>2021-05-22T11:00</c:v>
                </c:pt>
                <c:pt idx="516">
                  <c:v>2021-05-22T12:00</c:v>
                </c:pt>
                <c:pt idx="517">
                  <c:v>2021-05-22T13:00</c:v>
                </c:pt>
                <c:pt idx="518">
                  <c:v>2021-05-22T14:00</c:v>
                </c:pt>
                <c:pt idx="519">
                  <c:v>2021-05-22T15:00</c:v>
                </c:pt>
                <c:pt idx="520">
                  <c:v>2021-05-22T16:00</c:v>
                </c:pt>
                <c:pt idx="521">
                  <c:v>2021-05-22T17:00</c:v>
                </c:pt>
                <c:pt idx="522">
                  <c:v>2021-05-22T18:00</c:v>
                </c:pt>
                <c:pt idx="523">
                  <c:v>2021-05-22T19:00</c:v>
                </c:pt>
                <c:pt idx="524">
                  <c:v>2021-05-22T20:00</c:v>
                </c:pt>
                <c:pt idx="525">
                  <c:v>2021-05-22T21:00</c:v>
                </c:pt>
                <c:pt idx="526">
                  <c:v>2021-05-22T22:00</c:v>
                </c:pt>
                <c:pt idx="527">
                  <c:v>2021-05-22T23:00</c:v>
                </c:pt>
                <c:pt idx="528">
                  <c:v>2021-05-23T00:00</c:v>
                </c:pt>
                <c:pt idx="529">
                  <c:v>2021-05-23T01:00</c:v>
                </c:pt>
                <c:pt idx="530">
                  <c:v>2021-05-23T02:00</c:v>
                </c:pt>
                <c:pt idx="531">
                  <c:v>2021-05-23T03:00</c:v>
                </c:pt>
                <c:pt idx="532">
                  <c:v>2021-05-23T04:00</c:v>
                </c:pt>
                <c:pt idx="533">
                  <c:v>2021-05-23T05:00</c:v>
                </c:pt>
                <c:pt idx="534">
                  <c:v>2021-05-23T06:00</c:v>
                </c:pt>
                <c:pt idx="535">
                  <c:v>2021-05-23T07:00</c:v>
                </c:pt>
                <c:pt idx="536">
                  <c:v>2021-05-23T08:00</c:v>
                </c:pt>
                <c:pt idx="537">
                  <c:v>2021-05-23T09:00</c:v>
                </c:pt>
                <c:pt idx="538">
                  <c:v>2021-05-23T10:00</c:v>
                </c:pt>
                <c:pt idx="539">
                  <c:v>2021-05-23T11:00</c:v>
                </c:pt>
                <c:pt idx="540">
                  <c:v>2021-05-23T12:00</c:v>
                </c:pt>
                <c:pt idx="541">
                  <c:v>2021-05-23T13:00</c:v>
                </c:pt>
                <c:pt idx="542">
                  <c:v>2021-05-23T14:00</c:v>
                </c:pt>
                <c:pt idx="543">
                  <c:v>2021-05-23T15:00</c:v>
                </c:pt>
                <c:pt idx="544">
                  <c:v>2021-05-23T16:00</c:v>
                </c:pt>
                <c:pt idx="545">
                  <c:v>2021-05-23T17:00</c:v>
                </c:pt>
                <c:pt idx="546">
                  <c:v>2021-05-23T18:00</c:v>
                </c:pt>
                <c:pt idx="547">
                  <c:v>2021-05-23T19:00</c:v>
                </c:pt>
                <c:pt idx="548">
                  <c:v>2021-05-23T20:00</c:v>
                </c:pt>
                <c:pt idx="549">
                  <c:v>2021-05-23T21:00</c:v>
                </c:pt>
                <c:pt idx="550">
                  <c:v>2021-05-23T22:00</c:v>
                </c:pt>
                <c:pt idx="551">
                  <c:v>2021-05-23T23:00</c:v>
                </c:pt>
                <c:pt idx="552">
                  <c:v>2021-05-24T00:00</c:v>
                </c:pt>
                <c:pt idx="553">
                  <c:v>2021-05-24T01:00</c:v>
                </c:pt>
                <c:pt idx="554">
                  <c:v>2021-05-24T02:00</c:v>
                </c:pt>
                <c:pt idx="555">
                  <c:v>2021-05-24T03:00</c:v>
                </c:pt>
                <c:pt idx="556">
                  <c:v>2021-05-24T04:00</c:v>
                </c:pt>
                <c:pt idx="557">
                  <c:v>2021-05-24T05:00</c:v>
                </c:pt>
                <c:pt idx="558">
                  <c:v>2021-05-24T06:00</c:v>
                </c:pt>
                <c:pt idx="559">
                  <c:v>2021-05-24T07:00</c:v>
                </c:pt>
                <c:pt idx="560">
                  <c:v>2021-05-24T08:00</c:v>
                </c:pt>
                <c:pt idx="561">
                  <c:v>2021-05-24T09:00</c:v>
                </c:pt>
                <c:pt idx="562">
                  <c:v>2021-05-24T10:00</c:v>
                </c:pt>
                <c:pt idx="563">
                  <c:v>2021-05-24T11:00</c:v>
                </c:pt>
                <c:pt idx="564">
                  <c:v>2021-05-24T12:00</c:v>
                </c:pt>
                <c:pt idx="565">
                  <c:v>2021-05-24T13:00</c:v>
                </c:pt>
                <c:pt idx="566">
                  <c:v>2021-05-24T14:00</c:v>
                </c:pt>
                <c:pt idx="567">
                  <c:v>2021-05-24T15:00</c:v>
                </c:pt>
                <c:pt idx="568">
                  <c:v>2021-05-24T16:00</c:v>
                </c:pt>
                <c:pt idx="569">
                  <c:v>2021-05-24T17:00</c:v>
                </c:pt>
                <c:pt idx="570">
                  <c:v>2021-05-24T18:00</c:v>
                </c:pt>
                <c:pt idx="571">
                  <c:v>2021-05-24T19:00</c:v>
                </c:pt>
                <c:pt idx="572">
                  <c:v>2021-05-24T20:00</c:v>
                </c:pt>
                <c:pt idx="573">
                  <c:v>2021-05-24T21:00</c:v>
                </c:pt>
                <c:pt idx="574">
                  <c:v>2021-05-24T22:00</c:v>
                </c:pt>
                <c:pt idx="575">
                  <c:v>2021-05-24T23:00</c:v>
                </c:pt>
                <c:pt idx="576">
                  <c:v>2021-05-25T00:00</c:v>
                </c:pt>
                <c:pt idx="577">
                  <c:v>2021-05-25T01:00</c:v>
                </c:pt>
                <c:pt idx="578">
                  <c:v>2021-05-25T02:00</c:v>
                </c:pt>
                <c:pt idx="579">
                  <c:v>2021-05-25T03:00</c:v>
                </c:pt>
                <c:pt idx="580">
                  <c:v>2021-05-25T04:00</c:v>
                </c:pt>
                <c:pt idx="581">
                  <c:v>2021-05-25T05:00</c:v>
                </c:pt>
                <c:pt idx="582">
                  <c:v>2021-05-25T06:00</c:v>
                </c:pt>
                <c:pt idx="583">
                  <c:v>2021-05-25T07:00</c:v>
                </c:pt>
                <c:pt idx="584">
                  <c:v>2021-05-25T08:00</c:v>
                </c:pt>
                <c:pt idx="585">
                  <c:v>2021-05-25T09:00</c:v>
                </c:pt>
                <c:pt idx="586">
                  <c:v>2021-05-25T11:00</c:v>
                </c:pt>
                <c:pt idx="587">
                  <c:v>2021-05-25T11:00</c:v>
                </c:pt>
                <c:pt idx="588">
                  <c:v>2021-05-25T12:00</c:v>
                </c:pt>
                <c:pt idx="589">
                  <c:v>2021-05-25T13:00</c:v>
                </c:pt>
                <c:pt idx="590">
                  <c:v>2021-05-25T14:00</c:v>
                </c:pt>
                <c:pt idx="591">
                  <c:v>2021-05-25T15:00</c:v>
                </c:pt>
                <c:pt idx="592">
                  <c:v>2021-05-25T16:00</c:v>
                </c:pt>
                <c:pt idx="593">
                  <c:v>2021-05-25T17:00</c:v>
                </c:pt>
                <c:pt idx="594">
                  <c:v>2021-05-25T18:00</c:v>
                </c:pt>
                <c:pt idx="595">
                  <c:v>2021-05-25T19:00</c:v>
                </c:pt>
                <c:pt idx="596">
                  <c:v>2021-05-25T20:00</c:v>
                </c:pt>
                <c:pt idx="597">
                  <c:v>2021-05-25T21:00</c:v>
                </c:pt>
                <c:pt idx="598">
                  <c:v>2021-05-25T22:00</c:v>
                </c:pt>
                <c:pt idx="599">
                  <c:v>2021-05-25T23:00</c:v>
                </c:pt>
              </c:strCache>
            </c:strRef>
          </c:cat>
          <c:val>
            <c:numRef>
              <c:f>'May ''21'!#REF!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9D-46F9-AF99-3ACF85CA842B}"/>
            </c:ext>
          </c:extLst>
        </c:ser>
        <c:ser>
          <c:idx val="3"/>
          <c:order val="1"/>
          <c:tx>
            <c:v>AWG 1 RH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'May ''21'!$A$3:$A$604</c:f>
              <c:strCache>
                <c:ptCount val="600"/>
                <c:pt idx="0">
                  <c:v>2021-05-01T00:00</c:v>
                </c:pt>
                <c:pt idx="1">
                  <c:v>2021-05-01T01:00</c:v>
                </c:pt>
                <c:pt idx="2">
                  <c:v>2021-05-01T02:00</c:v>
                </c:pt>
                <c:pt idx="3">
                  <c:v>2021-05-01T03:00</c:v>
                </c:pt>
                <c:pt idx="4">
                  <c:v>2021-05-01T04:00</c:v>
                </c:pt>
                <c:pt idx="5">
                  <c:v>2021-05-01T05:00</c:v>
                </c:pt>
                <c:pt idx="6">
                  <c:v>2021-05-01T06:00</c:v>
                </c:pt>
                <c:pt idx="7">
                  <c:v>2021-05-01T07:00</c:v>
                </c:pt>
                <c:pt idx="8">
                  <c:v>2021-05-01T08:00</c:v>
                </c:pt>
                <c:pt idx="9">
                  <c:v>2021-05-01T09:00</c:v>
                </c:pt>
                <c:pt idx="10">
                  <c:v>2021-05-01T10:00</c:v>
                </c:pt>
                <c:pt idx="11">
                  <c:v>2021-05-01T11:00</c:v>
                </c:pt>
                <c:pt idx="12">
                  <c:v>2021-05-01T12:00</c:v>
                </c:pt>
                <c:pt idx="13">
                  <c:v>2021-05-01T13:00</c:v>
                </c:pt>
                <c:pt idx="14">
                  <c:v>2021-05-01T14:00</c:v>
                </c:pt>
                <c:pt idx="15">
                  <c:v>2021-05-01T15:00</c:v>
                </c:pt>
                <c:pt idx="16">
                  <c:v>2021-05-01T16:00</c:v>
                </c:pt>
                <c:pt idx="17">
                  <c:v>2021-05-01T17:00</c:v>
                </c:pt>
                <c:pt idx="18">
                  <c:v>2021-05-01T18:00</c:v>
                </c:pt>
                <c:pt idx="19">
                  <c:v>2021-05-01T19:00</c:v>
                </c:pt>
                <c:pt idx="20">
                  <c:v>2021-05-01T20:00</c:v>
                </c:pt>
                <c:pt idx="21">
                  <c:v>2021-05-01T21:00</c:v>
                </c:pt>
                <c:pt idx="22">
                  <c:v>2021-05-01T22:00</c:v>
                </c:pt>
                <c:pt idx="23">
                  <c:v>2021-05-01T23:00</c:v>
                </c:pt>
                <c:pt idx="24">
                  <c:v>2021-05-02T00:00</c:v>
                </c:pt>
                <c:pt idx="25">
                  <c:v>2021-05-02T01:00</c:v>
                </c:pt>
                <c:pt idx="26">
                  <c:v>2021-05-02T02:00</c:v>
                </c:pt>
                <c:pt idx="27">
                  <c:v>2021-05-02T03:00</c:v>
                </c:pt>
                <c:pt idx="28">
                  <c:v>2021-05-02T04:00</c:v>
                </c:pt>
                <c:pt idx="29">
                  <c:v>2021-05-02T05:00</c:v>
                </c:pt>
                <c:pt idx="30">
                  <c:v>2021-05-02T06:00</c:v>
                </c:pt>
                <c:pt idx="31">
                  <c:v>2021-05-02T07:00</c:v>
                </c:pt>
                <c:pt idx="32">
                  <c:v>2021-05-02T08:00</c:v>
                </c:pt>
                <c:pt idx="33">
                  <c:v>2021-05-02T09:00</c:v>
                </c:pt>
                <c:pt idx="34">
                  <c:v>2021-05-02T10:00</c:v>
                </c:pt>
                <c:pt idx="35">
                  <c:v>2021-05-02T11:00</c:v>
                </c:pt>
                <c:pt idx="36">
                  <c:v>2021-05-02T12:00</c:v>
                </c:pt>
                <c:pt idx="37">
                  <c:v>2021-05-02T13:00</c:v>
                </c:pt>
                <c:pt idx="38">
                  <c:v>2021-05-02T14:00</c:v>
                </c:pt>
                <c:pt idx="39">
                  <c:v>2021-05-02T15:00</c:v>
                </c:pt>
                <c:pt idx="40">
                  <c:v>2021-05-02T16:00</c:v>
                </c:pt>
                <c:pt idx="41">
                  <c:v>2021-05-02T17:00</c:v>
                </c:pt>
                <c:pt idx="42">
                  <c:v>2021-05-02T18:00</c:v>
                </c:pt>
                <c:pt idx="43">
                  <c:v>2021-05-02T19:00</c:v>
                </c:pt>
                <c:pt idx="44">
                  <c:v>2021-05-02T20:00</c:v>
                </c:pt>
                <c:pt idx="45">
                  <c:v>2021-05-02T21:00</c:v>
                </c:pt>
                <c:pt idx="46">
                  <c:v>2021-05-02T22:00</c:v>
                </c:pt>
                <c:pt idx="47">
                  <c:v>2021-05-02T23:00</c:v>
                </c:pt>
                <c:pt idx="48">
                  <c:v>2021-05-03T00:00</c:v>
                </c:pt>
                <c:pt idx="49">
                  <c:v>2021-05-03T01:00</c:v>
                </c:pt>
                <c:pt idx="50">
                  <c:v>2021-05-03T02:00</c:v>
                </c:pt>
                <c:pt idx="51">
                  <c:v>2021-05-03T03:00</c:v>
                </c:pt>
                <c:pt idx="52">
                  <c:v>2021-05-03T04:00</c:v>
                </c:pt>
                <c:pt idx="53">
                  <c:v>2021-05-03T05:00</c:v>
                </c:pt>
                <c:pt idx="54">
                  <c:v>2021-05-03T06:00</c:v>
                </c:pt>
                <c:pt idx="55">
                  <c:v>2021-05-03T07:00</c:v>
                </c:pt>
                <c:pt idx="56">
                  <c:v>2021-05-03T08:00</c:v>
                </c:pt>
                <c:pt idx="57">
                  <c:v>2021-05-03T09:00</c:v>
                </c:pt>
                <c:pt idx="58">
                  <c:v>2021-05-03T10:00</c:v>
                </c:pt>
                <c:pt idx="59">
                  <c:v>2021-05-03T11:00</c:v>
                </c:pt>
                <c:pt idx="60">
                  <c:v>2021-05-03T12:00</c:v>
                </c:pt>
                <c:pt idx="61">
                  <c:v>2021-05-03T13:00</c:v>
                </c:pt>
                <c:pt idx="62">
                  <c:v>2021-05-03T14:00</c:v>
                </c:pt>
                <c:pt idx="63">
                  <c:v>2021-05-03T15:00</c:v>
                </c:pt>
                <c:pt idx="64">
                  <c:v>2021-05-03T16:00</c:v>
                </c:pt>
                <c:pt idx="65">
                  <c:v>2021-05-03T17:00</c:v>
                </c:pt>
                <c:pt idx="66">
                  <c:v>2021-05-03T18:00</c:v>
                </c:pt>
                <c:pt idx="67">
                  <c:v>2021-05-03T19:00</c:v>
                </c:pt>
                <c:pt idx="68">
                  <c:v>2021-05-03T20:00</c:v>
                </c:pt>
                <c:pt idx="69">
                  <c:v>2021-05-03T21:00</c:v>
                </c:pt>
                <c:pt idx="70">
                  <c:v>2021-05-03T22:00</c:v>
                </c:pt>
                <c:pt idx="71">
                  <c:v>2021-05-03T23:00</c:v>
                </c:pt>
                <c:pt idx="72">
                  <c:v>2021-05-04T00:00</c:v>
                </c:pt>
                <c:pt idx="73">
                  <c:v>2021-05-04T01:00</c:v>
                </c:pt>
                <c:pt idx="74">
                  <c:v>2021-05-04T02:00</c:v>
                </c:pt>
                <c:pt idx="75">
                  <c:v>2021-05-04T03:00</c:v>
                </c:pt>
                <c:pt idx="76">
                  <c:v>2021-05-04T04:00</c:v>
                </c:pt>
                <c:pt idx="77">
                  <c:v>2021-05-04T05:00</c:v>
                </c:pt>
                <c:pt idx="78">
                  <c:v>2021-05-04T06:00</c:v>
                </c:pt>
                <c:pt idx="79">
                  <c:v>2021-05-04T07:00</c:v>
                </c:pt>
                <c:pt idx="80">
                  <c:v>2021-05-04T08:00</c:v>
                </c:pt>
                <c:pt idx="81">
                  <c:v>2021-05-04T09:00</c:v>
                </c:pt>
                <c:pt idx="82">
                  <c:v>2021-05-04T10:00</c:v>
                </c:pt>
                <c:pt idx="83">
                  <c:v>2021-05-04T11:00</c:v>
                </c:pt>
                <c:pt idx="84">
                  <c:v>2021-05-04T12:00</c:v>
                </c:pt>
                <c:pt idx="85">
                  <c:v>2021-05-04T13:00</c:v>
                </c:pt>
                <c:pt idx="86">
                  <c:v>2021-05-04T14:00</c:v>
                </c:pt>
                <c:pt idx="87">
                  <c:v>2021-05-04T15:00</c:v>
                </c:pt>
                <c:pt idx="88">
                  <c:v>2021-05-04T16:00</c:v>
                </c:pt>
                <c:pt idx="89">
                  <c:v>2021-05-04T17:00</c:v>
                </c:pt>
                <c:pt idx="90">
                  <c:v>2021-05-04T18:00</c:v>
                </c:pt>
                <c:pt idx="91">
                  <c:v>2021-05-04T19:00</c:v>
                </c:pt>
                <c:pt idx="92">
                  <c:v>2021-05-04T20:00</c:v>
                </c:pt>
                <c:pt idx="93">
                  <c:v>2021-05-04T21:00</c:v>
                </c:pt>
                <c:pt idx="94">
                  <c:v>2021-05-04T22:00</c:v>
                </c:pt>
                <c:pt idx="95">
                  <c:v>2021-05-04T23:00</c:v>
                </c:pt>
                <c:pt idx="96">
                  <c:v>2021-05-05T00:00</c:v>
                </c:pt>
                <c:pt idx="97">
                  <c:v>2021-05-05T01:00</c:v>
                </c:pt>
                <c:pt idx="98">
                  <c:v>2021-05-05T02:00</c:v>
                </c:pt>
                <c:pt idx="99">
                  <c:v>2021-05-05T03:00</c:v>
                </c:pt>
                <c:pt idx="100">
                  <c:v>2021-05-05T04:00</c:v>
                </c:pt>
                <c:pt idx="101">
                  <c:v>2021-05-05T05:00</c:v>
                </c:pt>
                <c:pt idx="102">
                  <c:v>2021-05-05T06:00</c:v>
                </c:pt>
                <c:pt idx="103">
                  <c:v>2021-05-05T07:00</c:v>
                </c:pt>
                <c:pt idx="104">
                  <c:v>2021-05-05T08:00</c:v>
                </c:pt>
                <c:pt idx="105">
                  <c:v>2021-05-05T09:00</c:v>
                </c:pt>
                <c:pt idx="106">
                  <c:v>2021-05-05T10:00</c:v>
                </c:pt>
                <c:pt idx="107">
                  <c:v>2021-05-05T11:00</c:v>
                </c:pt>
                <c:pt idx="108">
                  <c:v>2021-05-05T12:00</c:v>
                </c:pt>
                <c:pt idx="109">
                  <c:v>2021-05-05T13:00</c:v>
                </c:pt>
                <c:pt idx="110">
                  <c:v>2021-05-05T14:00</c:v>
                </c:pt>
                <c:pt idx="111">
                  <c:v>2021-05-05T15:00</c:v>
                </c:pt>
                <c:pt idx="112">
                  <c:v>2021-05-05T16:00</c:v>
                </c:pt>
                <c:pt idx="113">
                  <c:v>2021-05-05T17:00</c:v>
                </c:pt>
                <c:pt idx="114">
                  <c:v>2021-05-05T18:00</c:v>
                </c:pt>
                <c:pt idx="115">
                  <c:v>2021-05-05T19:00</c:v>
                </c:pt>
                <c:pt idx="116">
                  <c:v>2021-05-05T20:00</c:v>
                </c:pt>
                <c:pt idx="117">
                  <c:v>2021-05-05T21:00</c:v>
                </c:pt>
                <c:pt idx="118">
                  <c:v>2021-05-05T22:00</c:v>
                </c:pt>
                <c:pt idx="119">
                  <c:v>2021-05-05T23:00</c:v>
                </c:pt>
                <c:pt idx="120">
                  <c:v>2021-05-06T00:00</c:v>
                </c:pt>
                <c:pt idx="121">
                  <c:v>2021-05-06T01:00</c:v>
                </c:pt>
                <c:pt idx="122">
                  <c:v>2021-05-06T02:00</c:v>
                </c:pt>
                <c:pt idx="123">
                  <c:v>2021-05-06T03:00</c:v>
                </c:pt>
                <c:pt idx="124">
                  <c:v>2021-05-06T04:00</c:v>
                </c:pt>
                <c:pt idx="125">
                  <c:v>2021-05-06T05:00</c:v>
                </c:pt>
                <c:pt idx="126">
                  <c:v>2021-05-06T06:00</c:v>
                </c:pt>
                <c:pt idx="127">
                  <c:v>2021-05-06T07:00</c:v>
                </c:pt>
                <c:pt idx="128">
                  <c:v>2021-05-06T08:00</c:v>
                </c:pt>
                <c:pt idx="129">
                  <c:v>2021-05-06T09:00</c:v>
                </c:pt>
                <c:pt idx="130">
                  <c:v>2021-05-06T10:00</c:v>
                </c:pt>
                <c:pt idx="131">
                  <c:v>2021-05-06T11:00</c:v>
                </c:pt>
                <c:pt idx="132">
                  <c:v>2021-05-06T12:00</c:v>
                </c:pt>
                <c:pt idx="133">
                  <c:v>2021-05-06T13:00</c:v>
                </c:pt>
                <c:pt idx="134">
                  <c:v>2021-05-06T14:00</c:v>
                </c:pt>
                <c:pt idx="135">
                  <c:v>2021-05-06T15:00</c:v>
                </c:pt>
                <c:pt idx="136">
                  <c:v>2021-05-06T16:00</c:v>
                </c:pt>
                <c:pt idx="137">
                  <c:v>2021-05-06T17:00</c:v>
                </c:pt>
                <c:pt idx="138">
                  <c:v>2021-05-06T18:00</c:v>
                </c:pt>
                <c:pt idx="139">
                  <c:v>2021-05-06T19:00</c:v>
                </c:pt>
                <c:pt idx="140">
                  <c:v>2021-05-06T20:00</c:v>
                </c:pt>
                <c:pt idx="141">
                  <c:v>2021-05-06T21:00</c:v>
                </c:pt>
                <c:pt idx="142">
                  <c:v>2021-05-06T22:00</c:v>
                </c:pt>
                <c:pt idx="143">
                  <c:v>2021-05-06T23:00</c:v>
                </c:pt>
                <c:pt idx="144">
                  <c:v>2021-05-07T00:00</c:v>
                </c:pt>
                <c:pt idx="145">
                  <c:v>2021-05-07T01:00</c:v>
                </c:pt>
                <c:pt idx="146">
                  <c:v>2021-05-07T02:00</c:v>
                </c:pt>
                <c:pt idx="147">
                  <c:v>2021-05-07T03:00</c:v>
                </c:pt>
                <c:pt idx="148">
                  <c:v>2021-05-07T04:00</c:v>
                </c:pt>
                <c:pt idx="149">
                  <c:v>2021-05-07T05:00</c:v>
                </c:pt>
                <c:pt idx="150">
                  <c:v>2021-05-07T06:00</c:v>
                </c:pt>
                <c:pt idx="151">
                  <c:v>2021-05-07T07:00</c:v>
                </c:pt>
                <c:pt idx="152">
                  <c:v>2021-05-07T08:00</c:v>
                </c:pt>
                <c:pt idx="153">
                  <c:v>2021-05-07T09:00</c:v>
                </c:pt>
                <c:pt idx="154">
                  <c:v>2021-05-07T10:00</c:v>
                </c:pt>
                <c:pt idx="155">
                  <c:v>2021-05-07T11:00</c:v>
                </c:pt>
                <c:pt idx="156">
                  <c:v>2021-05-07T12:00</c:v>
                </c:pt>
                <c:pt idx="157">
                  <c:v>2021-05-07T13:00</c:v>
                </c:pt>
                <c:pt idx="158">
                  <c:v>2021-05-07T14:00</c:v>
                </c:pt>
                <c:pt idx="159">
                  <c:v>2021-05-07T15:00</c:v>
                </c:pt>
                <c:pt idx="160">
                  <c:v>2021-05-07T16:00</c:v>
                </c:pt>
                <c:pt idx="161">
                  <c:v>2021-05-07T17:00</c:v>
                </c:pt>
                <c:pt idx="162">
                  <c:v>2021-05-07T18:00</c:v>
                </c:pt>
                <c:pt idx="163">
                  <c:v>2021-05-07T19:00</c:v>
                </c:pt>
                <c:pt idx="164">
                  <c:v>2021-05-07T20:00</c:v>
                </c:pt>
                <c:pt idx="165">
                  <c:v>2021-05-07T21:00</c:v>
                </c:pt>
                <c:pt idx="166">
                  <c:v>2021-05-07T22:00</c:v>
                </c:pt>
                <c:pt idx="167">
                  <c:v>2021-05-07T23:00</c:v>
                </c:pt>
                <c:pt idx="168">
                  <c:v>2021-05-08T00:00</c:v>
                </c:pt>
                <c:pt idx="169">
                  <c:v>2021-05-08T01:00</c:v>
                </c:pt>
                <c:pt idx="170">
                  <c:v>2021-05-08T02:00</c:v>
                </c:pt>
                <c:pt idx="171">
                  <c:v>2021-05-08T03:00</c:v>
                </c:pt>
                <c:pt idx="172">
                  <c:v>2021-05-08T04:00</c:v>
                </c:pt>
                <c:pt idx="173">
                  <c:v>2021-05-08T05:00</c:v>
                </c:pt>
                <c:pt idx="174">
                  <c:v>2021-05-08T06:00</c:v>
                </c:pt>
                <c:pt idx="175">
                  <c:v>2021-05-08T07:00</c:v>
                </c:pt>
                <c:pt idx="176">
                  <c:v>2021-05-08T08:00</c:v>
                </c:pt>
                <c:pt idx="177">
                  <c:v>2021-05-08T09:00</c:v>
                </c:pt>
                <c:pt idx="178">
                  <c:v>2021-05-08T10:00</c:v>
                </c:pt>
                <c:pt idx="179">
                  <c:v>2021-05-08T11:00</c:v>
                </c:pt>
                <c:pt idx="180">
                  <c:v>2021-05-08T12:00</c:v>
                </c:pt>
                <c:pt idx="181">
                  <c:v>2021-05-08T13:00</c:v>
                </c:pt>
                <c:pt idx="182">
                  <c:v>2021-05-08T14:00</c:v>
                </c:pt>
                <c:pt idx="183">
                  <c:v>2021-05-08T15:00</c:v>
                </c:pt>
                <c:pt idx="184">
                  <c:v>2021-05-08T16:00</c:v>
                </c:pt>
                <c:pt idx="185">
                  <c:v>2021-05-08T17:00</c:v>
                </c:pt>
                <c:pt idx="186">
                  <c:v>2021-05-08T18:00</c:v>
                </c:pt>
                <c:pt idx="187">
                  <c:v>2021-05-08T19:00</c:v>
                </c:pt>
                <c:pt idx="188">
                  <c:v>2021-05-08T20:00</c:v>
                </c:pt>
                <c:pt idx="189">
                  <c:v>2021-05-08T21:00</c:v>
                </c:pt>
                <c:pt idx="190">
                  <c:v>2021-05-08T22:00</c:v>
                </c:pt>
                <c:pt idx="191">
                  <c:v>2021-05-08T23:00</c:v>
                </c:pt>
                <c:pt idx="192">
                  <c:v>2021-05-09T00:00</c:v>
                </c:pt>
                <c:pt idx="193">
                  <c:v>2021-05-09T01:00</c:v>
                </c:pt>
                <c:pt idx="194">
                  <c:v>2021-05-09T02:00</c:v>
                </c:pt>
                <c:pt idx="195">
                  <c:v>2021-05-09T03:00</c:v>
                </c:pt>
                <c:pt idx="196">
                  <c:v>2021-05-09T04:00</c:v>
                </c:pt>
                <c:pt idx="197">
                  <c:v>2021-05-09T05:00</c:v>
                </c:pt>
                <c:pt idx="198">
                  <c:v>2021-05-09T06:00</c:v>
                </c:pt>
                <c:pt idx="199">
                  <c:v>2021-05-09T07:00</c:v>
                </c:pt>
                <c:pt idx="200">
                  <c:v>2021-05-09T08:00</c:v>
                </c:pt>
                <c:pt idx="201">
                  <c:v>2021-05-09T09:00</c:v>
                </c:pt>
                <c:pt idx="202">
                  <c:v>2021-05-09T10:00</c:v>
                </c:pt>
                <c:pt idx="203">
                  <c:v>2021-05-09T11:00</c:v>
                </c:pt>
                <c:pt idx="204">
                  <c:v>2021-05-09T12:00</c:v>
                </c:pt>
                <c:pt idx="205">
                  <c:v>2021-05-09T13:00</c:v>
                </c:pt>
                <c:pt idx="206">
                  <c:v>2021-05-09T14:00</c:v>
                </c:pt>
                <c:pt idx="207">
                  <c:v>2021-05-09T15:00</c:v>
                </c:pt>
                <c:pt idx="208">
                  <c:v>2021-05-09T16:00</c:v>
                </c:pt>
                <c:pt idx="209">
                  <c:v>2021-05-09T17:00</c:v>
                </c:pt>
                <c:pt idx="210">
                  <c:v>2021-05-09T18:00</c:v>
                </c:pt>
                <c:pt idx="211">
                  <c:v>2021-05-09T19:00</c:v>
                </c:pt>
                <c:pt idx="212">
                  <c:v>2021-05-09T20:00</c:v>
                </c:pt>
                <c:pt idx="213">
                  <c:v>2021-05-09T21:00</c:v>
                </c:pt>
                <c:pt idx="214">
                  <c:v>2021-05-09T22:00</c:v>
                </c:pt>
                <c:pt idx="215">
                  <c:v>2021-05-09T23:00</c:v>
                </c:pt>
                <c:pt idx="216">
                  <c:v>2021-05-10T00:00</c:v>
                </c:pt>
                <c:pt idx="217">
                  <c:v>2021-05-10T01:00</c:v>
                </c:pt>
                <c:pt idx="218">
                  <c:v>2021-05-10T02:00</c:v>
                </c:pt>
                <c:pt idx="219">
                  <c:v>2021-05-10T03:00</c:v>
                </c:pt>
                <c:pt idx="220">
                  <c:v>2021-05-10T04:00</c:v>
                </c:pt>
                <c:pt idx="221">
                  <c:v>2021-05-10T05:00</c:v>
                </c:pt>
                <c:pt idx="222">
                  <c:v>2021-05-10T06:00</c:v>
                </c:pt>
                <c:pt idx="223">
                  <c:v>2021-05-10T07:00</c:v>
                </c:pt>
                <c:pt idx="224">
                  <c:v>2021-05-10T08:00</c:v>
                </c:pt>
                <c:pt idx="225">
                  <c:v>2021-05-10T09:00</c:v>
                </c:pt>
                <c:pt idx="226">
                  <c:v>2021-05-10T10:00</c:v>
                </c:pt>
                <c:pt idx="227">
                  <c:v>2021-05-10T11:00</c:v>
                </c:pt>
                <c:pt idx="228">
                  <c:v>2021-05-10T12:00</c:v>
                </c:pt>
                <c:pt idx="229">
                  <c:v>2021-05-10T13:00</c:v>
                </c:pt>
                <c:pt idx="230">
                  <c:v>2021-05-10T14:00</c:v>
                </c:pt>
                <c:pt idx="231">
                  <c:v>2021-05-10T15:00</c:v>
                </c:pt>
                <c:pt idx="232">
                  <c:v>2021-05-10T16:00</c:v>
                </c:pt>
                <c:pt idx="233">
                  <c:v>2021-05-10T17:00</c:v>
                </c:pt>
                <c:pt idx="234">
                  <c:v>2021-05-10T18:00</c:v>
                </c:pt>
                <c:pt idx="235">
                  <c:v>2021-05-10T19:00</c:v>
                </c:pt>
                <c:pt idx="236">
                  <c:v>2021-05-10T20:00</c:v>
                </c:pt>
                <c:pt idx="237">
                  <c:v>2021-05-10T21:00</c:v>
                </c:pt>
                <c:pt idx="238">
                  <c:v>2021-05-10T22:00</c:v>
                </c:pt>
                <c:pt idx="239">
                  <c:v>2021-05-10T23:00</c:v>
                </c:pt>
                <c:pt idx="240">
                  <c:v>2021-05-11T00:00</c:v>
                </c:pt>
                <c:pt idx="241">
                  <c:v>2021-05-11T01:00</c:v>
                </c:pt>
                <c:pt idx="242">
                  <c:v>2021-05-11T02:00</c:v>
                </c:pt>
                <c:pt idx="243">
                  <c:v>2021-05-11T03:00</c:v>
                </c:pt>
                <c:pt idx="244">
                  <c:v>2021-05-11T04:00</c:v>
                </c:pt>
                <c:pt idx="245">
                  <c:v>2021-05-11T05:00</c:v>
                </c:pt>
                <c:pt idx="246">
                  <c:v>2021-05-11T06:00</c:v>
                </c:pt>
                <c:pt idx="247">
                  <c:v>2021-05-11T07:00</c:v>
                </c:pt>
                <c:pt idx="248">
                  <c:v>2021-05-11T08:00</c:v>
                </c:pt>
                <c:pt idx="249">
                  <c:v>2021-05-11T09:00</c:v>
                </c:pt>
                <c:pt idx="250">
                  <c:v>2021-05-11T10:00</c:v>
                </c:pt>
                <c:pt idx="251">
                  <c:v>2021-05-11T11:00</c:v>
                </c:pt>
                <c:pt idx="252">
                  <c:v>2021-05-11T12:00</c:v>
                </c:pt>
                <c:pt idx="253">
                  <c:v>2021-05-11T13:00</c:v>
                </c:pt>
                <c:pt idx="254">
                  <c:v>2021-05-11T14:00</c:v>
                </c:pt>
                <c:pt idx="255">
                  <c:v>2021-05-11T15:00</c:v>
                </c:pt>
                <c:pt idx="256">
                  <c:v>2021-05-11T16:00</c:v>
                </c:pt>
                <c:pt idx="257">
                  <c:v>2021-05-11T17:00</c:v>
                </c:pt>
                <c:pt idx="258">
                  <c:v>2021-05-11T18:00</c:v>
                </c:pt>
                <c:pt idx="259">
                  <c:v>2021-05-11T19:00</c:v>
                </c:pt>
                <c:pt idx="260">
                  <c:v>2021-05-11T20:00</c:v>
                </c:pt>
                <c:pt idx="261">
                  <c:v>2021-05-11T21:00</c:v>
                </c:pt>
                <c:pt idx="262">
                  <c:v>2021-05-11T22:00</c:v>
                </c:pt>
                <c:pt idx="263">
                  <c:v>2021-05-11T23:00</c:v>
                </c:pt>
                <c:pt idx="264">
                  <c:v>2021-01-12T00:00:00</c:v>
                </c:pt>
                <c:pt idx="265">
                  <c:v>2021-01-12T01:00:00</c:v>
                </c:pt>
                <c:pt idx="266">
                  <c:v>2021-01-12T02:00:00</c:v>
                </c:pt>
                <c:pt idx="267">
                  <c:v>2021-01-12T03:00:00</c:v>
                </c:pt>
                <c:pt idx="268">
                  <c:v>2021-01-12T04:00:00</c:v>
                </c:pt>
                <c:pt idx="269">
                  <c:v>2021-01-12T05:00:00</c:v>
                </c:pt>
                <c:pt idx="270">
                  <c:v>2021-01-12T06:00:00</c:v>
                </c:pt>
                <c:pt idx="271">
                  <c:v>2021-01-12T07:00:00</c:v>
                </c:pt>
                <c:pt idx="272">
                  <c:v>2021-01-12T08:00:00</c:v>
                </c:pt>
                <c:pt idx="273">
                  <c:v>2021-01-12T09:00:00</c:v>
                </c:pt>
                <c:pt idx="274">
                  <c:v>2021-01-12T10:00:00</c:v>
                </c:pt>
                <c:pt idx="275">
                  <c:v>2021-01-12T11:00:00</c:v>
                </c:pt>
                <c:pt idx="276">
                  <c:v>2021-01-12T12:00:00</c:v>
                </c:pt>
                <c:pt idx="277">
                  <c:v>2021-01-12T13:00:00</c:v>
                </c:pt>
                <c:pt idx="278">
                  <c:v>2021-01-12T14:00:00</c:v>
                </c:pt>
                <c:pt idx="279">
                  <c:v>2021-01-12T15:00:00</c:v>
                </c:pt>
                <c:pt idx="280">
                  <c:v>2021-01-12T16:00:00</c:v>
                </c:pt>
                <c:pt idx="281">
                  <c:v>2021-01-12T17:00:00</c:v>
                </c:pt>
                <c:pt idx="282">
                  <c:v>2021-01-12T18:00:00</c:v>
                </c:pt>
                <c:pt idx="283">
                  <c:v>2021-01-12T19:00:00</c:v>
                </c:pt>
                <c:pt idx="284">
                  <c:v>2021-01-12T20:00:00</c:v>
                </c:pt>
                <c:pt idx="285">
                  <c:v>2021-01-12T21:00:00</c:v>
                </c:pt>
                <c:pt idx="286">
                  <c:v>2021-01-12T22:00:00</c:v>
                </c:pt>
                <c:pt idx="287">
                  <c:v>2021-01-12T23:00:00</c:v>
                </c:pt>
                <c:pt idx="288">
                  <c:v>2021-05-13T00:00</c:v>
                </c:pt>
                <c:pt idx="289">
                  <c:v>2021-05-13T01:00</c:v>
                </c:pt>
                <c:pt idx="290">
                  <c:v>2021-05-13T02:00</c:v>
                </c:pt>
                <c:pt idx="291">
                  <c:v>2021-05-13T03:00</c:v>
                </c:pt>
                <c:pt idx="292">
                  <c:v>2021-05-13T04:00</c:v>
                </c:pt>
                <c:pt idx="293">
                  <c:v>2021-05-13T05:00</c:v>
                </c:pt>
                <c:pt idx="294">
                  <c:v>2021-05-13T06:00</c:v>
                </c:pt>
                <c:pt idx="295">
                  <c:v>2021-05-13T07:00</c:v>
                </c:pt>
                <c:pt idx="296">
                  <c:v>2021-05-13T08:00</c:v>
                </c:pt>
                <c:pt idx="297">
                  <c:v>2021-05-13T09:00</c:v>
                </c:pt>
                <c:pt idx="298">
                  <c:v>2021-05-13T10:00</c:v>
                </c:pt>
                <c:pt idx="299">
                  <c:v>2021-05-13T11:00</c:v>
                </c:pt>
                <c:pt idx="300">
                  <c:v>2021-05-13T12:00</c:v>
                </c:pt>
                <c:pt idx="301">
                  <c:v>2021-05-13T13:00</c:v>
                </c:pt>
                <c:pt idx="302">
                  <c:v>2021-05-13T14:00</c:v>
                </c:pt>
                <c:pt idx="303">
                  <c:v>2021-05-13T15:00</c:v>
                </c:pt>
                <c:pt idx="304">
                  <c:v>2021-05-13T16:00</c:v>
                </c:pt>
                <c:pt idx="305">
                  <c:v>2021-05-13T17:00</c:v>
                </c:pt>
                <c:pt idx="306">
                  <c:v>2021-05-13T18:00</c:v>
                </c:pt>
                <c:pt idx="307">
                  <c:v>2021-05-13T19:00</c:v>
                </c:pt>
                <c:pt idx="308">
                  <c:v>2021-05-13T20:00</c:v>
                </c:pt>
                <c:pt idx="309">
                  <c:v>2021-05-13T21:00</c:v>
                </c:pt>
                <c:pt idx="310">
                  <c:v>2021-05-13T22:00</c:v>
                </c:pt>
                <c:pt idx="311">
                  <c:v>2021-05-13T23:00</c:v>
                </c:pt>
                <c:pt idx="312">
                  <c:v>2021-05-14T00:00</c:v>
                </c:pt>
                <c:pt idx="313">
                  <c:v>2021-05-14T01:00</c:v>
                </c:pt>
                <c:pt idx="314">
                  <c:v>2021-05-14T02:00</c:v>
                </c:pt>
                <c:pt idx="315">
                  <c:v>2021-05-14T03:00</c:v>
                </c:pt>
                <c:pt idx="316">
                  <c:v>2021-05-14T04:00</c:v>
                </c:pt>
                <c:pt idx="317">
                  <c:v>2021-05-14T05:00</c:v>
                </c:pt>
                <c:pt idx="318">
                  <c:v>2021-05-14T06:00</c:v>
                </c:pt>
                <c:pt idx="319">
                  <c:v>2021-05-14T07:00</c:v>
                </c:pt>
                <c:pt idx="320">
                  <c:v>2021-05-14T08:00</c:v>
                </c:pt>
                <c:pt idx="321">
                  <c:v>2021-05-14T09:00</c:v>
                </c:pt>
                <c:pt idx="322">
                  <c:v>2021-05-14T10:00</c:v>
                </c:pt>
                <c:pt idx="323">
                  <c:v>2021-05-14T11:00</c:v>
                </c:pt>
                <c:pt idx="324">
                  <c:v>2021-05-14T12:00</c:v>
                </c:pt>
                <c:pt idx="325">
                  <c:v>2021-05-14T13:00</c:v>
                </c:pt>
                <c:pt idx="326">
                  <c:v>2021-05-14T14:00</c:v>
                </c:pt>
                <c:pt idx="327">
                  <c:v>2021-05-14T15:00</c:v>
                </c:pt>
                <c:pt idx="328">
                  <c:v>2021-05-14T16:00</c:v>
                </c:pt>
                <c:pt idx="329">
                  <c:v>2021-05-14T17:00</c:v>
                </c:pt>
                <c:pt idx="330">
                  <c:v>2021-05-14T18:00</c:v>
                </c:pt>
                <c:pt idx="331">
                  <c:v>2021-05-14T19:00</c:v>
                </c:pt>
                <c:pt idx="332">
                  <c:v>2021-05-14T20:00</c:v>
                </c:pt>
                <c:pt idx="333">
                  <c:v>2021-05-14T21:00</c:v>
                </c:pt>
                <c:pt idx="334">
                  <c:v>2021-05-14T22:00</c:v>
                </c:pt>
                <c:pt idx="335">
                  <c:v>2021-05-14T23:00</c:v>
                </c:pt>
                <c:pt idx="336">
                  <c:v>2021-05-15T00:00</c:v>
                </c:pt>
                <c:pt idx="337">
                  <c:v>2021-05-15T01:00</c:v>
                </c:pt>
                <c:pt idx="338">
                  <c:v>2021-05-15T02:00</c:v>
                </c:pt>
                <c:pt idx="339">
                  <c:v>2021-05-15T03:00</c:v>
                </c:pt>
                <c:pt idx="340">
                  <c:v>2021-05-15T04:00</c:v>
                </c:pt>
                <c:pt idx="341">
                  <c:v>2021-05-15T05:00</c:v>
                </c:pt>
                <c:pt idx="342">
                  <c:v>2021-05-15T06:00</c:v>
                </c:pt>
                <c:pt idx="343">
                  <c:v>2021-05-15T07:00</c:v>
                </c:pt>
                <c:pt idx="344">
                  <c:v>2021-05-15T08:00</c:v>
                </c:pt>
                <c:pt idx="345">
                  <c:v>2021-05-15T09:00</c:v>
                </c:pt>
                <c:pt idx="346">
                  <c:v>2021-05-15T10:00</c:v>
                </c:pt>
                <c:pt idx="347">
                  <c:v>2021-05-15T11:00</c:v>
                </c:pt>
                <c:pt idx="348">
                  <c:v>2021-05-15T12:00</c:v>
                </c:pt>
                <c:pt idx="349">
                  <c:v>2021-05-15T13:00</c:v>
                </c:pt>
                <c:pt idx="350">
                  <c:v>2021-05-15T14:00</c:v>
                </c:pt>
                <c:pt idx="351">
                  <c:v>2021-05-15T15:00</c:v>
                </c:pt>
                <c:pt idx="352">
                  <c:v>2021-05-15T16:00</c:v>
                </c:pt>
                <c:pt idx="353">
                  <c:v>2021-05-15T17:00</c:v>
                </c:pt>
                <c:pt idx="354">
                  <c:v>2021-05-15T18:00</c:v>
                </c:pt>
                <c:pt idx="355">
                  <c:v>2021-05-15T19:00</c:v>
                </c:pt>
                <c:pt idx="356">
                  <c:v>2021-05-15T20:00</c:v>
                </c:pt>
                <c:pt idx="357">
                  <c:v>2021-05-15T21:00</c:v>
                </c:pt>
                <c:pt idx="358">
                  <c:v>2021-05-15T22:00</c:v>
                </c:pt>
                <c:pt idx="359">
                  <c:v>2021-05-15T23:00</c:v>
                </c:pt>
                <c:pt idx="360">
                  <c:v>2021-05-16T00:00</c:v>
                </c:pt>
                <c:pt idx="361">
                  <c:v>2021-05-16T01:00</c:v>
                </c:pt>
                <c:pt idx="362">
                  <c:v>2021-05-16T02:00</c:v>
                </c:pt>
                <c:pt idx="363">
                  <c:v>2021-05-16T03:00</c:v>
                </c:pt>
                <c:pt idx="364">
                  <c:v>2021-05-16T04:00</c:v>
                </c:pt>
                <c:pt idx="365">
                  <c:v>2021-05-16T05:00</c:v>
                </c:pt>
                <c:pt idx="366">
                  <c:v>2021-05-16T06:00</c:v>
                </c:pt>
                <c:pt idx="367">
                  <c:v>2021-05-16T07:00</c:v>
                </c:pt>
                <c:pt idx="368">
                  <c:v>2021-05-16T08:00</c:v>
                </c:pt>
                <c:pt idx="369">
                  <c:v>2021-05-16T09:00</c:v>
                </c:pt>
                <c:pt idx="370">
                  <c:v>2021-05-16T10:00</c:v>
                </c:pt>
                <c:pt idx="371">
                  <c:v>2021-05-16T11:00</c:v>
                </c:pt>
                <c:pt idx="372">
                  <c:v>2021-05-16T12:00</c:v>
                </c:pt>
                <c:pt idx="373">
                  <c:v>2021-05-16T13:00</c:v>
                </c:pt>
                <c:pt idx="374">
                  <c:v>2021-05-16T14:00</c:v>
                </c:pt>
                <c:pt idx="375">
                  <c:v>2021-05-16T15:00</c:v>
                </c:pt>
                <c:pt idx="376">
                  <c:v>2021-05-16T16:00</c:v>
                </c:pt>
                <c:pt idx="377">
                  <c:v>2021-05-16T17:00</c:v>
                </c:pt>
                <c:pt idx="378">
                  <c:v>2021-05-16T18:00</c:v>
                </c:pt>
                <c:pt idx="379">
                  <c:v>2021-05-16T19:00</c:v>
                </c:pt>
                <c:pt idx="380">
                  <c:v>2021-05-16T20:00</c:v>
                </c:pt>
                <c:pt idx="381">
                  <c:v>2021-05-16T21:00</c:v>
                </c:pt>
                <c:pt idx="382">
                  <c:v>2021-05-16T22:00</c:v>
                </c:pt>
                <c:pt idx="383">
                  <c:v>2021-05-16T23:00</c:v>
                </c:pt>
                <c:pt idx="384">
                  <c:v>2021-05-17T00:00</c:v>
                </c:pt>
                <c:pt idx="385">
                  <c:v>2021-05-17T01:00</c:v>
                </c:pt>
                <c:pt idx="386">
                  <c:v>2021-05-17T02:00</c:v>
                </c:pt>
                <c:pt idx="387">
                  <c:v>2021-05-17T03:00</c:v>
                </c:pt>
                <c:pt idx="388">
                  <c:v>2021-05-17T04:00</c:v>
                </c:pt>
                <c:pt idx="389">
                  <c:v>2021-05-17T05:00</c:v>
                </c:pt>
                <c:pt idx="390">
                  <c:v>2021-05-17T06:00</c:v>
                </c:pt>
                <c:pt idx="391">
                  <c:v>2021-05-17T07:00</c:v>
                </c:pt>
                <c:pt idx="392">
                  <c:v>2021-05-17T08:00</c:v>
                </c:pt>
                <c:pt idx="393">
                  <c:v>2021-05-17T09:00</c:v>
                </c:pt>
                <c:pt idx="394">
                  <c:v>2021-05-17T10:00</c:v>
                </c:pt>
                <c:pt idx="395">
                  <c:v>2021-05-17T11:00</c:v>
                </c:pt>
                <c:pt idx="396">
                  <c:v>2021-05-17T12:00</c:v>
                </c:pt>
                <c:pt idx="397">
                  <c:v>2021-05-17T13:00</c:v>
                </c:pt>
                <c:pt idx="398">
                  <c:v>2021-05-17T14:00</c:v>
                </c:pt>
                <c:pt idx="399">
                  <c:v>2021-05-17T15:00</c:v>
                </c:pt>
                <c:pt idx="400">
                  <c:v>2021-05-17T16:00</c:v>
                </c:pt>
                <c:pt idx="401">
                  <c:v>2021-05-17T17:00</c:v>
                </c:pt>
                <c:pt idx="402">
                  <c:v>2021-05-17T18:00</c:v>
                </c:pt>
                <c:pt idx="403">
                  <c:v>2021-05-17T19:00</c:v>
                </c:pt>
                <c:pt idx="404">
                  <c:v>2021-05-17T20:00</c:v>
                </c:pt>
                <c:pt idx="405">
                  <c:v>2021-05-17T21:00</c:v>
                </c:pt>
                <c:pt idx="406">
                  <c:v>2021-05-17T22:00</c:v>
                </c:pt>
                <c:pt idx="407">
                  <c:v>2021-05-17T23:00</c:v>
                </c:pt>
                <c:pt idx="408">
                  <c:v>2021-05-18T00:00</c:v>
                </c:pt>
                <c:pt idx="409">
                  <c:v>2021-05-18T01:00</c:v>
                </c:pt>
                <c:pt idx="410">
                  <c:v>2021-05-18T02:00</c:v>
                </c:pt>
                <c:pt idx="411">
                  <c:v>2021-05-18T03:00</c:v>
                </c:pt>
                <c:pt idx="412">
                  <c:v>2021-05-18T04:00</c:v>
                </c:pt>
                <c:pt idx="413">
                  <c:v>2021-05-18T05:00</c:v>
                </c:pt>
                <c:pt idx="414">
                  <c:v>2021-05-18T06:00</c:v>
                </c:pt>
                <c:pt idx="415">
                  <c:v>2021-05-18T07:00</c:v>
                </c:pt>
                <c:pt idx="416">
                  <c:v>2021-05-18T08:00</c:v>
                </c:pt>
                <c:pt idx="417">
                  <c:v>2021-05-18T09:00</c:v>
                </c:pt>
                <c:pt idx="418">
                  <c:v>2021-05-18T10:00</c:v>
                </c:pt>
                <c:pt idx="419">
                  <c:v>2021-05-18T11:00</c:v>
                </c:pt>
                <c:pt idx="420">
                  <c:v>2021-05-18T12:00</c:v>
                </c:pt>
                <c:pt idx="421">
                  <c:v>2021-05-18T13:00</c:v>
                </c:pt>
                <c:pt idx="422">
                  <c:v>2021-05-18T14:00</c:v>
                </c:pt>
                <c:pt idx="423">
                  <c:v>2021-05-18T15:00</c:v>
                </c:pt>
                <c:pt idx="424">
                  <c:v>2021-05-18T16:00</c:v>
                </c:pt>
                <c:pt idx="425">
                  <c:v>2021-05-18T17:00</c:v>
                </c:pt>
                <c:pt idx="426">
                  <c:v>2021-05-18T18:00</c:v>
                </c:pt>
                <c:pt idx="427">
                  <c:v>2021-05-18T19:00</c:v>
                </c:pt>
                <c:pt idx="428">
                  <c:v>2021-05-18T20:00</c:v>
                </c:pt>
                <c:pt idx="429">
                  <c:v>2021-05-18T21:00</c:v>
                </c:pt>
                <c:pt idx="430">
                  <c:v>2021-05-18T22:00</c:v>
                </c:pt>
                <c:pt idx="431">
                  <c:v>2021-05-18T23:00</c:v>
                </c:pt>
                <c:pt idx="432">
                  <c:v>2020-11-19T00:00:00</c:v>
                </c:pt>
                <c:pt idx="433">
                  <c:v>2020-11-19T01:00:00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2020-11-19T04:00:00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2020-11-19T10:00:00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2021-05-20T00:00</c:v>
                </c:pt>
                <c:pt idx="457">
                  <c:v>2021-05-20T01:00</c:v>
                </c:pt>
                <c:pt idx="458">
                  <c:v>2021-05-20T02:00</c:v>
                </c:pt>
                <c:pt idx="459">
                  <c:v>2021-05-20T03:00</c:v>
                </c:pt>
                <c:pt idx="460">
                  <c:v>2021-05-20T04:00</c:v>
                </c:pt>
                <c:pt idx="461">
                  <c:v>2021-05-20T05:00</c:v>
                </c:pt>
                <c:pt idx="462">
                  <c:v>2021-05-20T06:00</c:v>
                </c:pt>
                <c:pt idx="463">
                  <c:v>2021-05-20T07:00</c:v>
                </c:pt>
                <c:pt idx="464">
                  <c:v>2021-05-20T08:00</c:v>
                </c:pt>
                <c:pt idx="465">
                  <c:v>2021-05-20T09:00</c:v>
                </c:pt>
                <c:pt idx="466">
                  <c:v>2021-05-20T11:00</c:v>
                </c:pt>
                <c:pt idx="467">
                  <c:v>2021-05-20T11:00</c:v>
                </c:pt>
                <c:pt idx="468">
                  <c:v>2021-05-20T12:00</c:v>
                </c:pt>
                <c:pt idx="469">
                  <c:v>2021-05-20T13:00</c:v>
                </c:pt>
                <c:pt idx="470">
                  <c:v>2021-05-20T14:00</c:v>
                </c:pt>
                <c:pt idx="471">
                  <c:v>2021-05-20T15:00</c:v>
                </c:pt>
                <c:pt idx="472">
                  <c:v>2021-05-20T16:00</c:v>
                </c:pt>
                <c:pt idx="473">
                  <c:v>2021-05-20T17:00</c:v>
                </c:pt>
                <c:pt idx="474">
                  <c:v>2021-05-20T18:00</c:v>
                </c:pt>
                <c:pt idx="475">
                  <c:v>2021-05-20T19:00</c:v>
                </c:pt>
                <c:pt idx="476">
                  <c:v>2021-05-20T20:00</c:v>
                </c:pt>
                <c:pt idx="477">
                  <c:v>2021-05-20T21:00</c:v>
                </c:pt>
                <c:pt idx="478">
                  <c:v>2021-05-20T22:00</c:v>
                </c:pt>
                <c:pt idx="479">
                  <c:v>2021-05-20T23:00</c:v>
                </c:pt>
                <c:pt idx="480">
                  <c:v>2021-05-21T00:00</c:v>
                </c:pt>
                <c:pt idx="481">
                  <c:v>2021-05-21T01:00</c:v>
                </c:pt>
                <c:pt idx="482">
                  <c:v>2021-05-21T02:00</c:v>
                </c:pt>
                <c:pt idx="483">
                  <c:v>2021-05-21T03:00</c:v>
                </c:pt>
                <c:pt idx="484">
                  <c:v>2021-05-21T04:00</c:v>
                </c:pt>
                <c:pt idx="485">
                  <c:v>2021-05-21T05:00</c:v>
                </c:pt>
                <c:pt idx="486">
                  <c:v>2021-05-21T06:00</c:v>
                </c:pt>
                <c:pt idx="487">
                  <c:v>2021-05-21T07:00</c:v>
                </c:pt>
                <c:pt idx="488">
                  <c:v>2021-05-21T08:00</c:v>
                </c:pt>
                <c:pt idx="489">
                  <c:v>2021-05-21T09:00</c:v>
                </c:pt>
                <c:pt idx="490">
                  <c:v>2021-05-21T10:00</c:v>
                </c:pt>
                <c:pt idx="491">
                  <c:v>2021-05-21T11:00</c:v>
                </c:pt>
                <c:pt idx="492">
                  <c:v>2021-05-21T12:00</c:v>
                </c:pt>
                <c:pt idx="493">
                  <c:v>2021-05-21T13:00</c:v>
                </c:pt>
                <c:pt idx="494">
                  <c:v>2021-05-21T14:00</c:v>
                </c:pt>
                <c:pt idx="495">
                  <c:v>2021-05-21T15:00</c:v>
                </c:pt>
                <c:pt idx="496">
                  <c:v>2021-05-21T16:00</c:v>
                </c:pt>
                <c:pt idx="497">
                  <c:v>2021-05-21T17:00</c:v>
                </c:pt>
                <c:pt idx="498">
                  <c:v>2021-05-21T18:00</c:v>
                </c:pt>
                <c:pt idx="499">
                  <c:v>2021-05-21T19:00</c:v>
                </c:pt>
                <c:pt idx="500">
                  <c:v>2021-05-21T20:00</c:v>
                </c:pt>
                <c:pt idx="501">
                  <c:v>2021-05-21T21:00</c:v>
                </c:pt>
                <c:pt idx="502">
                  <c:v>2021-05-21T22:00</c:v>
                </c:pt>
                <c:pt idx="503">
                  <c:v>2021-05-21T23:00</c:v>
                </c:pt>
                <c:pt idx="504">
                  <c:v>2021-05-22T00:00</c:v>
                </c:pt>
                <c:pt idx="505">
                  <c:v>2021-05-22T01:00</c:v>
                </c:pt>
                <c:pt idx="506">
                  <c:v>2021-05-22T02:00</c:v>
                </c:pt>
                <c:pt idx="507">
                  <c:v>2021-05-22T03:00</c:v>
                </c:pt>
                <c:pt idx="508">
                  <c:v>2021-05-22T04:00</c:v>
                </c:pt>
                <c:pt idx="509">
                  <c:v>2021-05-22T05:00</c:v>
                </c:pt>
                <c:pt idx="510">
                  <c:v>2021-05-22T06:00</c:v>
                </c:pt>
                <c:pt idx="511">
                  <c:v>2021-05-22T07:00</c:v>
                </c:pt>
                <c:pt idx="512">
                  <c:v>2021-05-22T08:00</c:v>
                </c:pt>
                <c:pt idx="513">
                  <c:v>2021-05-22T09:00</c:v>
                </c:pt>
                <c:pt idx="514">
                  <c:v>2021-05-22T10:00</c:v>
                </c:pt>
                <c:pt idx="515">
                  <c:v>2021-05-22T11:00</c:v>
                </c:pt>
                <c:pt idx="516">
                  <c:v>2021-05-22T12:00</c:v>
                </c:pt>
                <c:pt idx="517">
                  <c:v>2021-05-22T13:00</c:v>
                </c:pt>
                <c:pt idx="518">
                  <c:v>2021-05-22T14:00</c:v>
                </c:pt>
                <c:pt idx="519">
                  <c:v>2021-05-22T15:00</c:v>
                </c:pt>
                <c:pt idx="520">
                  <c:v>2021-05-22T16:00</c:v>
                </c:pt>
                <c:pt idx="521">
                  <c:v>2021-05-22T17:00</c:v>
                </c:pt>
                <c:pt idx="522">
                  <c:v>2021-05-22T18:00</c:v>
                </c:pt>
                <c:pt idx="523">
                  <c:v>2021-05-22T19:00</c:v>
                </c:pt>
                <c:pt idx="524">
                  <c:v>2021-05-22T20:00</c:v>
                </c:pt>
                <c:pt idx="525">
                  <c:v>2021-05-22T21:00</c:v>
                </c:pt>
                <c:pt idx="526">
                  <c:v>2021-05-22T22:00</c:v>
                </c:pt>
                <c:pt idx="527">
                  <c:v>2021-05-22T23:00</c:v>
                </c:pt>
                <c:pt idx="528">
                  <c:v>2021-05-23T00:00</c:v>
                </c:pt>
                <c:pt idx="529">
                  <c:v>2021-05-23T01:00</c:v>
                </c:pt>
                <c:pt idx="530">
                  <c:v>2021-05-23T02:00</c:v>
                </c:pt>
                <c:pt idx="531">
                  <c:v>2021-05-23T03:00</c:v>
                </c:pt>
                <c:pt idx="532">
                  <c:v>2021-05-23T04:00</c:v>
                </c:pt>
                <c:pt idx="533">
                  <c:v>2021-05-23T05:00</c:v>
                </c:pt>
                <c:pt idx="534">
                  <c:v>2021-05-23T06:00</c:v>
                </c:pt>
                <c:pt idx="535">
                  <c:v>2021-05-23T07:00</c:v>
                </c:pt>
                <c:pt idx="536">
                  <c:v>2021-05-23T08:00</c:v>
                </c:pt>
                <c:pt idx="537">
                  <c:v>2021-05-23T09:00</c:v>
                </c:pt>
                <c:pt idx="538">
                  <c:v>2021-05-23T10:00</c:v>
                </c:pt>
                <c:pt idx="539">
                  <c:v>2021-05-23T11:00</c:v>
                </c:pt>
                <c:pt idx="540">
                  <c:v>2021-05-23T12:00</c:v>
                </c:pt>
                <c:pt idx="541">
                  <c:v>2021-05-23T13:00</c:v>
                </c:pt>
                <c:pt idx="542">
                  <c:v>2021-05-23T14:00</c:v>
                </c:pt>
                <c:pt idx="543">
                  <c:v>2021-05-23T15:00</c:v>
                </c:pt>
                <c:pt idx="544">
                  <c:v>2021-05-23T16:00</c:v>
                </c:pt>
                <c:pt idx="545">
                  <c:v>2021-05-23T17:00</c:v>
                </c:pt>
                <c:pt idx="546">
                  <c:v>2021-05-23T18:00</c:v>
                </c:pt>
                <c:pt idx="547">
                  <c:v>2021-05-23T19:00</c:v>
                </c:pt>
                <c:pt idx="548">
                  <c:v>2021-05-23T20:00</c:v>
                </c:pt>
                <c:pt idx="549">
                  <c:v>2021-05-23T21:00</c:v>
                </c:pt>
                <c:pt idx="550">
                  <c:v>2021-05-23T22:00</c:v>
                </c:pt>
                <c:pt idx="551">
                  <c:v>2021-05-23T23:00</c:v>
                </c:pt>
                <c:pt idx="552">
                  <c:v>2021-05-24T00:00</c:v>
                </c:pt>
                <c:pt idx="553">
                  <c:v>2021-05-24T01:00</c:v>
                </c:pt>
                <c:pt idx="554">
                  <c:v>2021-05-24T02:00</c:v>
                </c:pt>
                <c:pt idx="555">
                  <c:v>2021-05-24T03:00</c:v>
                </c:pt>
                <c:pt idx="556">
                  <c:v>2021-05-24T04:00</c:v>
                </c:pt>
                <c:pt idx="557">
                  <c:v>2021-05-24T05:00</c:v>
                </c:pt>
                <c:pt idx="558">
                  <c:v>2021-05-24T06:00</c:v>
                </c:pt>
                <c:pt idx="559">
                  <c:v>2021-05-24T07:00</c:v>
                </c:pt>
                <c:pt idx="560">
                  <c:v>2021-05-24T08:00</c:v>
                </c:pt>
                <c:pt idx="561">
                  <c:v>2021-05-24T09:00</c:v>
                </c:pt>
                <c:pt idx="562">
                  <c:v>2021-05-24T10:00</c:v>
                </c:pt>
                <c:pt idx="563">
                  <c:v>2021-05-24T11:00</c:v>
                </c:pt>
                <c:pt idx="564">
                  <c:v>2021-05-24T12:00</c:v>
                </c:pt>
                <c:pt idx="565">
                  <c:v>2021-05-24T13:00</c:v>
                </c:pt>
                <c:pt idx="566">
                  <c:v>2021-05-24T14:00</c:v>
                </c:pt>
                <c:pt idx="567">
                  <c:v>2021-05-24T15:00</c:v>
                </c:pt>
                <c:pt idx="568">
                  <c:v>2021-05-24T16:00</c:v>
                </c:pt>
                <c:pt idx="569">
                  <c:v>2021-05-24T17:00</c:v>
                </c:pt>
                <c:pt idx="570">
                  <c:v>2021-05-24T18:00</c:v>
                </c:pt>
                <c:pt idx="571">
                  <c:v>2021-05-24T19:00</c:v>
                </c:pt>
                <c:pt idx="572">
                  <c:v>2021-05-24T20:00</c:v>
                </c:pt>
                <c:pt idx="573">
                  <c:v>2021-05-24T21:00</c:v>
                </c:pt>
                <c:pt idx="574">
                  <c:v>2021-05-24T22:00</c:v>
                </c:pt>
                <c:pt idx="575">
                  <c:v>2021-05-24T23:00</c:v>
                </c:pt>
                <c:pt idx="576">
                  <c:v>2021-05-25T00:00</c:v>
                </c:pt>
                <c:pt idx="577">
                  <c:v>2021-05-25T01:00</c:v>
                </c:pt>
                <c:pt idx="578">
                  <c:v>2021-05-25T02:00</c:v>
                </c:pt>
                <c:pt idx="579">
                  <c:v>2021-05-25T03:00</c:v>
                </c:pt>
                <c:pt idx="580">
                  <c:v>2021-05-25T04:00</c:v>
                </c:pt>
                <c:pt idx="581">
                  <c:v>2021-05-25T05:00</c:v>
                </c:pt>
                <c:pt idx="582">
                  <c:v>2021-05-25T06:00</c:v>
                </c:pt>
                <c:pt idx="583">
                  <c:v>2021-05-25T07:00</c:v>
                </c:pt>
                <c:pt idx="584">
                  <c:v>2021-05-25T08:00</c:v>
                </c:pt>
                <c:pt idx="585">
                  <c:v>2021-05-25T09:00</c:v>
                </c:pt>
                <c:pt idx="586">
                  <c:v>2021-05-25T11:00</c:v>
                </c:pt>
                <c:pt idx="587">
                  <c:v>2021-05-25T11:00</c:v>
                </c:pt>
                <c:pt idx="588">
                  <c:v>2021-05-25T12:00</c:v>
                </c:pt>
                <c:pt idx="589">
                  <c:v>2021-05-25T13:00</c:v>
                </c:pt>
                <c:pt idx="590">
                  <c:v>2021-05-25T14:00</c:v>
                </c:pt>
                <c:pt idx="591">
                  <c:v>2021-05-25T15:00</c:v>
                </c:pt>
                <c:pt idx="592">
                  <c:v>2021-05-25T16:00</c:v>
                </c:pt>
                <c:pt idx="593">
                  <c:v>2021-05-25T17:00</c:v>
                </c:pt>
                <c:pt idx="594">
                  <c:v>2021-05-25T18:00</c:v>
                </c:pt>
                <c:pt idx="595">
                  <c:v>2021-05-25T19:00</c:v>
                </c:pt>
                <c:pt idx="596">
                  <c:v>2021-05-25T20:00</c:v>
                </c:pt>
                <c:pt idx="597">
                  <c:v>2021-05-25T21:00</c:v>
                </c:pt>
                <c:pt idx="598">
                  <c:v>2021-05-25T22:00</c:v>
                </c:pt>
                <c:pt idx="599">
                  <c:v>2021-05-25T23:00</c:v>
                </c:pt>
              </c:strCache>
            </c:strRef>
          </c:cat>
          <c:val>
            <c:numRef>
              <c:f>'May ''21'!$G$3:$G$748</c:f>
              <c:numCache>
                <c:formatCode>General</c:formatCode>
                <c:ptCount val="744"/>
                <c:pt idx="55">
                  <c:v>84.5</c:v>
                </c:pt>
                <c:pt idx="56">
                  <c:v>84.5</c:v>
                </c:pt>
                <c:pt idx="57">
                  <c:v>79.7</c:v>
                </c:pt>
                <c:pt idx="58">
                  <c:v>78.4</c:v>
                </c:pt>
                <c:pt idx="59">
                  <c:v>75.7</c:v>
                </c:pt>
                <c:pt idx="60">
                  <c:v>48.1</c:v>
                </c:pt>
                <c:pt idx="61">
                  <c:v>48.1</c:v>
                </c:pt>
                <c:pt idx="62">
                  <c:v>50.2</c:v>
                </c:pt>
                <c:pt idx="63">
                  <c:v>49.3</c:v>
                </c:pt>
                <c:pt idx="64">
                  <c:v>49.3</c:v>
                </c:pt>
                <c:pt idx="71" formatCode="0">
                  <c:v>64.78</c:v>
                </c:pt>
                <c:pt idx="79">
                  <c:v>80.3</c:v>
                </c:pt>
                <c:pt idx="80">
                  <c:v>64.1</c:v>
                </c:pt>
                <c:pt idx="81">
                  <c:v>58.2</c:v>
                </c:pt>
                <c:pt idx="82">
                  <c:v>55.5</c:v>
                </c:pt>
                <c:pt idx="83">
                  <c:v>52.8</c:v>
                </c:pt>
                <c:pt idx="84">
                  <c:v>46.8</c:v>
                </c:pt>
                <c:pt idx="85">
                  <c:v>46.8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95" formatCode="0">
                  <c:v>57.78571428571428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9" formatCode="0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43" formatCode="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23">
                  <c:v>62.5</c:v>
                </c:pt>
                <c:pt idx="224">
                  <c:v>51.2</c:v>
                </c:pt>
                <c:pt idx="225">
                  <c:v>42.0</c:v>
                </c:pt>
                <c:pt idx="226">
                  <c:v>40.4</c:v>
                </c:pt>
                <c:pt idx="227">
                  <c:v>41.8</c:v>
                </c:pt>
                <c:pt idx="228">
                  <c:v>41.5</c:v>
                </c:pt>
                <c:pt idx="229">
                  <c:v>32.7</c:v>
                </c:pt>
                <c:pt idx="230">
                  <c:v>36.8</c:v>
                </c:pt>
                <c:pt idx="231">
                  <c:v>33.6</c:v>
                </c:pt>
                <c:pt idx="232">
                  <c:v>38.0</c:v>
                </c:pt>
                <c:pt idx="239" formatCode="0">
                  <c:v>42.05</c:v>
                </c:pt>
                <c:pt idx="247">
                  <c:v>76.1</c:v>
                </c:pt>
                <c:pt idx="248">
                  <c:v>64.3</c:v>
                </c:pt>
                <c:pt idx="249">
                  <c:v>54.948</c:v>
                </c:pt>
                <c:pt idx="250">
                  <c:v>42.7</c:v>
                </c:pt>
                <c:pt idx="251">
                  <c:v>40.6</c:v>
                </c:pt>
                <c:pt idx="252">
                  <c:v>40.8</c:v>
                </c:pt>
                <c:pt idx="253">
                  <c:v>36.1</c:v>
                </c:pt>
                <c:pt idx="254">
                  <c:v>34.5</c:v>
                </c:pt>
                <c:pt idx="255">
                  <c:v>35.9</c:v>
                </c:pt>
                <c:pt idx="256">
                  <c:v>30.2</c:v>
                </c:pt>
                <c:pt idx="263" formatCode="0">
                  <c:v>45.6148</c:v>
                </c:pt>
                <c:pt idx="271">
                  <c:v>73.3</c:v>
                </c:pt>
                <c:pt idx="272">
                  <c:v>53.0</c:v>
                </c:pt>
                <c:pt idx="273">
                  <c:v>42.1</c:v>
                </c:pt>
                <c:pt idx="274">
                  <c:v>45.3</c:v>
                </c:pt>
                <c:pt idx="275">
                  <c:v>40.9</c:v>
                </c:pt>
                <c:pt idx="276">
                  <c:v>32.1</c:v>
                </c:pt>
                <c:pt idx="277">
                  <c:v>35.1</c:v>
                </c:pt>
                <c:pt idx="278">
                  <c:v>33.7</c:v>
                </c:pt>
                <c:pt idx="279">
                  <c:v>34.2</c:v>
                </c:pt>
                <c:pt idx="280">
                  <c:v>34.8</c:v>
                </c:pt>
                <c:pt idx="287" formatCode="0">
                  <c:v>42.45</c:v>
                </c:pt>
                <c:pt idx="295">
                  <c:v>62.5</c:v>
                </c:pt>
                <c:pt idx="296">
                  <c:v>53.1</c:v>
                </c:pt>
                <c:pt idx="297">
                  <c:v>42.2</c:v>
                </c:pt>
                <c:pt idx="298">
                  <c:v>35.9</c:v>
                </c:pt>
                <c:pt idx="299">
                  <c:v>33.6</c:v>
                </c:pt>
                <c:pt idx="300">
                  <c:v>32.1</c:v>
                </c:pt>
                <c:pt idx="301">
                  <c:v>30.3</c:v>
                </c:pt>
                <c:pt idx="302">
                  <c:v>29.3</c:v>
                </c:pt>
                <c:pt idx="303">
                  <c:v>28.4</c:v>
                </c:pt>
                <c:pt idx="304">
                  <c:v>29.0</c:v>
                </c:pt>
                <c:pt idx="311" formatCode="0">
                  <c:v>37.64</c:v>
                </c:pt>
                <c:pt idx="319">
                  <c:v>56.8</c:v>
                </c:pt>
                <c:pt idx="320">
                  <c:v>47.9</c:v>
                </c:pt>
                <c:pt idx="321">
                  <c:v>42.0</c:v>
                </c:pt>
                <c:pt idx="322">
                  <c:v>41.7</c:v>
                </c:pt>
                <c:pt idx="323">
                  <c:v>41.3</c:v>
                </c:pt>
                <c:pt idx="324">
                  <c:v>33.8</c:v>
                </c:pt>
                <c:pt idx="325">
                  <c:v>35.4</c:v>
                </c:pt>
                <c:pt idx="326">
                  <c:v>32.4</c:v>
                </c:pt>
                <c:pt idx="327">
                  <c:v>30.4</c:v>
                </c:pt>
                <c:pt idx="335" formatCode="0">
                  <c:v>40.18888888888888</c:v>
                </c:pt>
                <c:pt idx="391">
                  <c:v>0.0</c:v>
                </c:pt>
                <c:pt idx="392">
                  <c:v>0.0</c:v>
                </c:pt>
                <c:pt idx="393">
                  <c:v>44.7</c:v>
                </c:pt>
                <c:pt idx="394">
                  <c:v>35.2</c:v>
                </c:pt>
                <c:pt idx="395">
                  <c:v>33.1</c:v>
                </c:pt>
                <c:pt idx="396">
                  <c:v>35.6</c:v>
                </c:pt>
                <c:pt idx="397">
                  <c:v>30.2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7" formatCode="0">
                  <c:v>35.76</c:v>
                </c:pt>
                <c:pt idx="415">
                  <c:v>50.3</c:v>
                </c:pt>
                <c:pt idx="416">
                  <c:v>46.3</c:v>
                </c:pt>
                <c:pt idx="417">
                  <c:v>62.0</c:v>
                </c:pt>
                <c:pt idx="418">
                  <c:v>58.2</c:v>
                </c:pt>
                <c:pt idx="419">
                  <c:v>51.8</c:v>
                </c:pt>
                <c:pt idx="420">
                  <c:v>43.7</c:v>
                </c:pt>
                <c:pt idx="421">
                  <c:v>37.5</c:v>
                </c:pt>
                <c:pt idx="422">
                  <c:v>36.5</c:v>
                </c:pt>
                <c:pt idx="423">
                  <c:v>30.4</c:v>
                </c:pt>
                <c:pt idx="424">
                  <c:v>31.3</c:v>
                </c:pt>
                <c:pt idx="431" formatCode="0">
                  <c:v>44.8</c:v>
                </c:pt>
                <c:pt idx="439" formatCode="0.0">
                  <c:v>60.7</c:v>
                </c:pt>
                <c:pt idx="440" formatCode="0.0">
                  <c:v>57.4</c:v>
                </c:pt>
                <c:pt idx="441" formatCode="0.0">
                  <c:v>61.0</c:v>
                </c:pt>
                <c:pt idx="442" formatCode="0.0">
                  <c:v>56.8</c:v>
                </c:pt>
                <c:pt idx="443" formatCode="0.0">
                  <c:v>55.2</c:v>
                </c:pt>
                <c:pt idx="444" formatCode="0.0">
                  <c:v>46.6</c:v>
                </c:pt>
                <c:pt idx="445" formatCode="0.0">
                  <c:v>52.3</c:v>
                </c:pt>
                <c:pt idx="446" formatCode="0.0">
                  <c:v>47.0</c:v>
                </c:pt>
                <c:pt idx="447" formatCode="0.0">
                  <c:v>44.6</c:v>
                </c:pt>
                <c:pt idx="448" formatCode="0.0">
                  <c:v>48.3</c:v>
                </c:pt>
                <c:pt idx="455" formatCode="0">
                  <c:v>52.99</c:v>
                </c:pt>
                <c:pt idx="463">
                  <c:v>66.1</c:v>
                </c:pt>
                <c:pt idx="464">
                  <c:v>57.2</c:v>
                </c:pt>
                <c:pt idx="465">
                  <c:v>50.7</c:v>
                </c:pt>
                <c:pt idx="466">
                  <c:v>48.9</c:v>
                </c:pt>
                <c:pt idx="467">
                  <c:v>48.5</c:v>
                </c:pt>
                <c:pt idx="468">
                  <c:v>44.9</c:v>
                </c:pt>
                <c:pt idx="469">
                  <c:v>46.7</c:v>
                </c:pt>
                <c:pt idx="470">
                  <c:v>42.1</c:v>
                </c:pt>
                <c:pt idx="471">
                  <c:v>40.2</c:v>
                </c:pt>
                <c:pt idx="472">
                  <c:v>40.6</c:v>
                </c:pt>
                <c:pt idx="479" formatCode="0">
                  <c:v>48.59</c:v>
                </c:pt>
                <c:pt idx="487">
                  <c:v>58.2</c:v>
                </c:pt>
                <c:pt idx="488">
                  <c:v>49.5</c:v>
                </c:pt>
                <c:pt idx="489">
                  <c:v>46.1</c:v>
                </c:pt>
                <c:pt idx="490">
                  <c:v>41.4</c:v>
                </c:pt>
                <c:pt idx="491">
                  <c:v>36.3</c:v>
                </c:pt>
                <c:pt idx="492">
                  <c:v>31.5</c:v>
                </c:pt>
                <c:pt idx="493">
                  <c:v>31.2</c:v>
                </c:pt>
                <c:pt idx="494">
                  <c:v>25.4</c:v>
                </c:pt>
                <c:pt idx="495">
                  <c:v>26.8</c:v>
                </c:pt>
                <c:pt idx="496">
                  <c:v>26.2</c:v>
                </c:pt>
                <c:pt idx="503" formatCode="0">
                  <c:v>37.26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9D-46F9-AF99-3ACF85CA842B}"/>
            </c:ext>
          </c:extLst>
        </c:ser>
        <c:ser>
          <c:idx val="5"/>
          <c:order val="2"/>
          <c:tx>
            <c:v>AWG 2 RH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'May ''21'!$A$3:$A$604</c:f>
              <c:strCache>
                <c:ptCount val="600"/>
                <c:pt idx="0">
                  <c:v>2021-05-01T00:00</c:v>
                </c:pt>
                <c:pt idx="1">
                  <c:v>2021-05-01T01:00</c:v>
                </c:pt>
                <c:pt idx="2">
                  <c:v>2021-05-01T02:00</c:v>
                </c:pt>
                <c:pt idx="3">
                  <c:v>2021-05-01T03:00</c:v>
                </c:pt>
                <c:pt idx="4">
                  <c:v>2021-05-01T04:00</c:v>
                </c:pt>
                <c:pt idx="5">
                  <c:v>2021-05-01T05:00</c:v>
                </c:pt>
                <c:pt idx="6">
                  <c:v>2021-05-01T06:00</c:v>
                </c:pt>
                <c:pt idx="7">
                  <c:v>2021-05-01T07:00</c:v>
                </c:pt>
                <c:pt idx="8">
                  <c:v>2021-05-01T08:00</c:v>
                </c:pt>
                <c:pt idx="9">
                  <c:v>2021-05-01T09:00</c:v>
                </c:pt>
                <c:pt idx="10">
                  <c:v>2021-05-01T10:00</c:v>
                </c:pt>
                <c:pt idx="11">
                  <c:v>2021-05-01T11:00</c:v>
                </c:pt>
                <c:pt idx="12">
                  <c:v>2021-05-01T12:00</c:v>
                </c:pt>
                <c:pt idx="13">
                  <c:v>2021-05-01T13:00</c:v>
                </c:pt>
                <c:pt idx="14">
                  <c:v>2021-05-01T14:00</c:v>
                </c:pt>
                <c:pt idx="15">
                  <c:v>2021-05-01T15:00</c:v>
                </c:pt>
                <c:pt idx="16">
                  <c:v>2021-05-01T16:00</c:v>
                </c:pt>
                <c:pt idx="17">
                  <c:v>2021-05-01T17:00</c:v>
                </c:pt>
                <c:pt idx="18">
                  <c:v>2021-05-01T18:00</c:v>
                </c:pt>
                <c:pt idx="19">
                  <c:v>2021-05-01T19:00</c:v>
                </c:pt>
                <c:pt idx="20">
                  <c:v>2021-05-01T20:00</c:v>
                </c:pt>
                <c:pt idx="21">
                  <c:v>2021-05-01T21:00</c:v>
                </c:pt>
                <c:pt idx="22">
                  <c:v>2021-05-01T22:00</c:v>
                </c:pt>
                <c:pt idx="23">
                  <c:v>2021-05-01T23:00</c:v>
                </c:pt>
                <c:pt idx="24">
                  <c:v>2021-05-02T00:00</c:v>
                </c:pt>
                <c:pt idx="25">
                  <c:v>2021-05-02T01:00</c:v>
                </c:pt>
                <c:pt idx="26">
                  <c:v>2021-05-02T02:00</c:v>
                </c:pt>
                <c:pt idx="27">
                  <c:v>2021-05-02T03:00</c:v>
                </c:pt>
                <c:pt idx="28">
                  <c:v>2021-05-02T04:00</c:v>
                </c:pt>
                <c:pt idx="29">
                  <c:v>2021-05-02T05:00</c:v>
                </c:pt>
                <c:pt idx="30">
                  <c:v>2021-05-02T06:00</c:v>
                </c:pt>
                <c:pt idx="31">
                  <c:v>2021-05-02T07:00</c:v>
                </c:pt>
                <c:pt idx="32">
                  <c:v>2021-05-02T08:00</c:v>
                </c:pt>
                <c:pt idx="33">
                  <c:v>2021-05-02T09:00</c:v>
                </c:pt>
                <c:pt idx="34">
                  <c:v>2021-05-02T10:00</c:v>
                </c:pt>
                <c:pt idx="35">
                  <c:v>2021-05-02T11:00</c:v>
                </c:pt>
                <c:pt idx="36">
                  <c:v>2021-05-02T12:00</c:v>
                </c:pt>
                <c:pt idx="37">
                  <c:v>2021-05-02T13:00</c:v>
                </c:pt>
                <c:pt idx="38">
                  <c:v>2021-05-02T14:00</c:v>
                </c:pt>
                <c:pt idx="39">
                  <c:v>2021-05-02T15:00</c:v>
                </c:pt>
                <c:pt idx="40">
                  <c:v>2021-05-02T16:00</c:v>
                </c:pt>
                <c:pt idx="41">
                  <c:v>2021-05-02T17:00</c:v>
                </c:pt>
                <c:pt idx="42">
                  <c:v>2021-05-02T18:00</c:v>
                </c:pt>
                <c:pt idx="43">
                  <c:v>2021-05-02T19:00</c:v>
                </c:pt>
                <c:pt idx="44">
                  <c:v>2021-05-02T20:00</c:v>
                </c:pt>
                <c:pt idx="45">
                  <c:v>2021-05-02T21:00</c:v>
                </c:pt>
                <c:pt idx="46">
                  <c:v>2021-05-02T22:00</c:v>
                </c:pt>
                <c:pt idx="47">
                  <c:v>2021-05-02T23:00</c:v>
                </c:pt>
                <c:pt idx="48">
                  <c:v>2021-05-03T00:00</c:v>
                </c:pt>
                <c:pt idx="49">
                  <c:v>2021-05-03T01:00</c:v>
                </c:pt>
                <c:pt idx="50">
                  <c:v>2021-05-03T02:00</c:v>
                </c:pt>
                <c:pt idx="51">
                  <c:v>2021-05-03T03:00</c:v>
                </c:pt>
                <c:pt idx="52">
                  <c:v>2021-05-03T04:00</c:v>
                </c:pt>
                <c:pt idx="53">
                  <c:v>2021-05-03T05:00</c:v>
                </c:pt>
                <c:pt idx="54">
                  <c:v>2021-05-03T06:00</c:v>
                </c:pt>
                <c:pt idx="55">
                  <c:v>2021-05-03T07:00</c:v>
                </c:pt>
                <c:pt idx="56">
                  <c:v>2021-05-03T08:00</c:v>
                </c:pt>
                <c:pt idx="57">
                  <c:v>2021-05-03T09:00</c:v>
                </c:pt>
                <c:pt idx="58">
                  <c:v>2021-05-03T10:00</c:v>
                </c:pt>
                <c:pt idx="59">
                  <c:v>2021-05-03T11:00</c:v>
                </c:pt>
                <c:pt idx="60">
                  <c:v>2021-05-03T12:00</c:v>
                </c:pt>
                <c:pt idx="61">
                  <c:v>2021-05-03T13:00</c:v>
                </c:pt>
                <c:pt idx="62">
                  <c:v>2021-05-03T14:00</c:v>
                </c:pt>
                <c:pt idx="63">
                  <c:v>2021-05-03T15:00</c:v>
                </c:pt>
                <c:pt idx="64">
                  <c:v>2021-05-03T16:00</c:v>
                </c:pt>
                <c:pt idx="65">
                  <c:v>2021-05-03T17:00</c:v>
                </c:pt>
                <c:pt idx="66">
                  <c:v>2021-05-03T18:00</c:v>
                </c:pt>
                <c:pt idx="67">
                  <c:v>2021-05-03T19:00</c:v>
                </c:pt>
                <c:pt idx="68">
                  <c:v>2021-05-03T20:00</c:v>
                </c:pt>
                <c:pt idx="69">
                  <c:v>2021-05-03T21:00</c:v>
                </c:pt>
                <c:pt idx="70">
                  <c:v>2021-05-03T22:00</c:v>
                </c:pt>
                <c:pt idx="71">
                  <c:v>2021-05-03T23:00</c:v>
                </c:pt>
                <c:pt idx="72">
                  <c:v>2021-05-04T00:00</c:v>
                </c:pt>
                <c:pt idx="73">
                  <c:v>2021-05-04T01:00</c:v>
                </c:pt>
                <c:pt idx="74">
                  <c:v>2021-05-04T02:00</c:v>
                </c:pt>
                <c:pt idx="75">
                  <c:v>2021-05-04T03:00</c:v>
                </c:pt>
                <c:pt idx="76">
                  <c:v>2021-05-04T04:00</c:v>
                </c:pt>
                <c:pt idx="77">
                  <c:v>2021-05-04T05:00</c:v>
                </c:pt>
                <c:pt idx="78">
                  <c:v>2021-05-04T06:00</c:v>
                </c:pt>
                <c:pt idx="79">
                  <c:v>2021-05-04T07:00</c:v>
                </c:pt>
                <c:pt idx="80">
                  <c:v>2021-05-04T08:00</c:v>
                </c:pt>
                <c:pt idx="81">
                  <c:v>2021-05-04T09:00</c:v>
                </c:pt>
                <c:pt idx="82">
                  <c:v>2021-05-04T10:00</c:v>
                </c:pt>
                <c:pt idx="83">
                  <c:v>2021-05-04T11:00</c:v>
                </c:pt>
                <c:pt idx="84">
                  <c:v>2021-05-04T12:00</c:v>
                </c:pt>
                <c:pt idx="85">
                  <c:v>2021-05-04T13:00</c:v>
                </c:pt>
                <c:pt idx="86">
                  <c:v>2021-05-04T14:00</c:v>
                </c:pt>
                <c:pt idx="87">
                  <c:v>2021-05-04T15:00</c:v>
                </c:pt>
                <c:pt idx="88">
                  <c:v>2021-05-04T16:00</c:v>
                </c:pt>
                <c:pt idx="89">
                  <c:v>2021-05-04T17:00</c:v>
                </c:pt>
                <c:pt idx="90">
                  <c:v>2021-05-04T18:00</c:v>
                </c:pt>
                <c:pt idx="91">
                  <c:v>2021-05-04T19:00</c:v>
                </c:pt>
                <c:pt idx="92">
                  <c:v>2021-05-04T20:00</c:v>
                </c:pt>
                <c:pt idx="93">
                  <c:v>2021-05-04T21:00</c:v>
                </c:pt>
                <c:pt idx="94">
                  <c:v>2021-05-04T22:00</c:v>
                </c:pt>
                <c:pt idx="95">
                  <c:v>2021-05-04T23:00</c:v>
                </c:pt>
                <c:pt idx="96">
                  <c:v>2021-05-05T00:00</c:v>
                </c:pt>
                <c:pt idx="97">
                  <c:v>2021-05-05T01:00</c:v>
                </c:pt>
                <c:pt idx="98">
                  <c:v>2021-05-05T02:00</c:v>
                </c:pt>
                <c:pt idx="99">
                  <c:v>2021-05-05T03:00</c:v>
                </c:pt>
                <c:pt idx="100">
                  <c:v>2021-05-05T04:00</c:v>
                </c:pt>
                <c:pt idx="101">
                  <c:v>2021-05-05T05:00</c:v>
                </c:pt>
                <c:pt idx="102">
                  <c:v>2021-05-05T06:00</c:v>
                </c:pt>
                <c:pt idx="103">
                  <c:v>2021-05-05T07:00</c:v>
                </c:pt>
                <c:pt idx="104">
                  <c:v>2021-05-05T08:00</c:v>
                </c:pt>
                <c:pt idx="105">
                  <c:v>2021-05-05T09:00</c:v>
                </c:pt>
                <c:pt idx="106">
                  <c:v>2021-05-05T10:00</c:v>
                </c:pt>
                <c:pt idx="107">
                  <c:v>2021-05-05T11:00</c:v>
                </c:pt>
                <c:pt idx="108">
                  <c:v>2021-05-05T12:00</c:v>
                </c:pt>
                <c:pt idx="109">
                  <c:v>2021-05-05T13:00</c:v>
                </c:pt>
                <c:pt idx="110">
                  <c:v>2021-05-05T14:00</c:v>
                </c:pt>
                <c:pt idx="111">
                  <c:v>2021-05-05T15:00</c:v>
                </c:pt>
                <c:pt idx="112">
                  <c:v>2021-05-05T16:00</c:v>
                </c:pt>
                <c:pt idx="113">
                  <c:v>2021-05-05T17:00</c:v>
                </c:pt>
                <c:pt idx="114">
                  <c:v>2021-05-05T18:00</c:v>
                </c:pt>
                <c:pt idx="115">
                  <c:v>2021-05-05T19:00</c:v>
                </c:pt>
                <c:pt idx="116">
                  <c:v>2021-05-05T20:00</c:v>
                </c:pt>
                <c:pt idx="117">
                  <c:v>2021-05-05T21:00</c:v>
                </c:pt>
                <c:pt idx="118">
                  <c:v>2021-05-05T22:00</c:v>
                </c:pt>
                <c:pt idx="119">
                  <c:v>2021-05-05T23:00</c:v>
                </c:pt>
                <c:pt idx="120">
                  <c:v>2021-05-06T00:00</c:v>
                </c:pt>
                <c:pt idx="121">
                  <c:v>2021-05-06T01:00</c:v>
                </c:pt>
                <c:pt idx="122">
                  <c:v>2021-05-06T02:00</c:v>
                </c:pt>
                <c:pt idx="123">
                  <c:v>2021-05-06T03:00</c:v>
                </c:pt>
                <c:pt idx="124">
                  <c:v>2021-05-06T04:00</c:v>
                </c:pt>
                <c:pt idx="125">
                  <c:v>2021-05-06T05:00</c:v>
                </c:pt>
                <c:pt idx="126">
                  <c:v>2021-05-06T06:00</c:v>
                </c:pt>
                <c:pt idx="127">
                  <c:v>2021-05-06T07:00</c:v>
                </c:pt>
                <c:pt idx="128">
                  <c:v>2021-05-06T08:00</c:v>
                </c:pt>
                <c:pt idx="129">
                  <c:v>2021-05-06T09:00</c:v>
                </c:pt>
                <c:pt idx="130">
                  <c:v>2021-05-06T10:00</c:v>
                </c:pt>
                <c:pt idx="131">
                  <c:v>2021-05-06T11:00</c:v>
                </c:pt>
                <c:pt idx="132">
                  <c:v>2021-05-06T12:00</c:v>
                </c:pt>
                <c:pt idx="133">
                  <c:v>2021-05-06T13:00</c:v>
                </c:pt>
                <c:pt idx="134">
                  <c:v>2021-05-06T14:00</c:v>
                </c:pt>
                <c:pt idx="135">
                  <c:v>2021-05-06T15:00</c:v>
                </c:pt>
                <c:pt idx="136">
                  <c:v>2021-05-06T16:00</c:v>
                </c:pt>
                <c:pt idx="137">
                  <c:v>2021-05-06T17:00</c:v>
                </c:pt>
                <c:pt idx="138">
                  <c:v>2021-05-06T18:00</c:v>
                </c:pt>
                <c:pt idx="139">
                  <c:v>2021-05-06T19:00</c:v>
                </c:pt>
                <c:pt idx="140">
                  <c:v>2021-05-06T20:00</c:v>
                </c:pt>
                <c:pt idx="141">
                  <c:v>2021-05-06T21:00</c:v>
                </c:pt>
                <c:pt idx="142">
                  <c:v>2021-05-06T22:00</c:v>
                </c:pt>
                <c:pt idx="143">
                  <c:v>2021-05-06T23:00</c:v>
                </c:pt>
                <c:pt idx="144">
                  <c:v>2021-05-07T00:00</c:v>
                </c:pt>
                <c:pt idx="145">
                  <c:v>2021-05-07T01:00</c:v>
                </c:pt>
                <c:pt idx="146">
                  <c:v>2021-05-07T02:00</c:v>
                </c:pt>
                <c:pt idx="147">
                  <c:v>2021-05-07T03:00</c:v>
                </c:pt>
                <c:pt idx="148">
                  <c:v>2021-05-07T04:00</c:v>
                </c:pt>
                <c:pt idx="149">
                  <c:v>2021-05-07T05:00</c:v>
                </c:pt>
                <c:pt idx="150">
                  <c:v>2021-05-07T06:00</c:v>
                </c:pt>
                <c:pt idx="151">
                  <c:v>2021-05-07T07:00</c:v>
                </c:pt>
                <c:pt idx="152">
                  <c:v>2021-05-07T08:00</c:v>
                </c:pt>
                <c:pt idx="153">
                  <c:v>2021-05-07T09:00</c:v>
                </c:pt>
                <c:pt idx="154">
                  <c:v>2021-05-07T10:00</c:v>
                </c:pt>
                <c:pt idx="155">
                  <c:v>2021-05-07T11:00</c:v>
                </c:pt>
                <c:pt idx="156">
                  <c:v>2021-05-07T12:00</c:v>
                </c:pt>
                <c:pt idx="157">
                  <c:v>2021-05-07T13:00</c:v>
                </c:pt>
                <c:pt idx="158">
                  <c:v>2021-05-07T14:00</c:v>
                </c:pt>
                <c:pt idx="159">
                  <c:v>2021-05-07T15:00</c:v>
                </c:pt>
                <c:pt idx="160">
                  <c:v>2021-05-07T16:00</c:v>
                </c:pt>
                <c:pt idx="161">
                  <c:v>2021-05-07T17:00</c:v>
                </c:pt>
                <c:pt idx="162">
                  <c:v>2021-05-07T18:00</c:v>
                </c:pt>
                <c:pt idx="163">
                  <c:v>2021-05-07T19:00</c:v>
                </c:pt>
                <c:pt idx="164">
                  <c:v>2021-05-07T20:00</c:v>
                </c:pt>
                <c:pt idx="165">
                  <c:v>2021-05-07T21:00</c:v>
                </c:pt>
                <c:pt idx="166">
                  <c:v>2021-05-07T22:00</c:v>
                </c:pt>
                <c:pt idx="167">
                  <c:v>2021-05-07T23:00</c:v>
                </c:pt>
                <c:pt idx="168">
                  <c:v>2021-05-08T00:00</c:v>
                </c:pt>
                <c:pt idx="169">
                  <c:v>2021-05-08T01:00</c:v>
                </c:pt>
                <c:pt idx="170">
                  <c:v>2021-05-08T02:00</c:v>
                </c:pt>
                <c:pt idx="171">
                  <c:v>2021-05-08T03:00</c:v>
                </c:pt>
                <c:pt idx="172">
                  <c:v>2021-05-08T04:00</c:v>
                </c:pt>
                <c:pt idx="173">
                  <c:v>2021-05-08T05:00</c:v>
                </c:pt>
                <c:pt idx="174">
                  <c:v>2021-05-08T06:00</c:v>
                </c:pt>
                <c:pt idx="175">
                  <c:v>2021-05-08T07:00</c:v>
                </c:pt>
                <c:pt idx="176">
                  <c:v>2021-05-08T08:00</c:v>
                </c:pt>
                <c:pt idx="177">
                  <c:v>2021-05-08T09:00</c:v>
                </c:pt>
                <c:pt idx="178">
                  <c:v>2021-05-08T10:00</c:v>
                </c:pt>
                <c:pt idx="179">
                  <c:v>2021-05-08T11:00</c:v>
                </c:pt>
                <c:pt idx="180">
                  <c:v>2021-05-08T12:00</c:v>
                </c:pt>
                <c:pt idx="181">
                  <c:v>2021-05-08T13:00</c:v>
                </c:pt>
                <c:pt idx="182">
                  <c:v>2021-05-08T14:00</c:v>
                </c:pt>
                <c:pt idx="183">
                  <c:v>2021-05-08T15:00</c:v>
                </c:pt>
                <c:pt idx="184">
                  <c:v>2021-05-08T16:00</c:v>
                </c:pt>
                <c:pt idx="185">
                  <c:v>2021-05-08T17:00</c:v>
                </c:pt>
                <c:pt idx="186">
                  <c:v>2021-05-08T18:00</c:v>
                </c:pt>
                <c:pt idx="187">
                  <c:v>2021-05-08T19:00</c:v>
                </c:pt>
                <c:pt idx="188">
                  <c:v>2021-05-08T20:00</c:v>
                </c:pt>
                <c:pt idx="189">
                  <c:v>2021-05-08T21:00</c:v>
                </c:pt>
                <c:pt idx="190">
                  <c:v>2021-05-08T22:00</c:v>
                </c:pt>
                <c:pt idx="191">
                  <c:v>2021-05-08T23:00</c:v>
                </c:pt>
                <c:pt idx="192">
                  <c:v>2021-05-09T00:00</c:v>
                </c:pt>
                <c:pt idx="193">
                  <c:v>2021-05-09T01:00</c:v>
                </c:pt>
                <c:pt idx="194">
                  <c:v>2021-05-09T02:00</c:v>
                </c:pt>
                <c:pt idx="195">
                  <c:v>2021-05-09T03:00</c:v>
                </c:pt>
                <c:pt idx="196">
                  <c:v>2021-05-09T04:00</c:v>
                </c:pt>
                <c:pt idx="197">
                  <c:v>2021-05-09T05:00</c:v>
                </c:pt>
                <c:pt idx="198">
                  <c:v>2021-05-09T06:00</c:v>
                </c:pt>
                <c:pt idx="199">
                  <c:v>2021-05-09T07:00</c:v>
                </c:pt>
                <c:pt idx="200">
                  <c:v>2021-05-09T08:00</c:v>
                </c:pt>
                <c:pt idx="201">
                  <c:v>2021-05-09T09:00</c:v>
                </c:pt>
                <c:pt idx="202">
                  <c:v>2021-05-09T10:00</c:v>
                </c:pt>
                <c:pt idx="203">
                  <c:v>2021-05-09T11:00</c:v>
                </c:pt>
                <c:pt idx="204">
                  <c:v>2021-05-09T12:00</c:v>
                </c:pt>
                <c:pt idx="205">
                  <c:v>2021-05-09T13:00</c:v>
                </c:pt>
                <c:pt idx="206">
                  <c:v>2021-05-09T14:00</c:v>
                </c:pt>
                <c:pt idx="207">
                  <c:v>2021-05-09T15:00</c:v>
                </c:pt>
                <c:pt idx="208">
                  <c:v>2021-05-09T16:00</c:v>
                </c:pt>
                <c:pt idx="209">
                  <c:v>2021-05-09T17:00</c:v>
                </c:pt>
                <c:pt idx="210">
                  <c:v>2021-05-09T18:00</c:v>
                </c:pt>
                <c:pt idx="211">
                  <c:v>2021-05-09T19:00</c:v>
                </c:pt>
                <c:pt idx="212">
                  <c:v>2021-05-09T20:00</c:v>
                </c:pt>
                <c:pt idx="213">
                  <c:v>2021-05-09T21:00</c:v>
                </c:pt>
                <c:pt idx="214">
                  <c:v>2021-05-09T22:00</c:v>
                </c:pt>
                <c:pt idx="215">
                  <c:v>2021-05-09T23:00</c:v>
                </c:pt>
                <c:pt idx="216">
                  <c:v>2021-05-10T00:00</c:v>
                </c:pt>
                <c:pt idx="217">
                  <c:v>2021-05-10T01:00</c:v>
                </c:pt>
                <c:pt idx="218">
                  <c:v>2021-05-10T02:00</c:v>
                </c:pt>
                <c:pt idx="219">
                  <c:v>2021-05-10T03:00</c:v>
                </c:pt>
                <c:pt idx="220">
                  <c:v>2021-05-10T04:00</c:v>
                </c:pt>
                <c:pt idx="221">
                  <c:v>2021-05-10T05:00</c:v>
                </c:pt>
                <c:pt idx="222">
                  <c:v>2021-05-10T06:00</c:v>
                </c:pt>
                <c:pt idx="223">
                  <c:v>2021-05-10T07:00</c:v>
                </c:pt>
                <c:pt idx="224">
                  <c:v>2021-05-10T08:00</c:v>
                </c:pt>
                <c:pt idx="225">
                  <c:v>2021-05-10T09:00</c:v>
                </c:pt>
                <c:pt idx="226">
                  <c:v>2021-05-10T10:00</c:v>
                </c:pt>
                <c:pt idx="227">
                  <c:v>2021-05-10T11:00</c:v>
                </c:pt>
                <c:pt idx="228">
                  <c:v>2021-05-10T12:00</c:v>
                </c:pt>
                <c:pt idx="229">
                  <c:v>2021-05-10T13:00</c:v>
                </c:pt>
                <c:pt idx="230">
                  <c:v>2021-05-10T14:00</c:v>
                </c:pt>
                <c:pt idx="231">
                  <c:v>2021-05-10T15:00</c:v>
                </c:pt>
                <c:pt idx="232">
                  <c:v>2021-05-10T16:00</c:v>
                </c:pt>
                <c:pt idx="233">
                  <c:v>2021-05-10T17:00</c:v>
                </c:pt>
                <c:pt idx="234">
                  <c:v>2021-05-10T18:00</c:v>
                </c:pt>
                <c:pt idx="235">
                  <c:v>2021-05-10T19:00</c:v>
                </c:pt>
                <c:pt idx="236">
                  <c:v>2021-05-10T20:00</c:v>
                </c:pt>
                <c:pt idx="237">
                  <c:v>2021-05-10T21:00</c:v>
                </c:pt>
                <c:pt idx="238">
                  <c:v>2021-05-10T22:00</c:v>
                </c:pt>
                <c:pt idx="239">
                  <c:v>2021-05-10T23:00</c:v>
                </c:pt>
                <c:pt idx="240">
                  <c:v>2021-05-11T00:00</c:v>
                </c:pt>
                <c:pt idx="241">
                  <c:v>2021-05-11T01:00</c:v>
                </c:pt>
                <c:pt idx="242">
                  <c:v>2021-05-11T02:00</c:v>
                </c:pt>
                <c:pt idx="243">
                  <c:v>2021-05-11T03:00</c:v>
                </c:pt>
                <c:pt idx="244">
                  <c:v>2021-05-11T04:00</c:v>
                </c:pt>
                <c:pt idx="245">
                  <c:v>2021-05-11T05:00</c:v>
                </c:pt>
                <c:pt idx="246">
                  <c:v>2021-05-11T06:00</c:v>
                </c:pt>
                <c:pt idx="247">
                  <c:v>2021-05-11T07:00</c:v>
                </c:pt>
                <c:pt idx="248">
                  <c:v>2021-05-11T08:00</c:v>
                </c:pt>
                <c:pt idx="249">
                  <c:v>2021-05-11T09:00</c:v>
                </c:pt>
                <c:pt idx="250">
                  <c:v>2021-05-11T10:00</c:v>
                </c:pt>
                <c:pt idx="251">
                  <c:v>2021-05-11T11:00</c:v>
                </c:pt>
                <c:pt idx="252">
                  <c:v>2021-05-11T12:00</c:v>
                </c:pt>
                <c:pt idx="253">
                  <c:v>2021-05-11T13:00</c:v>
                </c:pt>
                <c:pt idx="254">
                  <c:v>2021-05-11T14:00</c:v>
                </c:pt>
                <c:pt idx="255">
                  <c:v>2021-05-11T15:00</c:v>
                </c:pt>
                <c:pt idx="256">
                  <c:v>2021-05-11T16:00</c:v>
                </c:pt>
                <c:pt idx="257">
                  <c:v>2021-05-11T17:00</c:v>
                </c:pt>
                <c:pt idx="258">
                  <c:v>2021-05-11T18:00</c:v>
                </c:pt>
                <c:pt idx="259">
                  <c:v>2021-05-11T19:00</c:v>
                </c:pt>
                <c:pt idx="260">
                  <c:v>2021-05-11T20:00</c:v>
                </c:pt>
                <c:pt idx="261">
                  <c:v>2021-05-11T21:00</c:v>
                </c:pt>
                <c:pt idx="262">
                  <c:v>2021-05-11T22:00</c:v>
                </c:pt>
                <c:pt idx="263">
                  <c:v>2021-05-11T23:00</c:v>
                </c:pt>
                <c:pt idx="264">
                  <c:v>2021-01-12T00:00:00</c:v>
                </c:pt>
                <c:pt idx="265">
                  <c:v>2021-01-12T01:00:00</c:v>
                </c:pt>
                <c:pt idx="266">
                  <c:v>2021-01-12T02:00:00</c:v>
                </c:pt>
                <c:pt idx="267">
                  <c:v>2021-01-12T03:00:00</c:v>
                </c:pt>
                <c:pt idx="268">
                  <c:v>2021-01-12T04:00:00</c:v>
                </c:pt>
                <c:pt idx="269">
                  <c:v>2021-01-12T05:00:00</c:v>
                </c:pt>
                <c:pt idx="270">
                  <c:v>2021-01-12T06:00:00</c:v>
                </c:pt>
                <c:pt idx="271">
                  <c:v>2021-01-12T07:00:00</c:v>
                </c:pt>
                <c:pt idx="272">
                  <c:v>2021-01-12T08:00:00</c:v>
                </c:pt>
                <c:pt idx="273">
                  <c:v>2021-01-12T09:00:00</c:v>
                </c:pt>
                <c:pt idx="274">
                  <c:v>2021-01-12T10:00:00</c:v>
                </c:pt>
                <c:pt idx="275">
                  <c:v>2021-01-12T11:00:00</c:v>
                </c:pt>
                <c:pt idx="276">
                  <c:v>2021-01-12T12:00:00</c:v>
                </c:pt>
                <c:pt idx="277">
                  <c:v>2021-01-12T13:00:00</c:v>
                </c:pt>
                <c:pt idx="278">
                  <c:v>2021-01-12T14:00:00</c:v>
                </c:pt>
                <c:pt idx="279">
                  <c:v>2021-01-12T15:00:00</c:v>
                </c:pt>
                <c:pt idx="280">
                  <c:v>2021-01-12T16:00:00</c:v>
                </c:pt>
                <c:pt idx="281">
                  <c:v>2021-01-12T17:00:00</c:v>
                </c:pt>
                <c:pt idx="282">
                  <c:v>2021-01-12T18:00:00</c:v>
                </c:pt>
                <c:pt idx="283">
                  <c:v>2021-01-12T19:00:00</c:v>
                </c:pt>
                <c:pt idx="284">
                  <c:v>2021-01-12T20:00:00</c:v>
                </c:pt>
                <c:pt idx="285">
                  <c:v>2021-01-12T21:00:00</c:v>
                </c:pt>
                <c:pt idx="286">
                  <c:v>2021-01-12T22:00:00</c:v>
                </c:pt>
                <c:pt idx="287">
                  <c:v>2021-01-12T23:00:00</c:v>
                </c:pt>
                <c:pt idx="288">
                  <c:v>2021-05-13T00:00</c:v>
                </c:pt>
                <c:pt idx="289">
                  <c:v>2021-05-13T01:00</c:v>
                </c:pt>
                <c:pt idx="290">
                  <c:v>2021-05-13T02:00</c:v>
                </c:pt>
                <c:pt idx="291">
                  <c:v>2021-05-13T03:00</c:v>
                </c:pt>
                <c:pt idx="292">
                  <c:v>2021-05-13T04:00</c:v>
                </c:pt>
                <c:pt idx="293">
                  <c:v>2021-05-13T05:00</c:v>
                </c:pt>
                <c:pt idx="294">
                  <c:v>2021-05-13T06:00</c:v>
                </c:pt>
                <c:pt idx="295">
                  <c:v>2021-05-13T07:00</c:v>
                </c:pt>
                <c:pt idx="296">
                  <c:v>2021-05-13T08:00</c:v>
                </c:pt>
                <c:pt idx="297">
                  <c:v>2021-05-13T09:00</c:v>
                </c:pt>
                <c:pt idx="298">
                  <c:v>2021-05-13T10:00</c:v>
                </c:pt>
                <c:pt idx="299">
                  <c:v>2021-05-13T11:00</c:v>
                </c:pt>
                <c:pt idx="300">
                  <c:v>2021-05-13T12:00</c:v>
                </c:pt>
                <c:pt idx="301">
                  <c:v>2021-05-13T13:00</c:v>
                </c:pt>
                <c:pt idx="302">
                  <c:v>2021-05-13T14:00</c:v>
                </c:pt>
                <c:pt idx="303">
                  <c:v>2021-05-13T15:00</c:v>
                </c:pt>
                <c:pt idx="304">
                  <c:v>2021-05-13T16:00</c:v>
                </c:pt>
                <c:pt idx="305">
                  <c:v>2021-05-13T17:00</c:v>
                </c:pt>
                <c:pt idx="306">
                  <c:v>2021-05-13T18:00</c:v>
                </c:pt>
                <c:pt idx="307">
                  <c:v>2021-05-13T19:00</c:v>
                </c:pt>
                <c:pt idx="308">
                  <c:v>2021-05-13T20:00</c:v>
                </c:pt>
                <c:pt idx="309">
                  <c:v>2021-05-13T21:00</c:v>
                </c:pt>
                <c:pt idx="310">
                  <c:v>2021-05-13T22:00</c:v>
                </c:pt>
                <c:pt idx="311">
                  <c:v>2021-05-13T23:00</c:v>
                </c:pt>
                <c:pt idx="312">
                  <c:v>2021-05-14T00:00</c:v>
                </c:pt>
                <c:pt idx="313">
                  <c:v>2021-05-14T01:00</c:v>
                </c:pt>
                <c:pt idx="314">
                  <c:v>2021-05-14T02:00</c:v>
                </c:pt>
                <c:pt idx="315">
                  <c:v>2021-05-14T03:00</c:v>
                </c:pt>
                <c:pt idx="316">
                  <c:v>2021-05-14T04:00</c:v>
                </c:pt>
                <c:pt idx="317">
                  <c:v>2021-05-14T05:00</c:v>
                </c:pt>
                <c:pt idx="318">
                  <c:v>2021-05-14T06:00</c:v>
                </c:pt>
                <c:pt idx="319">
                  <c:v>2021-05-14T07:00</c:v>
                </c:pt>
                <c:pt idx="320">
                  <c:v>2021-05-14T08:00</c:v>
                </c:pt>
                <c:pt idx="321">
                  <c:v>2021-05-14T09:00</c:v>
                </c:pt>
                <c:pt idx="322">
                  <c:v>2021-05-14T10:00</c:v>
                </c:pt>
                <c:pt idx="323">
                  <c:v>2021-05-14T11:00</c:v>
                </c:pt>
                <c:pt idx="324">
                  <c:v>2021-05-14T12:00</c:v>
                </c:pt>
                <c:pt idx="325">
                  <c:v>2021-05-14T13:00</c:v>
                </c:pt>
                <c:pt idx="326">
                  <c:v>2021-05-14T14:00</c:v>
                </c:pt>
                <c:pt idx="327">
                  <c:v>2021-05-14T15:00</c:v>
                </c:pt>
                <c:pt idx="328">
                  <c:v>2021-05-14T16:00</c:v>
                </c:pt>
                <c:pt idx="329">
                  <c:v>2021-05-14T17:00</c:v>
                </c:pt>
                <c:pt idx="330">
                  <c:v>2021-05-14T18:00</c:v>
                </c:pt>
                <c:pt idx="331">
                  <c:v>2021-05-14T19:00</c:v>
                </c:pt>
                <c:pt idx="332">
                  <c:v>2021-05-14T20:00</c:v>
                </c:pt>
                <c:pt idx="333">
                  <c:v>2021-05-14T21:00</c:v>
                </c:pt>
                <c:pt idx="334">
                  <c:v>2021-05-14T22:00</c:v>
                </c:pt>
                <c:pt idx="335">
                  <c:v>2021-05-14T23:00</c:v>
                </c:pt>
                <c:pt idx="336">
                  <c:v>2021-05-15T00:00</c:v>
                </c:pt>
                <c:pt idx="337">
                  <c:v>2021-05-15T01:00</c:v>
                </c:pt>
                <c:pt idx="338">
                  <c:v>2021-05-15T02:00</c:v>
                </c:pt>
                <c:pt idx="339">
                  <c:v>2021-05-15T03:00</c:v>
                </c:pt>
                <c:pt idx="340">
                  <c:v>2021-05-15T04:00</c:v>
                </c:pt>
                <c:pt idx="341">
                  <c:v>2021-05-15T05:00</c:v>
                </c:pt>
                <c:pt idx="342">
                  <c:v>2021-05-15T06:00</c:v>
                </c:pt>
                <c:pt idx="343">
                  <c:v>2021-05-15T07:00</c:v>
                </c:pt>
                <c:pt idx="344">
                  <c:v>2021-05-15T08:00</c:v>
                </c:pt>
                <c:pt idx="345">
                  <c:v>2021-05-15T09:00</c:v>
                </c:pt>
                <c:pt idx="346">
                  <c:v>2021-05-15T10:00</c:v>
                </c:pt>
                <c:pt idx="347">
                  <c:v>2021-05-15T11:00</c:v>
                </c:pt>
                <c:pt idx="348">
                  <c:v>2021-05-15T12:00</c:v>
                </c:pt>
                <c:pt idx="349">
                  <c:v>2021-05-15T13:00</c:v>
                </c:pt>
                <c:pt idx="350">
                  <c:v>2021-05-15T14:00</c:v>
                </c:pt>
                <c:pt idx="351">
                  <c:v>2021-05-15T15:00</c:v>
                </c:pt>
                <c:pt idx="352">
                  <c:v>2021-05-15T16:00</c:v>
                </c:pt>
                <c:pt idx="353">
                  <c:v>2021-05-15T17:00</c:v>
                </c:pt>
                <c:pt idx="354">
                  <c:v>2021-05-15T18:00</c:v>
                </c:pt>
                <c:pt idx="355">
                  <c:v>2021-05-15T19:00</c:v>
                </c:pt>
                <c:pt idx="356">
                  <c:v>2021-05-15T20:00</c:v>
                </c:pt>
                <c:pt idx="357">
                  <c:v>2021-05-15T21:00</c:v>
                </c:pt>
                <c:pt idx="358">
                  <c:v>2021-05-15T22:00</c:v>
                </c:pt>
                <c:pt idx="359">
                  <c:v>2021-05-15T23:00</c:v>
                </c:pt>
                <c:pt idx="360">
                  <c:v>2021-05-16T00:00</c:v>
                </c:pt>
                <c:pt idx="361">
                  <c:v>2021-05-16T01:00</c:v>
                </c:pt>
                <c:pt idx="362">
                  <c:v>2021-05-16T02:00</c:v>
                </c:pt>
                <c:pt idx="363">
                  <c:v>2021-05-16T03:00</c:v>
                </c:pt>
                <c:pt idx="364">
                  <c:v>2021-05-16T04:00</c:v>
                </c:pt>
                <c:pt idx="365">
                  <c:v>2021-05-16T05:00</c:v>
                </c:pt>
                <c:pt idx="366">
                  <c:v>2021-05-16T06:00</c:v>
                </c:pt>
                <c:pt idx="367">
                  <c:v>2021-05-16T07:00</c:v>
                </c:pt>
                <c:pt idx="368">
                  <c:v>2021-05-16T08:00</c:v>
                </c:pt>
                <c:pt idx="369">
                  <c:v>2021-05-16T09:00</c:v>
                </c:pt>
                <c:pt idx="370">
                  <c:v>2021-05-16T10:00</c:v>
                </c:pt>
                <c:pt idx="371">
                  <c:v>2021-05-16T11:00</c:v>
                </c:pt>
                <c:pt idx="372">
                  <c:v>2021-05-16T12:00</c:v>
                </c:pt>
                <c:pt idx="373">
                  <c:v>2021-05-16T13:00</c:v>
                </c:pt>
                <c:pt idx="374">
                  <c:v>2021-05-16T14:00</c:v>
                </c:pt>
                <c:pt idx="375">
                  <c:v>2021-05-16T15:00</c:v>
                </c:pt>
                <c:pt idx="376">
                  <c:v>2021-05-16T16:00</c:v>
                </c:pt>
                <c:pt idx="377">
                  <c:v>2021-05-16T17:00</c:v>
                </c:pt>
                <c:pt idx="378">
                  <c:v>2021-05-16T18:00</c:v>
                </c:pt>
                <c:pt idx="379">
                  <c:v>2021-05-16T19:00</c:v>
                </c:pt>
                <c:pt idx="380">
                  <c:v>2021-05-16T20:00</c:v>
                </c:pt>
                <c:pt idx="381">
                  <c:v>2021-05-16T21:00</c:v>
                </c:pt>
                <c:pt idx="382">
                  <c:v>2021-05-16T22:00</c:v>
                </c:pt>
                <c:pt idx="383">
                  <c:v>2021-05-16T23:00</c:v>
                </c:pt>
                <c:pt idx="384">
                  <c:v>2021-05-17T00:00</c:v>
                </c:pt>
                <c:pt idx="385">
                  <c:v>2021-05-17T01:00</c:v>
                </c:pt>
                <c:pt idx="386">
                  <c:v>2021-05-17T02:00</c:v>
                </c:pt>
                <c:pt idx="387">
                  <c:v>2021-05-17T03:00</c:v>
                </c:pt>
                <c:pt idx="388">
                  <c:v>2021-05-17T04:00</c:v>
                </c:pt>
                <c:pt idx="389">
                  <c:v>2021-05-17T05:00</c:v>
                </c:pt>
                <c:pt idx="390">
                  <c:v>2021-05-17T06:00</c:v>
                </c:pt>
                <c:pt idx="391">
                  <c:v>2021-05-17T07:00</c:v>
                </c:pt>
                <c:pt idx="392">
                  <c:v>2021-05-17T08:00</c:v>
                </c:pt>
                <c:pt idx="393">
                  <c:v>2021-05-17T09:00</c:v>
                </c:pt>
                <c:pt idx="394">
                  <c:v>2021-05-17T10:00</c:v>
                </c:pt>
                <c:pt idx="395">
                  <c:v>2021-05-17T11:00</c:v>
                </c:pt>
                <c:pt idx="396">
                  <c:v>2021-05-17T12:00</c:v>
                </c:pt>
                <c:pt idx="397">
                  <c:v>2021-05-17T13:00</c:v>
                </c:pt>
                <c:pt idx="398">
                  <c:v>2021-05-17T14:00</c:v>
                </c:pt>
                <c:pt idx="399">
                  <c:v>2021-05-17T15:00</c:v>
                </c:pt>
                <c:pt idx="400">
                  <c:v>2021-05-17T16:00</c:v>
                </c:pt>
                <c:pt idx="401">
                  <c:v>2021-05-17T17:00</c:v>
                </c:pt>
                <c:pt idx="402">
                  <c:v>2021-05-17T18:00</c:v>
                </c:pt>
                <c:pt idx="403">
                  <c:v>2021-05-17T19:00</c:v>
                </c:pt>
                <c:pt idx="404">
                  <c:v>2021-05-17T20:00</c:v>
                </c:pt>
                <c:pt idx="405">
                  <c:v>2021-05-17T21:00</c:v>
                </c:pt>
                <c:pt idx="406">
                  <c:v>2021-05-17T22:00</c:v>
                </c:pt>
                <c:pt idx="407">
                  <c:v>2021-05-17T23:00</c:v>
                </c:pt>
                <c:pt idx="408">
                  <c:v>2021-05-18T00:00</c:v>
                </c:pt>
                <c:pt idx="409">
                  <c:v>2021-05-18T01:00</c:v>
                </c:pt>
                <c:pt idx="410">
                  <c:v>2021-05-18T02:00</c:v>
                </c:pt>
                <c:pt idx="411">
                  <c:v>2021-05-18T03:00</c:v>
                </c:pt>
                <c:pt idx="412">
                  <c:v>2021-05-18T04:00</c:v>
                </c:pt>
                <c:pt idx="413">
                  <c:v>2021-05-18T05:00</c:v>
                </c:pt>
                <c:pt idx="414">
                  <c:v>2021-05-18T06:00</c:v>
                </c:pt>
                <c:pt idx="415">
                  <c:v>2021-05-18T07:00</c:v>
                </c:pt>
                <c:pt idx="416">
                  <c:v>2021-05-18T08:00</c:v>
                </c:pt>
                <c:pt idx="417">
                  <c:v>2021-05-18T09:00</c:v>
                </c:pt>
                <c:pt idx="418">
                  <c:v>2021-05-18T10:00</c:v>
                </c:pt>
                <c:pt idx="419">
                  <c:v>2021-05-18T11:00</c:v>
                </c:pt>
                <c:pt idx="420">
                  <c:v>2021-05-18T12:00</c:v>
                </c:pt>
                <c:pt idx="421">
                  <c:v>2021-05-18T13:00</c:v>
                </c:pt>
                <c:pt idx="422">
                  <c:v>2021-05-18T14:00</c:v>
                </c:pt>
                <c:pt idx="423">
                  <c:v>2021-05-18T15:00</c:v>
                </c:pt>
                <c:pt idx="424">
                  <c:v>2021-05-18T16:00</c:v>
                </c:pt>
                <c:pt idx="425">
                  <c:v>2021-05-18T17:00</c:v>
                </c:pt>
                <c:pt idx="426">
                  <c:v>2021-05-18T18:00</c:v>
                </c:pt>
                <c:pt idx="427">
                  <c:v>2021-05-18T19:00</c:v>
                </c:pt>
                <c:pt idx="428">
                  <c:v>2021-05-18T20:00</c:v>
                </c:pt>
                <c:pt idx="429">
                  <c:v>2021-05-18T21:00</c:v>
                </c:pt>
                <c:pt idx="430">
                  <c:v>2021-05-18T22:00</c:v>
                </c:pt>
                <c:pt idx="431">
                  <c:v>2021-05-18T23:00</c:v>
                </c:pt>
                <c:pt idx="432">
                  <c:v>2020-11-19T00:00:00</c:v>
                </c:pt>
                <c:pt idx="433">
                  <c:v>2020-11-19T01:00:00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2020-11-19T04:00:00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2020-11-19T10:00:00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2021-05-20T00:00</c:v>
                </c:pt>
                <c:pt idx="457">
                  <c:v>2021-05-20T01:00</c:v>
                </c:pt>
                <c:pt idx="458">
                  <c:v>2021-05-20T02:00</c:v>
                </c:pt>
                <c:pt idx="459">
                  <c:v>2021-05-20T03:00</c:v>
                </c:pt>
                <c:pt idx="460">
                  <c:v>2021-05-20T04:00</c:v>
                </c:pt>
                <c:pt idx="461">
                  <c:v>2021-05-20T05:00</c:v>
                </c:pt>
                <c:pt idx="462">
                  <c:v>2021-05-20T06:00</c:v>
                </c:pt>
                <c:pt idx="463">
                  <c:v>2021-05-20T07:00</c:v>
                </c:pt>
                <c:pt idx="464">
                  <c:v>2021-05-20T08:00</c:v>
                </c:pt>
                <c:pt idx="465">
                  <c:v>2021-05-20T09:00</c:v>
                </c:pt>
                <c:pt idx="466">
                  <c:v>2021-05-20T11:00</c:v>
                </c:pt>
                <c:pt idx="467">
                  <c:v>2021-05-20T11:00</c:v>
                </c:pt>
                <c:pt idx="468">
                  <c:v>2021-05-20T12:00</c:v>
                </c:pt>
                <c:pt idx="469">
                  <c:v>2021-05-20T13:00</c:v>
                </c:pt>
                <c:pt idx="470">
                  <c:v>2021-05-20T14:00</c:v>
                </c:pt>
                <c:pt idx="471">
                  <c:v>2021-05-20T15:00</c:v>
                </c:pt>
                <c:pt idx="472">
                  <c:v>2021-05-20T16:00</c:v>
                </c:pt>
                <c:pt idx="473">
                  <c:v>2021-05-20T17:00</c:v>
                </c:pt>
                <c:pt idx="474">
                  <c:v>2021-05-20T18:00</c:v>
                </c:pt>
                <c:pt idx="475">
                  <c:v>2021-05-20T19:00</c:v>
                </c:pt>
                <c:pt idx="476">
                  <c:v>2021-05-20T20:00</c:v>
                </c:pt>
                <c:pt idx="477">
                  <c:v>2021-05-20T21:00</c:v>
                </c:pt>
                <c:pt idx="478">
                  <c:v>2021-05-20T22:00</c:v>
                </c:pt>
                <c:pt idx="479">
                  <c:v>2021-05-20T23:00</c:v>
                </c:pt>
                <c:pt idx="480">
                  <c:v>2021-05-21T00:00</c:v>
                </c:pt>
                <c:pt idx="481">
                  <c:v>2021-05-21T01:00</c:v>
                </c:pt>
                <c:pt idx="482">
                  <c:v>2021-05-21T02:00</c:v>
                </c:pt>
                <c:pt idx="483">
                  <c:v>2021-05-21T03:00</c:v>
                </c:pt>
                <c:pt idx="484">
                  <c:v>2021-05-21T04:00</c:v>
                </c:pt>
                <c:pt idx="485">
                  <c:v>2021-05-21T05:00</c:v>
                </c:pt>
                <c:pt idx="486">
                  <c:v>2021-05-21T06:00</c:v>
                </c:pt>
                <c:pt idx="487">
                  <c:v>2021-05-21T07:00</c:v>
                </c:pt>
                <c:pt idx="488">
                  <c:v>2021-05-21T08:00</c:v>
                </c:pt>
                <c:pt idx="489">
                  <c:v>2021-05-21T09:00</c:v>
                </c:pt>
                <c:pt idx="490">
                  <c:v>2021-05-21T10:00</c:v>
                </c:pt>
                <c:pt idx="491">
                  <c:v>2021-05-21T11:00</c:v>
                </c:pt>
                <c:pt idx="492">
                  <c:v>2021-05-21T12:00</c:v>
                </c:pt>
                <c:pt idx="493">
                  <c:v>2021-05-21T13:00</c:v>
                </c:pt>
                <c:pt idx="494">
                  <c:v>2021-05-21T14:00</c:v>
                </c:pt>
                <c:pt idx="495">
                  <c:v>2021-05-21T15:00</c:v>
                </c:pt>
                <c:pt idx="496">
                  <c:v>2021-05-21T16:00</c:v>
                </c:pt>
                <c:pt idx="497">
                  <c:v>2021-05-21T17:00</c:v>
                </c:pt>
                <c:pt idx="498">
                  <c:v>2021-05-21T18:00</c:v>
                </c:pt>
                <c:pt idx="499">
                  <c:v>2021-05-21T19:00</c:v>
                </c:pt>
                <c:pt idx="500">
                  <c:v>2021-05-21T20:00</c:v>
                </c:pt>
                <c:pt idx="501">
                  <c:v>2021-05-21T21:00</c:v>
                </c:pt>
                <c:pt idx="502">
                  <c:v>2021-05-21T22:00</c:v>
                </c:pt>
                <c:pt idx="503">
                  <c:v>2021-05-21T23:00</c:v>
                </c:pt>
                <c:pt idx="504">
                  <c:v>2021-05-22T00:00</c:v>
                </c:pt>
                <c:pt idx="505">
                  <c:v>2021-05-22T01:00</c:v>
                </c:pt>
                <c:pt idx="506">
                  <c:v>2021-05-22T02:00</c:v>
                </c:pt>
                <c:pt idx="507">
                  <c:v>2021-05-22T03:00</c:v>
                </c:pt>
                <c:pt idx="508">
                  <c:v>2021-05-22T04:00</c:v>
                </c:pt>
                <c:pt idx="509">
                  <c:v>2021-05-22T05:00</c:v>
                </c:pt>
                <c:pt idx="510">
                  <c:v>2021-05-22T06:00</c:v>
                </c:pt>
                <c:pt idx="511">
                  <c:v>2021-05-22T07:00</c:v>
                </c:pt>
                <c:pt idx="512">
                  <c:v>2021-05-22T08:00</c:v>
                </c:pt>
                <c:pt idx="513">
                  <c:v>2021-05-22T09:00</c:v>
                </c:pt>
                <c:pt idx="514">
                  <c:v>2021-05-22T10:00</c:v>
                </c:pt>
                <c:pt idx="515">
                  <c:v>2021-05-22T11:00</c:v>
                </c:pt>
                <c:pt idx="516">
                  <c:v>2021-05-22T12:00</c:v>
                </c:pt>
                <c:pt idx="517">
                  <c:v>2021-05-22T13:00</c:v>
                </c:pt>
                <c:pt idx="518">
                  <c:v>2021-05-22T14:00</c:v>
                </c:pt>
                <c:pt idx="519">
                  <c:v>2021-05-22T15:00</c:v>
                </c:pt>
                <c:pt idx="520">
                  <c:v>2021-05-22T16:00</c:v>
                </c:pt>
                <c:pt idx="521">
                  <c:v>2021-05-22T17:00</c:v>
                </c:pt>
                <c:pt idx="522">
                  <c:v>2021-05-22T18:00</c:v>
                </c:pt>
                <c:pt idx="523">
                  <c:v>2021-05-22T19:00</c:v>
                </c:pt>
                <c:pt idx="524">
                  <c:v>2021-05-22T20:00</c:v>
                </c:pt>
                <c:pt idx="525">
                  <c:v>2021-05-22T21:00</c:v>
                </c:pt>
                <c:pt idx="526">
                  <c:v>2021-05-22T22:00</c:v>
                </c:pt>
                <c:pt idx="527">
                  <c:v>2021-05-22T23:00</c:v>
                </c:pt>
                <c:pt idx="528">
                  <c:v>2021-05-23T00:00</c:v>
                </c:pt>
                <c:pt idx="529">
                  <c:v>2021-05-23T01:00</c:v>
                </c:pt>
                <c:pt idx="530">
                  <c:v>2021-05-23T02:00</c:v>
                </c:pt>
                <c:pt idx="531">
                  <c:v>2021-05-23T03:00</c:v>
                </c:pt>
                <c:pt idx="532">
                  <c:v>2021-05-23T04:00</c:v>
                </c:pt>
                <c:pt idx="533">
                  <c:v>2021-05-23T05:00</c:v>
                </c:pt>
                <c:pt idx="534">
                  <c:v>2021-05-23T06:00</c:v>
                </c:pt>
                <c:pt idx="535">
                  <c:v>2021-05-23T07:00</c:v>
                </c:pt>
                <c:pt idx="536">
                  <c:v>2021-05-23T08:00</c:v>
                </c:pt>
                <c:pt idx="537">
                  <c:v>2021-05-23T09:00</c:v>
                </c:pt>
                <c:pt idx="538">
                  <c:v>2021-05-23T10:00</c:v>
                </c:pt>
                <c:pt idx="539">
                  <c:v>2021-05-23T11:00</c:v>
                </c:pt>
                <c:pt idx="540">
                  <c:v>2021-05-23T12:00</c:v>
                </c:pt>
                <c:pt idx="541">
                  <c:v>2021-05-23T13:00</c:v>
                </c:pt>
                <c:pt idx="542">
                  <c:v>2021-05-23T14:00</c:v>
                </c:pt>
                <c:pt idx="543">
                  <c:v>2021-05-23T15:00</c:v>
                </c:pt>
                <c:pt idx="544">
                  <c:v>2021-05-23T16:00</c:v>
                </c:pt>
                <c:pt idx="545">
                  <c:v>2021-05-23T17:00</c:v>
                </c:pt>
                <c:pt idx="546">
                  <c:v>2021-05-23T18:00</c:v>
                </c:pt>
                <c:pt idx="547">
                  <c:v>2021-05-23T19:00</c:v>
                </c:pt>
                <c:pt idx="548">
                  <c:v>2021-05-23T20:00</c:v>
                </c:pt>
                <c:pt idx="549">
                  <c:v>2021-05-23T21:00</c:v>
                </c:pt>
                <c:pt idx="550">
                  <c:v>2021-05-23T22:00</c:v>
                </c:pt>
                <c:pt idx="551">
                  <c:v>2021-05-23T23:00</c:v>
                </c:pt>
                <c:pt idx="552">
                  <c:v>2021-05-24T00:00</c:v>
                </c:pt>
                <c:pt idx="553">
                  <c:v>2021-05-24T01:00</c:v>
                </c:pt>
                <c:pt idx="554">
                  <c:v>2021-05-24T02:00</c:v>
                </c:pt>
                <c:pt idx="555">
                  <c:v>2021-05-24T03:00</c:v>
                </c:pt>
                <c:pt idx="556">
                  <c:v>2021-05-24T04:00</c:v>
                </c:pt>
                <c:pt idx="557">
                  <c:v>2021-05-24T05:00</c:v>
                </c:pt>
                <c:pt idx="558">
                  <c:v>2021-05-24T06:00</c:v>
                </c:pt>
                <c:pt idx="559">
                  <c:v>2021-05-24T07:00</c:v>
                </c:pt>
                <c:pt idx="560">
                  <c:v>2021-05-24T08:00</c:v>
                </c:pt>
                <c:pt idx="561">
                  <c:v>2021-05-24T09:00</c:v>
                </c:pt>
                <c:pt idx="562">
                  <c:v>2021-05-24T10:00</c:v>
                </c:pt>
                <c:pt idx="563">
                  <c:v>2021-05-24T11:00</c:v>
                </c:pt>
                <c:pt idx="564">
                  <c:v>2021-05-24T12:00</c:v>
                </c:pt>
                <c:pt idx="565">
                  <c:v>2021-05-24T13:00</c:v>
                </c:pt>
                <c:pt idx="566">
                  <c:v>2021-05-24T14:00</c:v>
                </c:pt>
                <c:pt idx="567">
                  <c:v>2021-05-24T15:00</c:v>
                </c:pt>
                <c:pt idx="568">
                  <c:v>2021-05-24T16:00</c:v>
                </c:pt>
                <c:pt idx="569">
                  <c:v>2021-05-24T17:00</c:v>
                </c:pt>
                <c:pt idx="570">
                  <c:v>2021-05-24T18:00</c:v>
                </c:pt>
                <c:pt idx="571">
                  <c:v>2021-05-24T19:00</c:v>
                </c:pt>
                <c:pt idx="572">
                  <c:v>2021-05-24T20:00</c:v>
                </c:pt>
                <c:pt idx="573">
                  <c:v>2021-05-24T21:00</c:v>
                </c:pt>
                <c:pt idx="574">
                  <c:v>2021-05-24T22:00</c:v>
                </c:pt>
                <c:pt idx="575">
                  <c:v>2021-05-24T23:00</c:v>
                </c:pt>
                <c:pt idx="576">
                  <c:v>2021-05-25T00:00</c:v>
                </c:pt>
                <c:pt idx="577">
                  <c:v>2021-05-25T01:00</c:v>
                </c:pt>
                <c:pt idx="578">
                  <c:v>2021-05-25T02:00</c:v>
                </c:pt>
                <c:pt idx="579">
                  <c:v>2021-05-25T03:00</c:v>
                </c:pt>
                <c:pt idx="580">
                  <c:v>2021-05-25T04:00</c:v>
                </c:pt>
                <c:pt idx="581">
                  <c:v>2021-05-25T05:00</c:v>
                </c:pt>
                <c:pt idx="582">
                  <c:v>2021-05-25T06:00</c:v>
                </c:pt>
                <c:pt idx="583">
                  <c:v>2021-05-25T07:00</c:v>
                </c:pt>
                <c:pt idx="584">
                  <c:v>2021-05-25T08:00</c:v>
                </c:pt>
                <c:pt idx="585">
                  <c:v>2021-05-25T09:00</c:v>
                </c:pt>
                <c:pt idx="586">
                  <c:v>2021-05-25T11:00</c:v>
                </c:pt>
                <c:pt idx="587">
                  <c:v>2021-05-25T11:00</c:v>
                </c:pt>
                <c:pt idx="588">
                  <c:v>2021-05-25T12:00</c:v>
                </c:pt>
                <c:pt idx="589">
                  <c:v>2021-05-25T13:00</c:v>
                </c:pt>
                <c:pt idx="590">
                  <c:v>2021-05-25T14:00</c:v>
                </c:pt>
                <c:pt idx="591">
                  <c:v>2021-05-25T15:00</c:v>
                </c:pt>
                <c:pt idx="592">
                  <c:v>2021-05-25T16:00</c:v>
                </c:pt>
                <c:pt idx="593">
                  <c:v>2021-05-25T17:00</c:v>
                </c:pt>
                <c:pt idx="594">
                  <c:v>2021-05-25T18:00</c:v>
                </c:pt>
                <c:pt idx="595">
                  <c:v>2021-05-25T19:00</c:v>
                </c:pt>
                <c:pt idx="596">
                  <c:v>2021-05-25T20:00</c:v>
                </c:pt>
                <c:pt idx="597">
                  <c:v>2021-05-25T21:00</c:v>
                </c:pt>
                <c:pt idx="598">
                  <c:v>2021-05-25T22:00</c:v>
                </c:pt>
                <c:pt idx="599">
                  <c:v>2021-05-25T23:00</c:v>
                </c:pt>
              </c:strCache>
            </c:strRef>
          </c:cat>
          <c:val>
            <c:numRef>
              <c:f>'May ''21'!$J$3:$J$748</c:f>
              <c:numCache>
                <c:formatCode>General</c:formatCode>
                <c:ptCount val="744"/>
                <c:pt idx="55">
                  <c:v>82.6</c:v>
                </c:pt>
                <c:pt idx="56">
                  <c:v>68.9</c:v>
                </c:pt>
                <c:pt idx="57">
                  <c:v>60.8</c:v>
                </c:pt>
                <c:pt idx="58">
                  <c:v>60.4</c:v>
                </c:pt>
                <c:pt idx="59">
                  <c:v>58.1</c:v>
                </c:pt>
                <c:pt idx="60">
                  <c:v>45.9</c:v>
                </c:pt>
                <c:pt idx="61">
                  <c:v>46.8</c:v>
                </c:pt>
                <c:pt idx="62">
                  <c:v>59.7</c:v>
                </c:pt>
                <c:pt idx="63">
                  <c:v>49.9</c:v>
                </c:pt>
                <c:pt idx="64">
                  <c:v>48.8</c:v>
                </c:pt>
                <c:pt idx="71">
                  <c:v>58.19</c:v>
                </c:pt>
                <c:pt idx="79">
                  <c:v>72.0</c:v>
                </c:pt>
                <c:pt idx="80">
                  <c:v>57.6</c:v>
                </c:pt>
                <c:pt idx="81">
                  <c:v>57.0</c:v>
                </c:pt>
                <c:pt idx="82">
                  <c:v>55.2</c:v>
                </c:pt>
                <c:pt idx="83">
                  <c:v>55.5</c:v>
                </c:pt>
                <c:pt idx="84">
                  <c:v>47.8</c:v>
                </c:pt>
                <c:pt idx="85">
                  <c:v>47.8</c:v>
                </c:pt>
                <c:pt idx="86">
                  <c:v>47.4</c:v>
                </c:pt>
                <c:pt idx="87">
                  <c:v>43.8</c:v>
                </c:pt>
                <c:pt idx="88">
                  <c:v>48.9</c:v>
                </c:pt>
                <c:pt idx="95">
                  <c:v>53.3</c:v>
                </c:pt>
                <c:pt idx="103">
                  <c:v>72.9</c:v>
                </c:pt>
                <c:pt idx="104">
                  <c:v>54.3</c:v>
                </c:pt>
                <c:pt idx="105">
                  <c:v>52.6</c:v>
                </c:pt>
                <c:pt idx="106">
                  <c:v>53.7</c:v>
                </c:pt>
                <c:pt idx="107">
                  <c:v>40.5</c:v>
                </c:pt>
                <c:pt idx="108">
                  <c:v>40.1</c:v>
                </c:pt>
                <c:pt idx="109">
                  <c:v>40.2</c:v>
                </c:pt>
                <c:pt idx="110">
                  <c:v>40.1</c:v>
                </c:pt>
                <c:pt idx="111">
                  <c:v>37.5</c:v>
                </c:pt>
                <c:pt idx="112">
                  <c:v>37.6</c:v>
                </c:pt>
                <c:pt idx="119">
                  <c:v>46.95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43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23">
                  <c:v>58.2</c:v>
                </c:pt>
                <c:pt idx="224">
                  <c:v>53.3</c:v>
                </c:pt>
                <c:pt idx="225">
                  <c:v>50.4</c:v>
                </c:pt>
                <c:pt idx="226">
                  <c:v>44.9</c:v>
                </c:pt>
                <c:pt idx="227">
                  <c:v>40.2</c:v>
                </c:pt>
                <c:pt idx="228">
                  <c:v>36.8</c:v>
                </c:pt>
                <c:pt idx="229">
                  <c:v>36.8</c:v>
                </c:pt>
                <c:pt idx="230">
                  <c:v>34.3</c:v>
                </c:pt>
                <c:pt idx="231">
                  <c:v>40.2</c:v>
                </c:pt>
                <c:pt idx="232">
                  <c:v>34.3</c:v>
                </c:pt>
                <c:pt idx="239">
                  <c:v>42.94</c:v>
                </c:pt>
                <c:pt idx="247">
                  <c:v>67.0</c:v>
                </c:pt>
                <c:pt idx="248">
                  <c:v>58.1</c:v>
                </c:pt>
                <c:pt idx="249">
                  <c:v>54.0</c:v>
                </c:pt>
                <c:pt idx="250">
                  <c:v>48.2</c:v>
                </c:pt>
                <c:pt idx="251">
                  <c:v>47.6</c:v>
                </c:pt>
                <c:pt idx="252">
                  <c:v>40.7</c:v>
                </c:pt>
                <c:pt idx="253">
                  <c:v>40.7</c:v>
                </c:pt>
                <c:pt idx="254">
                  <c:v>36.5</c:v>
                </c:pt>
                <c:pt idx="255">
                  <c:v>34.5</c:v>
                </c:pt>
                <c:pt idx="256">
                  <c:v>42.2</c:v>
                </c:pt>
                <c:pt idx="263">
                  <c:v>46.95</c:v>
                </c:pt>
                <c:pt idx="271">
                  <c:v>74.2</c:v>
                </c:pt>
                <c:pt idx="272">
                  <c:v>56.1</c:v>
                </c:pt>
                <c:pt idx="273">
                  <c:v>47.1</c:v>
                </c:pt>
                <c:pt idx="274">
                  <c:v>46.1</c:v>
                </c:pt>
                <c:pt idx="275">
                  <c:v>45.3</c:v>
                </c:pt>
                <c:pt idx="276">
                  <c:v>35.4</c:v>
                </c:pt>
                <c:pt idx="277">
                  <c:v>35.3</c:v>
                </c:pt>
                <c:pt idx="278">
                  <c:v>34.7</c:v>
                </c:pt>
                <c:pt idx="279">
                  <c:v>35.8</c:v>
                </c:pt>
                <c:pt idx="280">
                  <c:v>35.7</c:v>
                </c:pt>
                <c:pt idx="287">
                  <c:v>44.57</c:v>
                </c:pt>
                <c:pt idx="295">
                  <c:v>69.6</c:v>
                </c:pt>
                <c:pt idx="296">
                  <c:v>45.0</c:v>
                </c:pt>
                <c:pt idx="297">
                  <c:v>48.7</c:v>
                </c:pt>
                <c:pt idx="298">
                  <c:v>38.1</c:v>
                </c:pt>
                <c:pt idx="299">
                  <c:v>38.2</c:v>
                </c:pt>
                <c:pt idx="300">
                  <c:v>30.4</c:v>
                </c:pt>
                <c:pt idx="301">
                  <c:v>39.9</c:v>
                </c:pt>
                <c:pt idx="302">
                  <c:v>29.8</c:v>
                </c:pt>
                <c:pt idx="303">
                  <c:v>28.9</c:v>
                </c:pt>
                <c:pt idx="304">
                  <c:v>29.6</c:v>
                </c:pt>
                <c:pt idx="311">
                  <c:v>39.82</c:v>
                </c:pt>
                <c:pt idx="319">
                  <c:v>68.2</c:v>
                </c:pt>
                <c:pt idx="320">
                  <c:v>45.2</c:v>
                </c:pt>
                <c:pt idx="321">
                  <c:v>49.5</c:v>
                </c:pt>
                <c:pt idx="322">
                  <c:v>40.2</c:v>
                </c:pt>
                <c:pt idx="323">
                  <c:v>40.4</c:v>
                </c:pt>
                <c:pt idx="324">
                  <c:v>35.2</c:v>
                </c:pt>
                <c:pt idx="325">
                  <c:v>35.3</c:v>
                </c:pt>
                <c:pt idx="326">
                  <c:v>35.0</c:v>
                </c:pt>
                <c:pt idx="327">
                  <c:v>32.8</c:v>
                </c:pt>
                <c:pt idx="335">
                  <c:v>42.42222222222223</c:v>
                </c:pt>
                <c:pt idx="391">
                  <c:v>0.0</c:v>
                </c:pt>
                <c:pt idx="392">
                  <c:v>0.0</c:v>
                </c:pt>
                <c:pt idx="393">
                  <c:v>49.6</c:v>
                </c:pt>
                <c:pt idx="394">
                  <c:v>39.1</c:v>
                </c:pt>
                <c:pt idx="395">
                  <c:v>40.3</c:v>
                </c:pt>
                <c:pt idx="396">
                  <c:v>32.1</c:v>
                </c:pt>
                <c:pt idx="397">
                  <c:v>32.5</c:v>
                </c:pt>
                <c:pt idx="398">
                  <c:v>29.6</c:v>
                </c:pt>
                <c:pt idx="399">
                  <c:v>25.2</c:v>
                </c:pt>
                <c:pt idx="400">
                  <c:v>26.0</c:v>
                </c:pt>
                <c:pt idx="407">
                  <c:v>34.3</c:v>
                </c:pt>
                <c:pt idx="415">
                  <c:v>63.9</c:v>
                </c:pt>
                <c:pt idx="416">
                  <c:v>49.4</c:v>
                </c:pt>
                <c:pt idx="417">
                  <c:v>67.2</c:v>
                </c:pt>
                <c:pt idx="418">
                  <c:v>59.8</c:v>
                </c:pt>
                <c:pt idx="419">
                  <c:v>53.7</c:v>
                </c:pt>
                <c:pt idx="420">
                  <c:v>45.9</c:v>
                </c:pt>
                <c:pt idx="421">
                  <c:v>40.1</c:v>
                </c:pt>
                <c:pt idx="422">
                  <c:v>40.3</c:v>
                </c:pt>
                <c:pt idx="423">
                  <c:v>32.0</c:v>
                </c:pt>
                <c:pt idx="424">
                  <c:v>33.0</c:v>
                </c:pt>
                <c:pt idx="431">
                  <c:v>48.53</c:v>
                </c:pt>
                <c:pt idx="439" formatCode="0.0">
                  <c:v>76.6</c:v>
                </c:pt>
                <c:pt idx="440" formatCode="0.0">
                  <c:v>65.0</c:v>
                </c:pt>
                <c:pt idx="441" formatCode="0.0">
                  <c:v>57.1</c:v>
                </c:pt>
                <c:pt idx="442" formatCode="0.0">
                  <c:v>61.6</c:v>
                </c:pt>
                <c:pt idx="443" formatCode="0.0">
                  <c:v>52.8</c:v>
                </c:pt>
                <c:pt idx="444" formatCode="0.0">
                  <c:v>52.2</c:v>
                </c:pt>
                <c:pt idx="445" formatCode="0.0">
                  <c:v>52.3</c:v>
                </c:pt>
                <c:pt idx="446" formatCode="0.0">
                  <c:v>51.6</c:v>
                </c:pt>
                <c:pt idx="447" formatCode="0.0">
                  <c:v>49.2</c:v>
                </c:pt>
                <c:pt idx="448" formatCode="0.0">
                  <c:v>49.2</c:v>
                </c:pt>
                <c:pt idx="455">
                  <c:v>56.76000000000001</c:v>
                </c:pt>
                <c:pt idx="463">
                  <c:v>77.6</c:v>
                </c:pt>
                <c:pt idx="464">
                  <c:v>62.4</c:v>
                </c:pt>
                <c:pt idx="465">
                  <c:v>55.5</c:v>
                </c:pt>
                <c:pt idx="466">
                  <c:v>47.5</c:v>
                </c:pt>
                <c:pt idx="467">
                  <c:v>49.1</c:v>
                </c:pt>
                <c:pt idx="468">
                  <c:v>46.9</c:v>
                </c:pt>
                <c:pt idx="469">
                  <c:v>46.8</c:v>
                </c:pt>
                <c:pt idx="470">
                  <c:v>45.4</c:v>
                </c:pt>
                <c:pt idx="471">
                  <c:v>44.8</c:v>
                </c:pt>
                <c:pt idx="472">
                  <c:v>43.1</c:v>
                </c:pt>
                <c:pt idx="479">
                  <c:v>51.91</c:v>
                </c:pt>
                <c:pt idx="487">
                  <c:v>53.8</c:v>
                </c:pt>
                <c:pt idx="488">
                  <c:v>45.1</c:v>
                </c:pt>
                <c:pt idx="489">
                  <c:v>42.0</c:v>
                </c:pt>
                <c:pt idx="490">
                  <c:v>40.1</c:v>
                </c:pt>
                <c:pt idx="491">
                  <c:v>36.5</c:v>
                </c:pt>
                <c:pt idx="492">
                  <c:v>31.1</c:v>
                </c:pt>
                <c:pt idx="493">
                  <c:v>31.1</c:v>
                </c:pt>
                <c:pt idx="494">
                  <c:v>25.5</c:v>
                </c:pt>
                <c:pt idx="495">
                  <c:v>28.4</c:v>
                </c:pt>
                <c:pt idx="496">
                  <c:v>22.2</c:v>
                </c:pt>
                <c:pt idx="503">
                  <c:v>35.58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9D-46F9-AF99-3ACF85CA842B}"/>
            </c:ext>
          </c:extLst>
        </c:ser>
        <c:ser>
          <c:idx val="0"/>
          <c:order val="3"/>
          <c:tx>
            <c:v>Hygrometer RH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'May ''21'!$N$3:$N$748</c:f>
              <c:numCache>
                <c:formatCode>General</c:formatCode>
                <c:ptCount val="74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9D-46F9-AF99-3ACF85CA8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31225296"/>
        <c:axId val="-1031237584"/>
      </c:barChart>
      <c:catAx>
        <c:axId val="-103122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1237584"/>
        <c:crosses val="autoZero"/>
        <c:auto val="1"/>
        <c:lblAlgn val="ctr"/>
        <c:lblOffset val="100"/>
        <c:noMultiLvlLbl val="0"/>
      </c:catAx>
      <c:valAx>
        <c:axId val="-1031237584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1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aseline="0"/>
              <a:t>Relative Humidity Trends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Relative Humidity (%)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'Dec ''20'!$A$3:$A$748</c:f>
              <c:strCache>
                <c:ptCount val="744"/>
                <c:pt idx="0">
                  <c:v>2020-12-01T00:00</c:v>
                </c:pt>
                <c:pt idx="1">
                  <c:v>2020-12-01T01:00</c:v>
                </c:pt>
                <c:pt idx="2">
                  <c:v>2020-12-01T02:00</c:v>
                </c:pt>
                <c:pt idx="3">
                  <c:v>2020-12-01T03:00</c:v>
                </c:pt>
                <c:pt idx="4">
                  <c:v>2020-12-01T04:00</c:v>
                </c:pt>
                <c:pt idx="5">
                  <c:v>2020-12-01T05:00</c:v>
                </c:pt>
                <c:pt idx="6">
                  <c:v>2020-12-01T06:00</c:v>
                </c:pt>
                <c:pt idx="7">
                  <c:v>2020-12-01T07:00</c:v>
                </c:pt>
                <c:pt idx="8">
                  <c:v>2020-12-01T08:00</c:v>
                </c:pt>
                <c:pt idx="9">
                  <c:v>2020-12-01T09:00</c:v>
                </c:pt>
                <c:pt idx="10">
                  <c:v>2020-12-01T10:00</c:v>
                </c:pt>
                <c:pt idx="11">
                  <c:v>2020-12-01T11:00</c:v>
                </c:pt>
                <c:pt idx="12">
                  <c:v>2020-12-01T12:00</c:v>
                </c:pt>
                <c:pt idx="13">
                  <c:v>2020-12-01T13:00</c:v>
                </c:pt>
                <c:pt idx="14">
                  <c:v>2020-12-01T14:00</c:v>
                </c:pt>
                <c:pt idx="15">
                  <c:v>2020-12-01T15:00</c:v>
                </c:pt>
                <c:pt idx="16">
                  <c:v>2020-12-01T16:00</c:v>
                </c:pt>
                <c:pt idx="17">
                  <c:v>2020-12-01T17:00</c:v>
                </c:pt>
                <c:pt idx="18">
                  <c:v>2020-12-01T18:00</c:v>
                </c:pt>
                <c:pt idx="19">
                  <c:v>2020-12-01T19:00</c:v>
                </c:pt>
                <c:pt idx="20">
                  <c:v>2020-12-01T20:00</c:v>
                </c:pt>
                <c:pt idx="21">
                  <c:v>2020-12-01T21:00</c:v>
                </c:pt>
                <c:pt idx="22">
                  <c:v>2020-12-01T22:00</c:v>
                </c:pt>
                <c:pt idx="23">
                  <c:v>2020-12-01T23:00</c:v>
                </c:pt>
                <c:pt idx="24">
                  <c:v>2020-12-02T00:00</c:v>
                </c:pt>
                <c:pt idx="25">
                  <c:v>2020-12-02T01:00</c:v>
                </c:pt>
                <c:pt idx="26">
                  <c:v>2020-12-02T02:00</c:v>
                </c:pt>
                <c:pt idx="27">
                  <c:v>2020-12-02T03:00</c:v>
                </c:pt>
                <c:pt idx="28">
                  <c:v>2020-12-02T04:00</c:v>
                </c:pt>
                <c:pt idx="29">
                  <c:v>2020-12-02T05:00</c:v>
                </c:pt>
                <c:pt idx="30">
                  <c:v>2020-12-02T06:00</c:v>
                </c:pt>
                <c:pt idx="31">
                  <c:v>2020-12-02T07:00</c:v>
                </c:pt>
                <c:pt idx="32">
                  <c:v>2020-12-02T08:00</c:v>
                </c:pt>
                <c:pt idx="33">
                  <c:v>2020-12-02T09:00</c:v>
                </c:pt>
                <c:pt idx="34">
                  <c:v>2020-12-02T10:00</c:v>
                </c:pt>
                <c:pt idx="35">
                  <c:v>2020-12-02T11:00</c:v>
                </c:pt>
                <c:pt idx="36">
                  <c:v>2020-12-02T12:00</c:v>
                </c:pt>
                <c:pt idx="37">
                  <c:v>2020-12-02T13:00</c:v>
                </c:pt>
                <c:pt idx="38">
                  <c:v>2020-12-02T14:00</c:v>
                </c:pt>
                <c:pt idx="39">
                  <c:v>2020-12-02T15:00</c:v>
                </c:pt>
                <c:pt idx="40">
                  <c:v>2020-12-02T16:00</c:v>
                </c:pt>
                <c:pt idx="41">
                  <c:v>2020-12-02T17:00</c:v>
                </c:pt>
                <c:pt idx="42">
                  <c:v>2020-12-02T18:00</c:v>
                </c:pt>
                <c:pt idx="43">
                  <c:v>2020-12-02T19:00</c:v>
                </c:pt>
                <c:pt idx="44">
                  <c:v>2020-12-02T20:00</c:v>
                </c:pt>
                <c:pt idx="45">
                  <c:v>2020-12-02T21:00</c:v>
                </c:pt>
                <c:pt idx="46">
                  <c:v>2020-12-02T22:00</c:v>
                </c:pt>
                <c:pt idx="47">
                  <c:v>2020-12-02T23:00</c:v>
                </c:pt>
                <c:pt idx="48">
                  <c:v>2020-12-03T00:00</c:v>
                </c:pt>
                <c:pt idx="49">
                  <c:v>2020-12-03T01:00</c:v>
                </c:pt>
                <c:pt idx="50">
                  <c:v>2020-12-03T02:00</c:v>
                </c:pt>
                <c:pt idx="51">
                  <c:v>2020-12-03T03:00</c:v>
                </c:pt>
                <c:pt idx="52">
                  <c:v>2020-12-03T04:00</c:v>
                </c:pt>
                <c:pt idx="53">
                  <c:v>2020-12-03T05:00</c:v>
                </c:pt>
                <c:pt idx="54">
                  <c:v>2020-12-03T06:00</c:v>
                </c:pt>
                <c:pt idx="55">
                  <c:v>2020-12-03T07:00</c:v>
                </c:pt>
                <c:pt idx="56">
                  <c:v>2020-12-03T08:00</c:v>
                </c:pt>
                <c:pt idx="57">
                  <c:v>2020-12-03T09:00</c:v>
                </c:pt>
                <c:pt idx="58">
                  <c:v>2020-12-03T10:00</c:v>
                </c:pt>
                <c:pt idx="59">
                  <c:v>2020-12-03T11:00</c:v>
                </c:pt>
                <c:pt idx="60">
                  <c:v>2020-12-03T12:00</c:v>
                </c:pt>
                <c:pt idx="61">
                  <c:v>2020-12-03T13:00</c:v>
                </c:pt>
                <c:pt idx="62">
                  <c:v>2020-12-03T14:00</c:v>
                </c:pt>
                <c:pt idx="63">
                  <c:v>2020-12-03T15:00</c:v>
                </c:pt>
                <c:pt idx="64">
                  <c:v>2020-12-03T16:00</c:v>
                </c:pt>
                <c:pt idx="65">
                  <c:v>2020-12-03T17:00</c:v>
                </c:pt>
                <c:pt idx="66">
                  <c:v>2020-12-03T18:00</c:v>
                </c:pt>
                <c:pt idx="67">
                  <c:v>2020-12-03T19:00</c:v>
                </c:pt>
                <c:pt idx="68">
                  <c:v>2020-12-03T20:00</c:v>
                </c:pt>
                <c:pt idx="69">
                  <c:v>2020-12-03T21:00</c:v>
                </c:pt>
                <c:pt idx="70">
                  <c:v>2020-12-03T22:00</c:v>
                </c:pt>
                <c:pt idx="71">
                  <c:v>2020-12-03T23:00</c:v>
                </c:pt>
                <c:pt idx="72">
                  <c:v>2020-12-04T00:00</c:v>
                </c:pt>
                <c:pt idx="73">
                  <c:v>2020-12-04T01:00</c:v>
                </c:pt>
                <c:pt idx="74">
                  <c:v>2020-12-04T02:00</c:v>
                </c:pt>
                <c:pt idx="75">
                  <c:v>2020-12-04T03:00</c:v>
                </c:pt>
                <c:pt idx="76">
                  <c:v>2020-12-04T04:00</c:v>
                </c:pt>
                <c:pt idx="77">
                  <c:v>2020-12-04T05:00</c:v>
                </c:pt>
                <c:pt idx="78">
                  <c:v>2020-12-04T06:00</c:v>
                </c:pt>
                <c:pt idx="79">
                  <c:v>2020-12-04T07:00</c:v>
                </c:pt>
                <c:pt idx="80">
                  <c:v>2020-12-04T08:00</c:v>
                </c:pt>
                <c:pt idx="81">
                  <c:v>2020-12-04T09:00</c:v>
                </c:pt>
                <c:pt idx="82">
                  <c:v>2020-12-04T10:00</c:v>
                </c:pt>
                <c:pt idx="83">
                  <c:v>2020-12-04T11:00</c:v>
                </c:pt>
                <c:pt idx="84">
                  <c:v>2020-12-04T12:00</c:v>
                </c:pt>
                <c:pt idx="85">
                  <c:v>2020-12-04T13:00</c:v>
                </c:pt>
                <c:pt idx="86">
                  <c:v>2020-12-04T14:00</c:v>
                </c:pt>
                <c:pt idx="87">
                  <c:v>2020-12-04T15:00</c:v>
                </c:pt>
                <c:pt idx="88">
                  <c:v>2020-12-04T16:00</c:v>
                </c:pt>
                <c:pt idx="89">
                  <c:v>2020-12-04T17:00</c:v>
                </c:pt>
                <c:pt idx="90">
                  <c:v>2020-12-04T18:00</c:v>
                </c:pt>
                <c:pt idx="91">
                  <c:v>2020-12-04T19:00</c:v>
                </c:pt>
                <c:pt idx="92">
                  <c:v>2020-12-04T20:00</c:v>
                </c:pt>
                <c:pt idx="93">
                  <c:v>2020-12-04T21:00</c:v>
                </c:pt>
                <c:pt idx="94">
                  <c:v>2020-12-04T22:00</c:v>
                </c:pt>
                <c:pt idx="95">
                  <c:v>2020-12-04T23:00</c:v>
                </c:pt>
                <c:pt idx="96">
                  <c:v>2020-12-05T00:00</c:v>
                </c:pt>
                <c:pt idx="97">
                  <c:v>2020-12-05T01:00</c:v>
                </c:pt>
                <c:pt idx="98">
                  <c:v>2020-12-05T02:00</c:v>
                </c:pt>
                <c:pt idx="99">
                  <c:v>2020-12-05T03:00</c:v>
                </c:pt>
                <c:pt idx="100">
                  <c:v>2020-12-05T04:00</c:v>
                </c:pt>
                <c:pt idx="101">
                  <c:v>2020-12-05T05:00</c:v>
                </c:pt>
                <c:pt idx="102">
                  <c:v>2020-12-05T06:00</c:v>
                </c:pt>
                <c:pt idx="103">
                  <c:v>2020-12-05T07:00</c:v>
                </c:pt>
                <c:pt idx="104">
                  <c:v>2020-12-05T08:00</c:v>
                </c:pt>
                <c:pt idx="105">
                  <c:v>2020-12-05T09:00</c:v>
                </c:pt>
                <c:pt idx="106">
                  <c:v>2020-12-05T10:00</c:v>
                </c:pt>
                <c:pt idx="107">
                  <c:v>2020-12-05T11:00</c:v>
                </c:pt>
                <c:pt idx="108">
                  <c:v>2020-12-05T12:00</c:v>
                </c:pt>
                <c:pt idx="109">
                  <c:v>2020-12-05T13:00</c:v>
                </c:pt>
                <c:pt idx="110">
                  <c:v>2020-12-05T14:00</c:v>
                </c:pt>
                <c:pt idx="111">
                  <c:v>2020-12-05T15:00</c:v>
                </c:pt>
                <c:pt idx="112">
                  <c:v>2020-12-05T16:00</c:v>
                </c:pt>
                <c:pt idx="113">
                  <c:v>2020-12-05T17:00</c:v>
                </c:pt>
                <c:pt idx="114">
                  <c:v>2020-12-05T18:00</c:v>
                </c:pt>
                <c:pt idx="115">
                  <c:v>2020-12-05T19:00</c:v>
                </c:pt>
                <c:pt idx="116">
                  <c:v>2020-12-05T20:00</c:v>
                </c:pt>
                <c:pt idx="117">
                  <c:v>2020-12-05T21:00</c:v>
                </c:pt>
                <c:pt idx="118">
                  <c:v>2020-12-05T22:00</c:v>
                </c:pt>
                <c:pt idx="119">
                  <c:v>2020-12-05T23:00</c:v>
                </c:pt>
                <c:pt idx="120">
                  <c:v>2020-12-06T00:00</c:v>
                </c:pt>
                <c:pt idx="121">
                  <c:v>2020-12-06T01:00</c:v>
                </c:pt>
                <c:pt idx="122">
                  <c:v>2020-12-06T02:00</c:v>
                </c:pt>
                <c:pt idx="123">
                  <c:v>2020-12-06T03:00</c:v>
                </c:pt>
                <c:pt idx="124">
                  <c:v>2020-12-06T04:00</c:v>
                </c:pt>
                <c:pt idx="125">
                  <c:v>2020-12-06T05:00</c:v>
                </c:pt>
                <c:pt idx="126">
                  <c:v>2020-12-06T06:00</c:v>
                </c:pt>
                <c:pt idx="127">
                  <c:v>2020-12-06T07:00</c:v>
                </c:pt>
                <c:pt idx="128">
                  <c:v>2020-12-06T08:00</c:v>
                </c:pt>
                <c:pt idx="129">
                  <c:v>2020-12-06T09:00</c:v>
                </c:pt>
                <c:pt idx="130">
                  <c:v>2020-12-06T11:00</c:v>
                </c:pt>
                <c:pt idx="131">
                  <c:v>2020-12-06T11:00</c:v>
                </c:pt>
                <c:pt idx="132">
                  <c:v>2020-12-06T12:00</c:v>
                </c:pt>
                <c:pt idx="133">
                  <c:v>2020-12-06T13:00</c:v>
                </c:pt>
                <c:pt idx="134">
                  <c:v>2020-12-06T14:00</c:v>
                </c:pt>
                <c:pt idx="135">
                  <c:v>2020-12-06T15:00</c:v>
                </c:pt>
                <c:pt idx="136">
                  <c:v>2020-12-06T16:00</c:v>
                </c:pt>
                <c:pt idx="137">
                  <c:v>2020-12-06T17:00</c:v>
                </c:pt>
                <c:pt idx="138">
                  <c:v>2020-12-06T18:00</c:v>
                </c:pt>
                <c:pt idx="139">
                  <c:v>2020-12-06T19:00</c:v>
                </c:pt>
                <c:pt idx="140">
                  <c:v>2020-12-06T20:00</c:v>
                </c:pt>
                <c:pt idx="141">
                  <c:v>2020-12-06T21:00</c:v>
                </c:pt>
                <c:pt idx="142">
                  <c:v>2020-12-06T22:00</c:v>
                </c:pt>
                <c:pt idx="143">
                  <c:v>2020-12-06T23:00</c:v>
                </c:pt>
                <c:pt idx="144">
                  <c:v>2020-12-07T00:00</c:v>
                </c:pt>
                <c:pt idx="145">
                  <c:v>2020-12-07T01:00</c:v>
                </c:pt>
                <c:pt idx="146">
                  <c:v>2020-12-07T02:00</c:v>
                </c:pt>
                <c:pt idx="147">
                  <c:v>2020-12-07T03:00</c:v>
                </c:pt>
                <c:pt idx="148">
                  <c:v>2020-12-07T04:00</c:v>
                </c:pt>
                <c:pt idx="149">
                  <c:v>2020-12-07T05:00</c:v>
                </c:pt>
                <c:pt idx="150">
                  <c:v>2020-12-07T06:00</c:v>
                </c:pt>
                <c:pt idx="151">
                  <c:v>2020-12-07T07:00</c:v>
                </c:pt>
                <c:pt idx="152">
                  <c:v>2020-12-07T08:00</c:v>
                </c:pt>
                <c:pt idx="153">
                  <c:v>2020-12-07T09:00</c:v>
                </c:pt>
                <c:pt idx="154">
                  <c:v>2020-12-07T10:00</c:v>
                </c:pt>
                <c:pt idx="155">
                  <c:v>2020-12-07T11:00</c:v>
                </c:pt>
                <c:pt idx="156">
                  <c:v>2020-12-07T12:00</c:v>
                </c:pt>
                <c:pt idx="157">
                  <c:v>2020-12-07T13:00</c:v>
                </c:pt>
                <c:pt idx="158">
                  <c:v>2020-12-07T14:00</c:v>
                </c:pt>
                <c:pt idx="159">
                  <c:v>2020-12-07T15:00</c:v>
                </c:pt>
                <c:pt idx="160">
                  <c:v>2020-12-07T16:00</c:v>
                </c:pt>
                <c:pt idx="161">
                  <c:v>2020-12-07T17:00</c:v>
                </c:pt>
                <c:pt idx="162">
                  <c:v>2020-12-07T18:00</c:v>
                </c:pt>
                <c:pt idx="163">
                  <c:v>2020-12-07T19:00</c:v>
                </c:pt>
                <c:pt idx="164">
                  <c:v>2020-12-07T20:00</c:v>
                </c:pt>
                <c:pt idx="165">
                  <c:v>2020-12-07T21:00</c:v>
                </c:pt>
                <c:pt idx="166">
                  <c:v>2020-12-07T22:00</c:v>
                </c:pt>
                <c:pt idx="167">
                  <c:v>2020-12-07T23:00</c:v>
                </c:pt>
                <c:pt idx="168">
                  <c:v>2020-12-08T00:00</c:v>
                </c:pt>
                <c:pt idx="169">
                  <c:v>2020-12-08T01:00</c:v>
                </c:pt>
                <c:pt idx="170">
                  <c:v>2020-12-08T02:00</c:v>
                </c:pt>
                <c:pt idx="171">
                  <c:v>2020-12-08T03:00</c:v>
                </c:pt>
                <c:pt idx="172">
                  <c:v>2020-12-08T04:00</c:v>
                </c:pt>
                <c:pt idx="173">
                  <c:v>2020-12-08T05:00</c:v>
                </c:pt>
                <c:pt idx="174">
                  <c:v>2020-12-08T06:00</c:v>
                </c:pt>
                <c:pt idx="175">
                  <c:v>2020-12-08T07:00</c:v>
                </c:pt>
                <c:pt idx="176">
                  <c:v>2020-12-08T08:00</c:v>
                </c:pt>
                <c:pt idx="177">
                  <c:v>2020-12-08T09:00</c:v>
                </c:pt>
                <c:pt idx="178">
                  <c:v>2020-12-08T11:00</c:v>
                </c:pt>
                <c:pt idx="179">
                  <c:v>2020-12-08T11:00</c:v>
                </c:pt>
                <c:pt idx="180">
                  <c:v>2020-12-08T12:00</c:v>
                </c:pt>
                <c:pt idx="181">
                  <c:v>2020-12-08T13:00</c:v>
                </c:pt>
                <c:pt idx="182">
                  <c:v>2020-12-08T14:00</c:v>
                </c:pt>
                <c:pt idx="183">
                  <c:v>2020-12-08T15:00</c:v>
                </c:pt>
                <c:pt idx="184">
                  <c:v>2020-12-08T16:00</c:v>
                </c:pt>
                <c:pt idx="185">
                  <c:v>2020-12-08T17:00</c:v>
                </c:pt>
                <c:pt idx="186">
                  <c:v>2020-12-08T18:00</c:v>
                </c:pt>
                <c:pt idx="187">
                  <c:v>2020-12-08T19:00</c:v>
                </c:pt>
                <c:pt idx="188">
                  <c:v>2020-12-08T20:00</c:v>
                </c:pt>
                <c:pt idx="189">
                  <c:v>2020-12-08T21:00</c:v>
                </c:pt>
                <c:pt idx="190">
                  <c:v>2020-12-08T22:00</c:v>
                </c:pt>
                <c:pt idx="191">
                  <c:v>2020-12-08T23:00</c:v>
                </c:pt>
                <c:pt idx="192">
                  <c:v>2020-12-09T00:00</c:v>
                </c:pt>
                <c:pt idx="193">
                  <c:v>2020-12-09T01:00</c:v>
                </c:pt>
                <c:pt idx="194">
                  <c:v>2020-12-09T02:00</c:v>
                </c:pt>
                <c:pt idx="195">
                  <c:v>2020-12-09T03:00</c:v>
                </c:pt>
                <c:pt idx="196">
                  <c:v>2020-12-09T04:00</c:v>
                </c:pt>
                <c:pt idx="197">
                  <c:v>2020-12-09T05:00</c:v>
                </c:pt>
                <c:pt idx="198">
                  <c:v>2020-12-09T06:00</c:v>
                </c:pt>
                <c:pt idx="199">
                  <c:v>2020-12-09T07:00</c:v>
                </c:pt>
                <c:pt idx="200">
                  <c:v>2020-12-09T08:00</c:v>
                </c:pt>
                <c:pt idx="201">
                  <c:v>2020-12-09T09:00</c:v>
                </c:pt>
                <c:pt idx="202">
                  <c:v>2020-12-09T10:00</c:v>
                </c:pt>
                <c:pt idx="203">
                  <c:v>2020-12-09T11:00</c:v>
                </c:pt>
                <c:pt idx="204">
                  <c:v>2020-12-09T12:00</c:v>
                </c:pt>
                <c:pt idx="205">
                  <c:v>2020-12-09T13:00</c:v>
                </c:pt>
                <c:pt idx="206">
                  <c:v>2020-12-09T14:00</c:v>
                </c:pt>
                <c:pt idx="207">
                  <c:v>2020-12-09T15:00</c:v>
                </c:pt>
                <c:pt idx="208">
                  <c:v>2020-12-09T16:00</c:v>
                </c:pt>
                <c:pt idx="209">
                  <c:v>2020-12-09T17:00</c:v>
                </c:pt>
                <c:pt idx="210">
                  <c:v>2020-12-09T18:00</c:v>
                </c:pt>
                <c:pt idx="211">
                  <c:v>2020-12-09T19:00</c:v>
                </c:pt>
                <c:pt idx="212">
                  <c:v>2020-12-09T20:00</c:v>
                </c:pt>
                <c:pt idx="213">
                  <c:v>2020-12-09T21:00</c:v>
                </c:pt>
                <c:pt idx="214">
                  <c:v>2020-12-09T22:00</c:v>
                </c:pt>
                <c:pt idx="215">
                  <c:v>2020-12-09T23:00</c:v>
                </c:pt>
                <c:pt idx="216">
                  <c:v>2020-12-10T00:00</c:v>
                </c:pt>
                <c:pt idx="217">
                  <c:v>2020-12-10T01:00</c:v>
                </c:pt>
                <c:pt idx="218">
                  <c:v>2020-12-10T02:00</c:v>
                </c:pt>
                <c:pt idx="219">
                  <c:v>2020-12-10T03:00</c:v>
                </c:pt>
                <c:pt idx="220">
                  <c:v>2020-12-10T04:00</c:v>
                </c:pt>
                <c:pt idx="221">
                  <c:v>2020-12-10T05:00</c:v>
                </c:pt>
                <c:pt idx="222">
                  <c:v>2020-12-10T06:00</c:v>
                </c:pt>
                <c:pt idx="223">
                  <c:v>2020-12-10T07:00</c:v>
                </c:pt>
                <c:pt idx="224">
                  <c:v>2020-12-10T08:00</c:v>
                </c:pt>
                <c:pt idx="225">
                  <c:v>2020-12-10T09:00</c:v>
                </c:pt>
                <c:pt idx="226">
                  <c:v>2020-12-10T10:00</c:v>
                </c:pt>
                <c:pt idx="227">
                  <c:v>2020-12-10T11:00</c:v>
                </c:pt>
                <c:pt idx="228">
                  <c:v>2020-12-10T12:00</c:v>
                </c:pt>
                <c:pt idx="229">
                  <c:v>2020-12-10T13:00</c:v>
                </c:pt>
                <c:pt idx="230">
                  <c:v>2020-12-10T14:00</c:v>
                </c:pt>
                <c:pt idx="231">
                  <c:v>2020-12-10T15:00</c:v>
                </c:pt>
                <c:pt idx="232">
                  <c:v>2020-12-10T16:00</c:v>
                </c:pt>
                <c:pt idx="233">
                  <c:v>2020-12-10T17:00</c:v>
                </c:pt>
                <c:pt idx="234">
                  <c:v>2020-12-10T18:00</c:v>
                </c:pt>
                <c:pt idx="235">
                  <c:v>2020-12-10T19:00</c:v>
                </c:pt>
                <c:pt idx="236">
                  <c:v>2020-12-10T20:00</c:v>
                </c:pt>
                <c:pt idx="237">
                  <c:v>2020-12-10T21:00</c:v>
                </c:pt>
                <c:pt idx="238">
                  <c:v>2020-12-10T22:00</c:v>
                </c:pt>
                <c:pt idx="239">
                  <c:v>2020-12-10T23:00</c:v>
                </c:pt>
                <c:pt idx="240">
                  <c:v>2020-12-11T00:00</c:v>
                </c:pt>
                <c:pt idx="241">
                  <c:v>2020-12-11T01:00</c:v>
                </c:pt>
                <c:pt idx="242">
                  <c:v>2020-12-11T02:00</c:v>
                </c:pt>
                <c:pt idx="243">
                  <c:v>2020-12-11T03:00</c:v>
                </c:pt>
                <c:pt idx="244">
                  <c:v>2020-12-11T04:00</c:v>
                </c:pt>
                <c:pt idx="245">
                  <c:v>2020-12-11T05:00</c:v>
                </c:pt>
                <c:pt idx="246">
                  <c:v>2020-12-11T06:00</c:v>
                </c:pt>
                <c:pt idx="247">
                  <c:v>2020-12-11T07:00</c:v>
                </c:pt>
                <c:pt idx="248">
                  <c:v>2020-12-11T08:00</c:v>
                </c:pt>
                <c:pt idx="249">
                  <c:v>2020-12-11T09:00</c:v>
                </c:pt>
                <c:pt idx="250">
                  <c:v>2020-12-11T10:00</c:v>
                </c:pt>
                <c:pt idx="251">
                  <c:v>2020-12-11T11:00</c:v>
                </c:pt>
                <c:pt idx="252">
                  <c:v>2020-12-11T12:00</c:v>
                </c:pt>
                <c:pt idx="253">
                  <c:v>2020-12-11T13:00</c:v>
                </c:pt>
                <c:pt idx="254">
                  <c:v>2020-12-11T14:00</c:v>
                </c:pt>
                <c:pt idx="255">
                  <c:v>2020-12-11T15:00</c:v>
                </c:pt>
                <c:pt idx="256">
                  <c:v>2020-12-11T16:00</c:v>
                </c:pt>
                <c:pt idx="257">
                  <c:v>2020-12-11T17:00</c:v>
                </c:pt>
                <c:pt idx="258">
                  <c:v>2020-12-11T18:00</c:v>
                </c:pt>
                <c:pt idx="259">
                  <c:v>2020-12-11T19:00</c:v>
                </c:pt>
                <c:pt idx="260">
                  <c:v>2020-12-11T20:00</c:v>
                </c:pt>
                <c:pt idx="261">
                  <c:v>2020-12-11T21:00</c:v>
                </c:pt>
                <c:pt idx="262">
                  <c:v>2020-12-11T22:00</c:v>
                </c:pt>
                <c:pt idx="263">
                  <c:v>2020-12-11T23:00</c:v>
                </c:pt>
                <c:pt idx="264">
                  <c:v>2020-11-12T00:00:00</c:v>
                </c:pt>
                <c:pt idx="265">
                  <c:v>2020-11-12T01:00:00</c:v>
                </c:pt>
                <c:pt idx="266">
                  <c:v>2020-11-12T02:00:00</c:v>
                </c:pt>
                <c:pt idx="267">
                  <c:v>2020-11-12T03:00:00</c:v>
                </c:pt>
                <c:pt idx="268">
                  <c:v>2020-11-12T04:00:00</c:v>
                </c:pt>
                <c:pt idx="269">
                  <c:v>2020-11-12T05:00:00</c:v>
                </c:pt>
                <c:pt idx="270">
                  <c:v>2020-11-12T06:00:00</c:v>
                </c:pt>
                <c:pt idx="271">
                  <c:v>2020-11-12T07:00:00</c:v>
                </c:pt>
                <c:pt idx="272">
                  <c:v>2020-11-12T08:00:00</c:v>
                </c:pt>
                <c:pt idx="273">
                  <c:v>2020-11-12T09:00:00</c:v>
                </c:pt>
                <c:pt idx="274">
                  <c:v>2020-11-12T10:00:00</c:v>
                </c:pt>
                <c:pt idx="275">
                  <c:v>2020-11-12T11:00:00</c:v>
                </c:pt>
                <c:pt idx="276">
                  <c:v>2020-11-12T12:00:00</c:v>
                </c:pt>
                <c:pt idx="277">
                  <c:v>2020-11-12T13:00:00</c:v>
                </c:pt>
                <c:pt idx="278">
                  <c:v>2020-11-12T14:00:00</c:v>
                </c:pt>
                <c:pt idx="279">
                  <c:v>2020-11-12T15:00:00</c:v>
                </c:pt>
                <c:pt idx="280">
                  <c:v>2020-11-12T16:00:00</c:v>
                </c:pt>
                <c:pt idx="281">
                  <c:v>2020-11-12T17:00:00</c:v>
                </c:pt>
                <c:pt idx="282">
                  <c:v>2020-11-12T18:00:00</c:v>
                </c:pt>
                <c:pt idx="283">
                  <c:v>2020-11-12T19:00:00</c:v>
                </c:pt>
                <c:pt idx="284">
                  <c:v>2020-11-12T20:00:00</c:v>
                </c:pt>
                <c:pt idx="285">
                  <c:v>2020-11-12T21:00:00</c:v>
                </c:pt>
                <c:pt idx="286">
                  <c:v>2020-11-12T22:00:00</c:v>
                </c:pt>
                <c:pt idx="287">
                  <c:v>2020-11-12T23:00:00</c:v>
                </c:pt>
                <c:pt idx="288">
                  <c:v>2020-12-13T00:00</c:v>
                </c:pt>
                <c:pt idx="289">
                  <c:v>2020-12-13T01:00</c:v>
                </c:pt>
                <c:pt idx="290">
                  <c:v>2020-12-13T02:00</c:v>
                </c:pt>
                <c:pt idx="291">
                  <c:v>2020-12-13T03:00</c:v>
                </c:pt>
                <c:pt idx="292">
                  <c:v>2020-12-13T04:00</c:v>
                </c:pt>
                <c:pt idx="293">
                  <c:v>2020-12-13T05:00</c:v>
                </c:pt>
                <c:pt idx="294">
                  <c:v>2020-12-13T06:00</c:v>
                </c:pt>
                <c:pt idx="295">
                  <c:v>2020-12-13T07:00</c:v>
                </c:pt>
                <c:pt idx="296">
                  <c:v>2020-12-13T08:00</c:v>
                </c:pt>
                <c:pt idx="297">
                  <c:v>2020-12-13T09:00</c:v>
                </c:pt>
                <c:pt idx="298">
                  <c:v>2020-12-13T11:00</c:v>
                </c:pt>
                <c:pt idx="299">
                  <c:v>2020-12-13T11:00</c:v>
                </c:pt>
                <c:pt idx="300">
                  <c:v>2020-12-13T12:00</c:v>
                </c:pt>
                <c:pt idx="301">
                  <c:v>2020-12-13T13:00</c:v>
                </c:pt>
                <c:pt idx="302">
                  <c:v>2020-12-13T14:00</c:v>
                </c:pt>
                <c:pt idx="303">
                  <c:v>2020-12-13T15:00</c:v>
                </c:pt>
                <c:pt idx="304">
                  <c:v>2020-12-13T16:00</c:v>
                </c:pt>
                <c:pt idx="305">
                  <c:v>2020-12-13T17:00</c:v>
                </c:pt>
                <c:pt idx="306">
                  <c:v>2020-12-13T18:00</c:v>
                </c:pt>
                <c:pt idx="307">
                  <c:v>2020-12-13T19:00</c:v>
                </c:pt>
                <c:pt idx="308">
                  <c:v>2020-12-13T20:00</c:v>
                </c:pt>
                <c:pt idx="309">
                  <c:v>2020-12-13T21:00</c:v>
                </c:pt>
                <c:pt idx="310">
                  <c:v>2020-12-13T22:00</c:v>
                </c:pt>
                <c:pt idx="311">
                  <c:v>2020-12-13T23:00</c:v>
                </c:pt>
                <c:pt idx="312">
                  <c:v>2020-12-14T00:00</c:v>
                </c:pt>
                <c:pt idx="313">
                  <c:v>2020-12-14T01:00</c:v>
                </c:pt>
                <c:pt idx="314">
                  <c:v>2020-12-14T02:00</c:v>
                </c:pt>
                <c:pt idx="315">
                  <c:v>2020-12-14T03:00</c:v>
                </c:pt>
                <c:pt idx="316">
                  <c:v>2020-12-14T04:00</c:v>
                </c:pt>
                <c:pt idx="317">
                  <c:v>2020-12-14T05:00</c:v>
                </c:pt>
                <c:pt idx="318">
                  <c:v>2020-12-14T06:00</c:v>
                </c:pt>
                <c:pt idx="319">
                  <c:v>2020-12-14T07:00</c:v>
                </c:pt>
                <c:pt idx="320">
                  <c:v>2020-12-14T08:00</c:v>
                </c:pt>
                <c:pt idx="321">
                  <c:v>2020-12-14T09:00</c:v>
                </c:pt>
                <c:pt idx="322">
                  <c:v>2020-12-14T10:00</c:v>
                </c:pt>
                <c:pt idx="323">
                  <c:v>2020-12-14T11:00</c:v>
                </c:pt>
                <c:pt idx="324">
                  <c:v>2020-12-14T12:00</c:v>
                </c:pt>
                <c:pt idx="325">
                  <c:v>2020-12-14T13:00</c:v>
                </c:pt>
                <c:pt idx="326">
                  <c:v>2020-12-14T14:00</c:v>
                </c:pt>
                <c:pt idx="327">
                  <c:v>2020-12-14T15:00</c:v>
                </c:pt>
                <c:pt idx="328">
                  <c:v>2020-12-14T16:00</c:v>
                </c:pt>
                <c:pt idx="329">
                  <c:v>2020-12-14T17:00</c:v>
                </c:pt>
                <c:pt idx="330">
                  <c:v>2020-12-14T18:00</c:v>
                </c:pt>
                <c:pt idx="331">
                  <c:v>2020-12-14T19:00</c:v>
                </c:pt>
                <c:pt idx="332">
                  <c:v>2020-12-14T20:00</c:v>
                </c:pt>
                <c:pt idx="333">
                  <c:v>2020-12-14T21:00</c:v>
                </c:pt>
                <c:pt idx="334">
                  <c:v>2020-12-14T22:00</c:v>
                </c:pt>
                <c:pt idx="335">
                  <c:v>2020-12-14T23:00</c:v>
                </c:pt>
                <c:pt idx="336">
                  <c:v>2020-12-15T00:00</c:v>
                </c:pt>
                <c:pt idx="337">
                  <c:v>2020-12-15T01:00</c:v>
                </c:pt>
                <c:pt idx="338">
                  <c:v>2020-12-15T02:00</c:v>
                </c:pt>
                <c:pt idx="339">
                  <c:v>2020-12-15T03:00</c:v>
                </c:pt>
                <c:pt idx="340">
                  <c:v>2020-12-15T04:00</c:v>
                </c:pt>
                <c:pt idx="341">
                  <c:v>2020-12-15T05:00</c:v>
                </c:pt>
                <c:pt idx="342">
                  <c:v>2020-12-15T06:00</c:v>
                </c:pt>
                <c:pt idx="343">
                  <c:v>2020-12-15T07:00</c:v>
                </c:pt>
                <c:pt idx="344">
                  <c:v>2020-12-15T08:00</c:v>
                </c:pt>
                <c:pt idx="345">
                  <c:v>2020-12-15T09:00</c:v>
                </c:pt>
                <c:pt idx="346">
                  <c:v>2020-12-15T10:00</c:v>
                </c:pt>
                <c:pt idx="347">
                  <c:v>2020-12-15T11:00</c:v>
                </c:pt>
                <c:pt idx="348">
                  <c:v>2020-12-15T12:00</c:v>
                </c:pt>
                <c:pt idx="349">
                  <c:v>2020-12-15T13:00</c:v>
                </c:pt>
                <c:pt idx="350">
                  <c:v>2020-12-15T14:00</c:v>
                </c:pt>
                <c:pt idx="351">
                  <c:v>2020-12-15T15:00</c:v>
                </c:pt>
                <c:pt idx="352">
                  <c:v>2020-12-15T16:00</c:v>
                </c:pt>
                <c:pt idx="353">
                  <c:v>2020-12-15T17:00</c:v>
                </c:pt>
                <c:pt idx="354">
                  <c:v>2020-12-15T18:00</c:v>
                </c:pt>
                <c:pt idx="355">
                  <c:v>2020-12-15T19:00</c:v>
                </c:pt>
                <c:pt idx="356">
                  <c:v>2020-12-15T20:00</c:v>
                </c:pt>
                <c:pt idx="357">
                  <c:v>2020-12-15T21:00</c:v>
                </c:pt>
                <c:pt idx="358">
                  <c:v>2020-12-15T22:00</c:v>
                </c:pt>
                <c:pt idx="359">
                  <c:v>2020-12-15T23:00</c:v>
                </c:pt>
                <c:pt idx="360">
                  <c:v>2020-12-16T00:00</c:v>
                </c:pt>
                <c:pt idx="361">
                  <c:v>2020-12-16T01:00</c:v>
                </c:pt>
                <c:pt idx="362">
                  <c:v>2020-12-16T02:00</c:v>
                </c:pt>
                <c:pt idx="363">
                  <c:v>2020-12-16T03:00</c:v>
                </c:pt>
                <c:pt idx="364">
                  <c:v>2020-12-16T04:00</c:v>
                </c:pt>
                <c:pt idx="365">
                  <c:v>2020-12-16T05:00</c:v>
                </c:pt>
                <c:pt idx="366">
                  <c:v>2020-12-16T06:00</c:v>
                </c:pt>
                <c:pt idx="367">
                  <c:v>2020-12-16T07:00</c:v>
                </c:pt>
                <c:pt idx="368">
                  <c:v>2020-12-16T08:00</c:v>
                </c:pt>
                <c:pt idx="369">
                  <c:v>2020-12-16T09:00</c:v>
                </c:pt>
                <c:pt idx="370">
                  <c:v>2020-12-16T10:00</c:v>
                </c:pt>
                <c:pt idx="371">
                  <c:v>2020-12-16T11:00</c:v>
                </c:pt>
                <c:pt idx="372">
                  <c:v>2020-12-16T12:00</c:v>
                </c:pt>
                <c:pt idx="373">
                  <c:v>2020-12-16T13:00</c:v>
                </c:pt>
                <c:pt idx="374">
                  <c:v>2020-12-16T14:00</c:v>
                </c:pt>
                <c:pt idx="375">
                  <c:v>2020-12-16T15:00</c:v>
                </c:pt>
                <c:pt idx="376">
                  <c:v>2020-12-16T16:00</c:v>
                </c:pt>
                <c:pt idx="377">
                  <c:v>2020-12-16T17:00</c:v>
                </c:pt>
                <c:pt idx="378">
                  <c:v>2020-12-16T18:00</c:v>
                </c:pt>
                <c:pt idx="379">
                  <c:v>2020-12-16T19:00</c:v>
                </c:pt>
                <c:pt idx="380">
                  <c:v>2020-12-16T20:00</c:v>
                </c:pt>
                <c:pt idx="381">
                  <c:v>2020-12-16T21:00</c:v>
                </c:pt>
                <c:pt idx="382">
                  <c:v>2020-12-16T22:00</c:v>
                </c:pt>
                <c:pt idx="383">
                  <c:v>2020-12-16T23:00</c:v>
                </c:pt>
                <c:pt idx="384">
                  <c:v>2020-12-17T00:00</c:v>
                </c:pt>
                <c:pt idx="385">
                  <c:v>2020-12-17T01:00</c:v>
                </c:pt>
                <c:pt idx="386">
                  <c:v>2020-12-17T02:00</c:v>
                </c:pt>
                <c:pt idx="387">
                  <c:v>2020-12-17T03:00</c:v>
                </c:pt>
                <c:pt idx="388">
                  <c:v>2020-12-17T04:00</c:v>
                </c:pt>
                <c:pt idx="389">
                  <c:v>2020-12-17T05:00</c:v>
                </c:pt>
                <c:pt idx="390">
                  <c:v>2020-12-17T06:00</c:v>
                </c:pt>
                <c:pt idx="391">
                  <c:v>2020-12-17T07:00</c:v>
                </c:pt>
                <c:pt idx="392">
                  <c:v>2020-12-17T08:00</c:v>
                </c:pt>
                <c:pt idx="393">
                  <c:v>2020-12-17T09:00</c:v>
                </c:pt>
                <c:pt idx="394">
                  <c:v>2020-12-17T10:00</c:v>
                </c:pt>
                <c:pt idx="395">
                  <c:v>2020-12-17T11:00</c:v>
                </c:pt>
                <c:pt idx="396">
                  <c:v>2020-12-17T12:00</c:v>
                </c:pt>
                <c:pt idx="397">
                  <c:v>2020-12-17T13:00</c:v>
                </c:pt>
                <c:pt idx="398">
                  <c:v>2020-12-17T14:00</c:v>
                </c:pt>
                <c:pt idx="399">
                  <c:v>2020-12-17T15:00</c:v>
                </c:pt>
                <c:pt idx="400">
                  <c:v>2020-12-17T16:00</c:v>
                </c:pt>
                <c:pt idx="401">
                  <c:v>2020-12-17T17:00</c:v>
                </c:pt>
                <c:pt idx="402">
                  <c:v>2020-12-17T18:00</c:v>
                </c:pt>
                <c:pt idx="403">
                  <c:v>2020-12-17T19:00</c:v>
                </c:pt>
                <c:pt idx="404">
                  <c:v>2020-12-17T20:00</c:v>
                </c:pt>
                <c:pt idx="405">
                  <c:v>2020-12-17T21:00</c:v>
                </c:pt>
                <c:pt idx="406">
                  <c:v>2020-12-17T22:00</c:v>
                </c:pt>
                <c:pt idx="407">
                  <c:v>2020-12-17T23:00</c:v>
                </c:pt>
                <c:pt idx="408">
                  <c:v>2020-12-18T00:00</c:v>
                </c:pt>
                <c:pt idx="409">
                  <c:v>2020-12-18T01:00</c:v>
                </c:pt>
                <c:pt idx="410">
                  <c:v>2020-12-18T02:00</c:v>
                </c:pt>
                <c:pt idx="411">
                  <c:v>2020-12-18T03:00</c:v>
                </c:pt>
                <c:pt idx="412">
                  <c:v>2020-12-18T04:00</c:v>
                </c:pt>
                <c:pt idx="413">
                  <c:v>2020-12-18T05:00</c:v>
                </c:pt>
                <c:pt idx="414">
                  <c:v>2020-12-18T06:00</c:v>
                </c:pt>
                <c:pt idx="415">
                  <c:v>2020-12-18T07:00</c:v>
                </c:pt>
                <c:pt idx="416">
                  <c:v>2020-12-18T08:00</c:v>
                </c:pt>
                <c:pt idx="417">
                  <c:v>2020-12-18T09:00</c:v>
                </c:pt>
                <c:pt idx="418">
                  <c:v>2020-12-18T10:00</c:v>
                </c:pt>
                <c:pt idx="419">
                  <c:v>2020-12-18T11:00</c:v>
                </c:pt>
                <c:pt idx="420">
                  <c:v>2020-12-18T12:00</c:v>
                </c:pt>
                <c:pt idx="421">
                  <c:v>2020-12-18T13:00</c:v>
                </c:pt>
                <c:pt idx="422">
                  <c:v>2020-12-18T14:00</c:v>
                </c:pt>
                <c:pt idx="423">
                  <c:v>2020-12-18T15:00</c:v>
                </c:pt>
                <c:pt idx="424">
                  <c:v>2020-12-18T16:00</c:v>
                </c:pt>
                <c:pt idx="425">
                  <c:v>2020-12-18T17:00</c:v>
                </c:pt>
                <c:pt idx="426">
                  <c:v>2020-12-18T18:00</c:v>
                </c:pt>
                <c:pt idx="427">
                  <c:v>2020-12-18T19:00</c:v>
                </c:pt>
                <c:pt idx="428">
                  <c:v>2020-12-18T20:00</c:v>
                </c:pt>
                <c:pt idx="429">
                  <c:v>2020-12-18T21:00</c:v>
                </c:pt>
                <c:pt idx="430">
                  <c:v>2020-12-18T22:00</c:v>
                </c:pt>
                <c:pt idx="431">
                  <c:v>2020-12-18T23:00</c:v>
                </c:pt>
                <c:pt idx="432">
                  <c:v>2020-11-19T00:00:00</c:v>
                </c:pt>
                <c:pt idx="433">
                  <c:v>2020-11-19T01:00:00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2020-11-19T04:00:00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2020-11-19T11:00:00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2020-12-20T00:00</c:v>
                </c:pt>
                <c:pt idx="457">
                  <c:v>2020-12-20T01:00</c:v>
                </c:pt>
                <c:pt idx="458">
                  <c:v>2020-12-20T02:00</c:v>
                </c:pt>
                <c:pt idx="459">
                  <c:v>2020-12-20T03:00</c:v>
                </c:pt>
                <c:pt idx="460">
                  <c:v>2020-12-20T04:00</c:v>
                </c:pt>
                <c:pt idx="461">
                  <c:v>2020-12-20T05:00</c:v>
                </c:pt>
                <c:pt idx="462">
                  <c:v>2020-12-20T06:00</c:v>
                </c:pt>
                <c:pt idx="463">
                  <c:v>2020-12-20T07:00</c:v>
                </c:pt>
                <c:pt idx="464">
                  <c:v>2020-12-20T08:00</c:v>
                </c:pt>
                <c:pt idx="465">
                  <c:v>2020-12-20T09:00</c:v>
                </c:pt>
                <c:pt idx="466">
                  <c:v>2020-12-20T11:00</c:v>
                </c:pt>
                <c:pt idx="467">
                  <c:v>2020-12-20T11:00</c:v>
                </c:pt>
                <c:pt idx="468">
                  <c:v>2020-12-20T12:00</c:v>
                </c:pt>
                <c:pt idx="469">
                  <c:v>2020-12-20T13:00</c:v>
                </c:pt>
                <c:pt idx="470">
                  <c:v>2020-12-20T14:00</c:v>
                </c:pt>
                <c:pt idx="471">
                  <c:v>2020-12-20T15:00</c:v>
                </c:pt>
                <c:pt idx="472">
                  <c:v>2020-12-20T16:00</c:v>
                </c:pt>
                <c:pt idx="473">
                  <c:v>2020-12-20T17:00</c:v>
                </c:pt>
                <c:pt idx="474">
                  <c:v>2020-12-20T18:00</c:v>
                </c:pt>
                <c:pt idx="475">
                  <c:v>2020-12-20T19:00</c:v>
                </c:pt>
                <c:pt idx="476">
                  <c:v>2020-12-20T20:00</c:v>
                </c:pt>
                <c:pt idx="477">
                  <c:v>2020-12-20T21:00</c:v>
                </c:pt>
                <c:pt idx="478">
                  <c:v>2020-12-20T22:00</c:v>
                </c:pt>
                <c:pt idx="479">
                  <c:v>2020-12-20T23:00</c:v>
                </c:pt>
                <c:pt idx="480">
                  <c:v>2020-12-21T00:00</c:v>
                </c:pt>
                <c:pt idx="481">
                  <c:v>2020-12-21T01:00</c:v>
                </c:pt>
                <c:pt idx="482">
                  <c:v>2020-12-21T02:00</c:v>
                </c:pt>
                <c:pt idx="483">
                  <c:v>2020-12-21T03:00</c:v>
                </c:pt>
                <c:pt idx="484">
                  <c:v>2020-12-21T04:00</c:v>
                </c:pt>
                <c:pt idx="485">
                  <c:v>2020-12-21T05:00</c:v>
                </c:pt>
                <c:pt idx="486">
                  <c:v>2020-12-21T06:00</c:v>
                </c:pt>
                <c:pt idx="487">
                  <c:v>2020-12-21T07:00</c:v>
                </c:pt>
                <c:pt idx="488">
                  <c:v>2020-12-21T08:00</c:v>
                </c:pt>
                <c:pt idx="489">
                  <c:v>2020-12-21T09:00</c:v>
                </c:pt>
                <c:pt idx="490">
                  <c:v>2020-12-21T10:00</c:v>
                </c:pt>
                <c:pt idx="491">
                  <c:v>2020-12-21T11:00</c:v>
                </c:pt>
                <c:pt idx="492">
                  <c:v>2020-12-21T12:00</c:v>
                </c:pt>
                <c:pt idx="493">
                  <c:v>2020-12-21T13:00</c:v>
                </c:pt>
                <c:pt idx="494">
                  <c:v>2020-12-21T14:00</c:v>
                </c:pt>
                <c:pt idx="495">
                  <c:v>2020-12-21T15:00</c:v>
                </c:pt>
                <c:pt idx="496">
                  <c:v>2020-12-21T16:00</c:v>
                </c:pt>
                <c:pt idx="497">
                  <c:v>2020-12-21T17:00</c:v>
                </c:pt>
                <c:pt idx="498">
                  <c:v>2020-12-21T18:00</c:v>
                </c:pt>
                <c:pt idx="499">
                  <c:v>2020-12-21T19:00</c:v>
                </c:pt>
                <c:pt idx="500">
                  <c:v>2020-12-21T20:00</c:v>
                </c:pt>
                <c:pt idx="501">
                  <c:v>2020-12-21T21:00</c:v>
                </c:pt>
                <c:pt idx="502">
                  <c:v>2020-12-21T22:00</c:v>
                </c:pt>
                <c:pt idx="503">
                  <c:v>2020-12-21T23:00</c:v>
                </c:pt>
                <c:pt idx="504">
                  <c:v>2020-12-22T00:00</c:v>
                </c:pt>
                <c:pt idx="505">
                  <c:v>2020-12-22T01:00</c:v>
                </c:pt>
                <c:pt idx="506">
                  <c:v>2020-12-22T02:00</c:v>
                </c:pt>
                <c:pt idx="507">
                  <c:v>2020-12-22T03:00</c:v>
                </c:pt>
                <c:pt idx="508">
                  <c:v>2020-12-22T04:00</c:v>
                </c:pt>
                <c:pt idx="509">
                  <c:v>2020-12-22T05:00</c:v>
                </c:pt>
                <c:pt idx="510">
                  <c:v>2020-12-22T06:00</c:v>
                </c:pt>
                <c:pt idx="511">
                  <c:v>2020-12-22T07:00</c:v>
                </c:pt>
                <c:pt idx="512">
                  <c:v>2020-12-22T08:00</c:v>
                </c:pt>
                <c:pt idx="513">
                  <c:v>2020-12-22T09:00</c:v>
                </c:pt>
                <c:pt idx="514">
                  <c:v>2020-12-22T10:00</c:v>
                </c:pt>
                <c:pt idx="515">
                  <c:v>2020-12-22T11:00</c:v>
                </c:pt>
                <c:pt idx="516">
                  <c:v>2020-12-22T12:00</c:v>
                </c:pt>
                <c:pt idx="517">
                  <c:v>2020-12-22T13:00</c:v>
                </c:pt>
                <c:pt idx="518">
                  <c:v>2020-12-22T14:00</c:v>
                </c:pt>
                <c:pt idx="519">
                  <c:v>2020-12-22T15:00</c:v>
                </c:pt>
                <c:pt idx="520">
                  <c:v>2020-12-22T16:00</c:v>
                </c:pt>
                <c:pt idx="521">
                  <c:v>2020-12-22T17:00</c:v>
                </c:pt>
                <c:pt idx="522">
                  <c:v>2020-12-22T18:00</c:v>
                </c:pt>
                <c:pt idx="523">
                  <c:v>2020-12-22T19:00</c:v>
                </c:pt>
                <c:pt idx="524">
                  <c:v>2020-12-22T20:00</c:v>
                </c:pt>
                <c:pt idx="525">
                  <c:v>2020-12-22T21:00</c:v>
                </c:pt>
                <c:pt idx="526">
                  <c:v>2020-12-22T22:00</c:v>
                </c:pt>
                <c:pt idx="527">
                  <c:v>2020-12-22T23:00</c:v>
                </c:pt>
                <c:pt idx="528">
                  <c:v>2020-12-23T00:00</c:v>
                </c:pt>
                <c:pt idx="529">
                  <c:v>2020-12-23T01:00</c:v>
                </c:pt>
                <c:pt idx="530">
                  <c:v>2020-12-23T02:00</c:v>
                </c:pt>
                <c:pt idx="531">
                  <c:v>2020-12-23T03:00</c:v>
                </c:pt>
                <c:pt idx="532">
                  <c:v>2020-12-23T04:00</c:v>
                </c:pt>
                <c:pt idx="533">
                  <c:v>2020-12-23T05:00</c:v>
                </c:pt>
                <c:pt idx="534">
                  <c:v>2020-12-23T06:00</c:v>
                </c:pt>
                <c:pt idx="535">
                  <c:v>2020-12-23T07:00</c:v>
                </c:pt>
                <c:pt idx="536">
                  <c:v>2020-12-23T08:00</c:v>
                </c:pt>
                <c:pt idx="537">
                  <c:v>2020-12-23T09:00</c:v>
                </c:pt>
                <c:pt idx="538">
                  <c:v>2020-12-23T10:00</c:v>
                </c:pt>
                <c:pt idx="539">
                  <c:v>2020-12-23T11:00</c:v>
                </c:pt>
                <c:pt idx="540">
                  <c:v>2020-12-23T12:00</c:v>
                </c:pt>
                <c:pt idx="541">
                  <c:v>2020-12-23T13:00</c:v>
                </c:pt>
                <c:pt idx="542">
                  <c:v>2020-12-23T14:00</c:v>
                </c:pt>
                <c:pt idx="543">
                  <c:v>2020-12-23T15:00</c:v>
                </c:pt>
                <c:pt idx="544">
                  <c:v>2020-12-23T16:00</c:v>
                </c:pt>
                <c:pt idx="545">
                  <c:v>2020-12-23T17:00</c:v>
                </c:pt>
                <c:pt idx="546">
                  <c:v>2020-12-23T18:00</c:v>
                </c:pt>
                <c:pt idx="547">
                  <c:v>2020-12-23T19:00</c:v>
                </c:pt>
                <c:pt idx="548">
                  <c:v>2020-12-23T20:00</c:v>
                </c:pt>
                <c:pt idx="549">
                  <c:v>2020-12-23T21:00</c:v>
                </c:pt>
                <c:pt idx="550">
                  <c:v>2020-12-23T22:00</c:v>
                </c:pt>
                <c:pt idx="551">
                  <c:v>2020-12-23T23:00</c:v>
                </c:pt>
                <c:pt idx="552">
                  <c:v>2020-12-24T00:00</c:v>
                </c:pt>
                <c:pt idx="553">
                  <c:v>2020-12-24T01:00</c:v>
                </c:pt>
                <c:pt idx="554">
                  <c:v>2020-12-24T02:00</c:v>
                </c:pt>
                <c:pt idx="555">
                  <c:v>2020-12-24T03:00</c:v>
                </c:pt>
                <c:pt idx="556">
                  <c:v>2020-12-24T04:00</c:v>
                </c:pt>
                <c:pt idx="557">
                  <c:v>2020-12-24T05:00</c:v>
                </c:pt>
                <c:pt idx="558">
                  <c:v>2020-12-24T06:00</c:v>
                </c:pt>
                <c:pt idx="559">
                  <c:v>2020-12-24T07:00</c:v>
                </c:pt>
                <c:pt idx="560">
                  <c:v>2020-12-24T08:00</c:v>
                </c:pt>
                <c:pt idx="561">
                  <c:v>2020-12-24T09:00</c:v>
                </c:pt>
                <c:pt idx="562">
                  <c:v>2020-12-24T10:00</c:v>
                </c:pt>
                <c:pt idx="563">
                  <c:v>2020-12-24T11:00</c:v>
                </c:pt>
                <c:pt idx="564">
                  <c:v>2020-12-24T12:00</c:v>
                </c:pt>
                <c:pt idx="565">
                  <c:v>2020-12-24T13:00</c:v>
                </c:pt>
                <c:pt idx="566">
                  <c:v>2020-12-24T14:00</c:v>
                </c:pt>
                <c:pt idx="567">
                  <c:v>2020-12-24T15:00</c:v>
                </c:pt>
                <c:pt idx="568">
                  <c:v>2020-12-24T16:00</c:v>
                </c:pt>
                <c:pt idx="569">
                  <c:v>2020-12-24T17:00</c:v>
                </c:pt>
                <c:pt idx="570">
                  <c:v>2020-12-24T18:00</c:v>
                </c:pt>
                <c:pt idx="571">
                  <c:v>2020-12-24T19:00</c:v>
                </c:pt>
                <c:pt idx="572">
                  <c:v>2020-12-24T20:00</c:v>
                </c:pt>
                <c:pt idx="573">
                  <c:v>2020-12-24T21:00</c:v>
                </c:pt>
                <c:pt idx="574">
                  <c:v>2020-12-24T22:00</c:v>
                </c:pt>
                <c:pt idx="575">
                  <c:v>2020-12-24T23:00</c:v>
                </c:pt>
                <c:pt idx="576">
                  <c:v>2020-12-25T00:00</c:v>
                </c:pt>
                <c:pt idx="577">
                  <c:v>2020-12-25T01:00</c:v>
                </c:pt>
                <c:pt idx="578">
                  <c:v>2020-12-25T02:00</c:v>
                </c:pt>
                <c:pt idx="579">
                  <c:v>2020-12-25T03:00</c:v>
                </c:pt>
                <c:pt idx="580">
                  <c:v>2020-12-25T04:00</c:v>
                </c:pt>
                <c:pt idx="581">
                  <c:v>2020-12-25T05:00</c:v>
                </c:pt>
                <c:pt idx="582">
                  <c:v>2020-12-25T06:00</c:v>
                </c:pt>
                <c:pt idx="583">
                  <c:v>2020-12-25T07:00</c:v>
                </c:pt>
                <c:pt idx="584">
                  <c:v>2020-12-25T08:00</c:v>
                </c:pt>
                <c:pt idx="585">
                  <c:v>2020-12-25T09:00</c:v>
                </c:pt>
                <c:pt idx="586">
                  <c:v>2020-12-25T11:00</c:v>
                </c:pt>
                <c:pt idx="587">
                  <c:v>2020-12-25T11:00</c:v>
                </c:pt>
                <c:pt idx="588">
                  <c:v>2020-12-25T12:00</c:v>
                </c:pt>
                <c:pt idx="589">
                  <c:v>2020-12-25T13:00</c:v>
                </c:pt>
                <c:pt idx="590">
                  <c:v>2020-12-25T14:00</c:v>
                </c:pt>
                <c:pt idx="591">
                  <c:v>2020-12-25T15:00</c:v>
                </c:pt>
                <c:pt idx="592">
                  <c:v>2020-12-25T16:00</c:v>
                </c:pt>
                <c:pt idx="593">
                  <c:v>2020-12-25T17:00</c:v>
                </c:pt>
                <c:pt idx="594">
                  <c:v>2020-12-25T18:00</c:v>
                </c:pt>
                <c:pt idx="595">
                  <c:v>2020-12-25T19:00</c:v>
                </c:pt>
                <c:pt idx="596">
                  <c:v>2020-12-25T20:00</c:v>
                </c:pt>
                <c:pt idx="597">
                  <c:v>2020-12-25T21:00</c:v>
                </c:pt>
                <c:pt idx="598">
                  <c:v>2020-12-25T22:00</c:v>
                </c:pt>
                <c:pt idx="599">
                  <c:v>2020-12-25T23:00</c:v>
                </c:pt>
                <c:pt idx="600">
                  <c:v>2020-12-26T00:00</c:v>
                </c:pt>
                <c:pt idx="601">
                  <c:v>2020-12-26T01:00</c:v>
                </c:pt>
                <c:pt idx="602">
                  <c:v>2020-12-26T02:00</c:v>
                </c:pt>
                <c:pt idx="603">
                  <c:v>2020-12-26T03:00</c:v>
                </c:pt>
                <c:pt idx="604">
                  <c:v>2020-12-26T04:00</c:v>
                </c:pt>
                <c:pt idx="605">
                  <c:v>2020-12-26T05:00</c:v>
                </c:pt>
                <c:pt idx="606">
                  <c:v>2020-12-26T06:00</c:v>
                </c:pt>
                <c:pt idx="607">
                  <c:v>2020-12-26T07:00</c:v>
                </c:pt>
                <c:pt idx="608">
                  <c:v>2020-12-26T08:00</c:v>
                </c:pt>
                <c:pt idx="609">
                  <c:v>2020-12-26T09:00</c:v>
                </c:pt>
                <c:pt idx="610">
                  <c:v>2020-12-26T10:00</c:v>
                </c:pt>
                <c:pt idx="611">
                  <c:v>2020-12-26T11:00</c:v>
                </c:pt>
                <c:pt idx="612">
                  <c:v>2020-12-26T12:00</c:v>
                </c:pt>
                <c:pt idx="613">
                  <c:v>2020-12-26T13:00</c:v>
                </c:pt>
                <c:pt idx="614">
                  <c:v>2020-12-26T14:00</c:v>
                </c:pt>
                <c:pt idx="615">
                  <c:v>2020-12-26T15:00</c:v>
                </c:pt>
                <c:pt idx="616">
                  <c:v>2020-12-26T16:00</c:v>
                </c:pt>
                <c:pt idx="617">
                  <c:v>2020-12-26T17:00</c:v>
                </c:pt>
                <c:pt idx="618">
                  <c:v>2020-12-26T18:00</c:v>
                </c:pt>
                <c:pt idx="619">
                  <c:v>2020-12-26T19:00</c:v>
                </c:pt>
                <c:pt idx="620">
                  <c:v>2020-12-26T20:00</c:v>
                </c:pt>
                <c:pt idx="621">
                  <c:v>2020-12-26T21:00</c:v>
                </c:pt>
                <c:pt idx="622">
                  <c:v>2020-12-26T22:00</c:v>
                </c:pt>
                <c:pt idx="623">
                  <c:v>2020-12-26T23:00</c:v>
                </c:pt>
                <c:pt idx="624">
                  <c:v>2020-12-27T00:00</c:v>
                </c:pt>
                <c:pt idx="625">
                  <c:v>2020-12-27T01:00</c:v>
                </c:pt>
                <c:pt idx="626">
                  <c:v>2020-12-27T02:00</c:v>
                </c:pt>
                <c:pt idx="627">
                  <c:v>2020-12-27T03:00</c:v>
                </c:pt>
                <c:pt idx="628">
                  <c:v>2020-12-27T04:00</c:v>
                </c:pt>
                <c:pt idx="629">
                  <c:v>2020-12-27T05:00</c:v>
                </c:pt>
                <c:pt idx="630">
                  <c:v>2020-12-27T06:00</c:v>
                </c:pt>
                <c:pt idx="631">
                  <c:v>2020-12-27T07:00</c:v>
                </c:pt>
                <c:pt idx="632">
                  <c:v>2020-12-27T08:00</c:v>
                </c:pt>
                <c:pt idx="633">
                  <c:v>2020-12-27T09:00</c:v>
                </c:pt>
                <c:pt idx="634">
                  <c:v>2020-12-27T11:00</c:v>
                </c:pt>
                <c:pt idx="635">
                  <c:v>2020-12-27T11:00</c:v>
                </c:pt>
                <c:pt idx="636">
                  <c:v>2020-12-27T12:00</c:v>
                </c:pt>
                <c:pt idx="637">
                  <c:v>2020-12-27T13:00</c:v>
                </c:pt>
                <c:pt idx="638">
                  <c:v>2020-12-27T14:00</c:v>
                </c:pt>
                <c:pt idx="639">
                  <c:v>2020-12-27T15:00</c:v>
                </c:pt>
                <c:pt idx="640">
                  <c:v>2020-12-27T16:00</c:v>
                </c:pt>
                <c:pt idx="641">
                  <c:v>2020-12-27T17:00</c:v>
                </c:pt>
                <c:pt idx="642">
                  <c:v>2020-12-27T18:00</c:v>
                </c:pt>
                <c:pt idx="643">
                  <c:v>2020-12-27T19:00</c:v>
                </c:pt>
                <c:pt idx="644">
                  <c:v>2020-12-27T20:00</c:v>
                </c:pt>
                <c:pt idx="645">
                  <c:v>2020-12-27T21:00</c:v>
                </c:pt>
                <c:pt idx="646">
                  <c:v>2020-12-27T22:00</c:v>
                </c:pt>
                <c:pt idx="647">
                  <c:v>2020-12-27T23:00</c:v>
                </c:pt>
                <c:pt idx="648">
                  <c:v>2020-12-28T00:00</c:v>
                </c:pt>
                <c:pt idx="649">
                  <c:v>2020-12-28T01:00</c:v>
                </c:pt>
                <c:pt idx="650">
                  <c:v>2020-12-28T02:00</c:v>
                </c:pt>
                <c:pt idx="651">
                  <c:v>2020-12-28T03:00</c:v>
                </c:pt>
                <c:pt idx="652">
                  <c:v>2020-12-28T04:00</c:v>
                </c:pt>
                <c:pt idx="653">
                  <c:v>2020-12-28T05:00</c:v>
                </c:pt>
                <c:pt idx="654">
                  <c:v>2020-12-28T06:00</c:v>
                </c:pt>
                <c:pt idx="655">
                  <c:v>2020-12-28T07:00</c:v>
                </c:pt>
                <c:pt idx="656">
                  <c:v>2020-12-28T08:00</c:v>
                </c:pt>
                <c:pt idx="657">
                  <c:v>2020-12-28T09:00</c:v>
                </c:pt>
                <c:pt idx="658">
                  <c:v>2020-12-28T10:00</c:v>
                </c:pt>
                <c:pt idx="659">
                  <c:v>2020-12-28T11:00</c:v>
                </c:pt>
                <c:pt idx="660">
                  <c:v>2020-12-28T12:00</c:v>
                </c:pt>
                <c:pt idx="661">
                  <c:v>2020-12-28T13:00</c:v>
                </c:pt>
                <c:pt idx="662">
                  <c:v>2020-12-28T14:00</c:v>
                </c:pt>
                <c:pt idx="663">
                  <c:v>2020-12-28T15:00</c:v>
                </c:pt>
                <c:pt idx="664">
                  <c:v>2020-12-28T16:00</c:v>
                </c:pt>
                <c:pt idx="665">
                  <c:v>2020-12-28T17:00</c:v>
                </c:pt>
                <c:pt idx="666">
                  <c:v>2020-12-28T18:00</c:v>
                </c:pt>
                <c:pt idx="667">
                  <c:v>2020-12-28T19:00</c:v>
                </c:pt>
                <c:pt idx="668">
                  <c:v>2020-12-28T20:00</c:v>
                </c:pt>
                <c:pt idx="669">
                  <c:v>2020-12-28T21:00</c:v>
                </c:pt>
                <c:pt idx="670">
                  <c:v>2020-12-28T22:00</c:v>
                </c:pt>
                <c:pt idx="671">
                  <c:v>2020-12-28T23:00</c:v>
                </c:pt>
                <c:pt idx="672">
                  <c:v>2020-12-29T00:00</c:v>
                </c:pt>
                <c:pt idx="673">
                  <c:v>2020-12-29T01:00</c:v>
                </c:pt>
                <c:pt idx="674">
                  <c:v>2020-12-29T02:00</c:v>
                </c:pt>
                <c:pt idx="675">
                  <c:v>2020-12-29T03:00</c:v>
                </c:pt>
                <c:pt idx="676">
                  <c:v>2020-12-29T04:00</c:v>
                </c:pt>
                <c:pt idx="677">
                  <c:v>2020-12-29T05:00</c:v>
                </c:pt>
                <c:pt idx="678">
                  <c:v>2020-12-29T06:00</c:v>
                </c:pt>
                <c:pt idx="679">
                  <c:v>2020-12-29T07:00</c:v>
                </c:pt>
                <c:pt idx="680">
                  <c:v>2020-12-29T08:00</c:v>
                </c:pt>
                <c:pt idx="681">
                  <c:v>2020-12-29T09:00</c:v>
                </c:pt>
                <c:pt idx="682">
                  <c:v>2020-12-29T10:00</c:v>
                </c:pt>
                <c:pt idx="683">
                  <c:v>2020-12-29T11:00</c:v>
                </c:pt>
                <c:pt idx="684">
                  <c:v>2020-12-29T12:00</c:v>
                </c:pt>
                <c:pt idx="685">
                  <c:v>2020-12-29T13:00</c:v>
                </c:pt>
                <c:pt idx="686">
                  <c:v>2020-12-29T14:00</c:v>
                </c:pt>
                <c:pt idx="687">
                  <c:v>2020-12-29T15:00</c:v>
                </c:pt>
                <c:pt idx="688">
                  <c:v>2020-12-29T16:00</c:v>
                </c:pt>
                <c:pt idx="689">
                  <c:v>2020-12-29T17:00</c:v>
                </c:pt>
                <c:pt idx="690">
                  <c:v>2020-12-29T18:00</c:v>
                </c:pt>
                <c:pt idx="691">
                  <c:v>2020-12-29T19:00</c:v>
                </c:pt>
                <c:pt idx="692">
                  <c:v>2020-12-29T20:00</c:v>
                </c:pt>
                <c:pt idx="693">
                  <c:v>2020-12-29T21:00</c:v>
                </c:pt>
                <c:pt idx="694">
                  <c:v>2020-12-29T22:00</c:v>
                </c:pt>
                <c:pt idx="695">
                  <c:v>2020-12-29T23:00</c:v>
                </c:pt>
                <c:pt idx="696">
                  <c:v>2020-12-30T00:00</c:v>
                </c:pt>
                <c:pt idx="697">
                  <c:v>2020-12-30T01:00</c:v>
                </c:pt>
                <c:pt idx="698">
                  <c:v>2020-12-30T02:00</c:v>
                </c:pt>
                <c:pt idx="699">
                  <c:v>2020-12-30T03:00</c:v>
                </c:pt>
                <c:pt idx="700">
                  <c:v>2020-12-30T04:00</c:v>
                </c:pt>
                <c:pt idx="701">
                  <c:v>2020-12-30T05:00</c:v>
                </c:pt>
                <c:pt idx="702">
                  <c:v>2020-12-30T06:00</c:v>
                </c:pt>
                <c:pt idx="703">
                  <c:v>2020-12-30T07:00</c:v>
                </c:pt>
                <c:pt idx="704">
                  <c:v>2020-12-30T08:00</c:v>
                </c:pt>
                <c:pt idx="705">
                  <c:v>2020-12-30T09:00</c:v>
                </c:pt>
                <c:pt idx="706">
                  <c:v>2020-12-30T10:00</c:v>
                </c:pt>
                <c:pt idx="707">
                  <c:v>2020-12-30T11:00</c:v>
                </c:pt>
                <c:pt idx="708">
                  <c:v>2020-12-30T12:00</c:v>
                </c:pt>
                <c:pt idx="709">
                  <c:v>2020-12-30T13:00</c:v>
                </c:pt>
                <c:pt idx="710">
                  <c:v>2020-12-30T14:00</c:v>
                </c:pt>
                <c:pt idx="711">
                  <c:v>2020-12-30T15:00</c:v>
                </c:pt>
                <c:pt idx="712">
                  <c:v>2020-12-30T16:00</c:v>
                </c:pt>
                <c:pt idx="713">
                  <c:v>2020-12-30T17:00</c:v>
                </c:pt>
                <c:pt idx="714">
                  <c:v>2020-12-30T18:00</c:v>
                </c:pt>
                <c:pt idx="715">
                  <c:v>2020-12-30T19:00</c:v>
                </c:pt>
                <c:pt idx="716">
                  <c:v>2020-12-30T20:00</c:v>
                </c:pt>
                <c:pt idx="717">
                  <c:v>2020-12-30T21:00</c:v>
                </c:pt>
                <c:pt idx="718">
                  <c:v>2020-12-30T22:00</c:v>
                </c:pt>
                <c:pt idx="719">
                  <c:v>2020-12-30T23:00</c:v>
                </c:pt>
                <c:pt idx="720">
                  <c:v>2020-12-31T00:00</c:v>
                </c:pt>
                <c:pt idx="721">
                  <c:v>2020-12-31T01:00</c:v>
                </c:pt>
                <c:pt idx="722">
                  <c:v>2020-12-31T02:00</c:v>
                </c:pt>
                <c:pt idx="723">
                  <c:v>2020-12-31T03:00</c:v>
                </c:pt>
                <c:pt idx="724">
                  <c:v>2020-12-31T04:00</c:v>
                </c:pt>
                <c:pt idx="725">
                  <c:v>2020-12-31T05:00</c:v>
                </c:pt>
                <c:pt idx="726">
                  <c:v>2020-12-31T06:00</c:v>
                </c:pt>
                <c:pt idx="727">
                  <c:v>2020-12-31T07:00</c:v>
                </c:pt>
                <c:pt idx="728">
                  <c:v>2020-12-31T08:00</c:v>
                </c:pt>
                <c:pt idx="729">
                  <c:v>2020-12-31T09:00</c:v>
                </c:pt>
                <c:pt idx="730">
                  <c:v>2020-12-31T10:00</c:v>
                </c:pt>
                <c:pt idx="731">
                  <c:v>2020-12-31T11:00</c:v>
                </c:pt>
                <c:pt idx="732">
                  <c:v>2020-12-31T12:00</c:v>
                </c:pt>
                <c:pt idx="733">
                  <c:v>2020-12-31T13:00</c:v>
                </c:pt>
                <c:pt idx="734">
                  <c:v>2020-12-31T14:00</c:v>
                </c:pt>
                <c:pt idx="735">
                  <c:v>2020-12-31T15:00</c:v>
                </c:pt>
                <c:pt idx="736">
                  <c:v>2020-12-31T16:00</c:v>
                </c:pt>
                <c:pt idx="737">
                  <c:v>2020-12-31T17:00</c:v>
                </c:pt>
                <c:pt idx="738">
                  <c:v>2020-12-31T18:00</c:v>
                </c:pt>
                <c:pt idx="739">
                  <c:v>2020-12-31T19:00</c:v>
                </c:pt>
                <c:pt idx="740">
                  <c:v>2020-12-31T20:00</c:v>
                </c:pt>
                <c:pt idx="741">
                  <c:v>2020-12-31T21:00</c:v>
                </c:pt>
                <c:pt idx="742">
                  <c:v>2020-12-31T22:00</c:v>
                </c:pt>
                <c:pt idx="743">
                  <c:v>2020-12-31T23:00</c:v>
                </c:pt>
              </c:strCache>
            </c:strRef>
          </c:cat>
          <c:val>
            <c:numRef>
              <c:f>'Dec ''20'!#REF!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D-4EBB-9B5A-249E09F83B4A}"/>
            </c:ext>
          </c:extLst>
        </c:ser>
        <c:ser>
          <c:idx val="3"/>
          <c:order val="1"/>
          <c:tx>
            <c:v>AWG 1 RH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'Dec ''20'!$A$3:$A$748</c:f>
              <c:strCache>
                <c:ptCount val="744"/>
                <c:pt idx="0">
                  <c:v>2020-12-01T00:00</c:v>
                </c:pt>
                <c:pt idx="1">
                  <c:v>2020-12-01T01:00</c:v>
                </c:pt>
                <c:pt idx="2">
                  <c:v>2020-12-01T02:00</c:v>
                </c:pt>
                <c:pt idx="3">
                  <c:v>2020-12-01T03:00</c:v>
                </c:pt>
                <c:pt idx="4">
                  <c:v>2020-12-01T04:00</c:v>
                </c:pt>
                <c:pt idx="5">
                  <c:v>2020-12-01T05:00</c:v>
                </c:pt>
                <c:pt idx="6">
                  <c:v>2020-12-01T06:00</c:v>
                </c:pt>
                <c:pt idx="7">
                  <c:v>2020-12-01T07:00</c:v>
                </c:pt>
                <c:pt idx="8">
                  <c:v>2020-12-01T08:00</c:v>
                </c:pt>
                <c:pt idx="9">
                  <c:v>2020-12-01T09:00</c:v>
                </c:pt>
                <c:pt idx="10">
                  <c:v>2020-12-01T10:00</c:v>
                </c:pt>
                <c:pt idx="11">
                  <c:v>2020-12-01T11:00</c:v>
                </c:pt>
                <c:pt idx="12">
                  <c:v>2020-12-01T12:00</c:v>
                </c:pt>
                <c:pt idx="13">
                  <c:v>2020-12-01T13:00</c:v>
                </c:pt>
                <c:pt idx="14">
                  <c:v>2020-12-01T14:00</c:v>
                </c:pt>
                <c:pt idx="15">
                  <c:v>2020-12-01T15:00</c:v>
                </c:pt>
                <c:pt idx="16">
                  <c:v>2020-12-01T16:00</c:v>
                </c:pt>
                <c:pt idx="17">
                  <c:v>2020-12-01T17:00</c:v>
                </c:pt>
                <c:pt idx="18">
                  <c:v>2020-12-01T18:00</c:v>
                </c:pt>
                <c:pt idx="19">
                  <c:v>2020-12-01T19:00</c:v>
                </c:pt>
                <c:pt idx="20">
                  <c:v>2020-12-01T20:00</c:v>
                </c:pt>
                <c:pt idx="21">
                  <c:v>2020-12-01T21:00</c:v>
                </c:pt>
                <c:pt idx="22">
                  <c:v>2020-12-01T22:00</c:v>
                </c:pt>
                <c:pt idx="23">
                  <c:v>2020-12-01T23:00</c:v>
                </c:pt>
                <c:pt idx="24">
                  <c:v>2020-12-02T00:00</c:v>
                </c:pt>
                <c:pt idx="25">
                  <c:v>2020-12-02T01:00</c:v>
                </c:pt>
                <c:pt idx="26">
                  <c:v>2020-12-02T02:00</c:v>
                </c:pt>
                <c:pt idx="27">
                  <c:v>2020-12-02T03:00</c:v>
                </c:pt>
                <c:pt idx="28">
                  <c:v>2020-12-02T04:00</c:v>
                </c:pt>
                <c:pt idx="29">
                  <c:v>2020-12-02T05:00</c:v>
                </c:pt>
                <c:pt idx="30">
                  <c:v>2020-12-02T06:00</c:v>
                </c:pt>
                <c:pt idx="31">
                  <c:v>2020-12-02T07:00</c:v>
                </c:pt>
                <c:pt idx="32">
                  <c:v>2020-12-02T08:00</c:v>
                </c:pt>
                <c:pt idx="33">
                  <c:v>2020-12-02T09:00</c:v>
                </c:pt>
                <c:pt idx="34">
                  <c:v>2020-12-02T10:00</c:v>
                </c:pt>
                <c:pt idx="35">
                  <c:v>2020-12-02T11:00</c:v>
                </c:pt>
                <c:pt idx="36">
                  <c:v>2020-12-02T12:00</c:v>
                </c:pt>
                <c:pt idx="37">
                  <c:v>2020-12-02T13:00</c:v>
                </c:pt>
                <c:pt idx="38">
                  <c:v>2020-12-02T14:00</c:v>
                </c:pt>
                <c:pt idx="39">
                  <c:v>2020-12-02T15:00</c:v>
                </c:pt>
                <c:pt idx="40">
                  <c:v>2020-12-02T16:00</c:v>
                </c:pt>
                <c:pt idx="41">
                  <c:v>2020-12-02T17:00</c:v>
                </c:pt>
                <c:pt idx="42">
                  <c:v>2020-12-02T18:00</c:v>
                </c:pt>
                <c:pt idx="43">
                  <c:v>2020-12-02T19:00</c:v>
                </c:pt>
                <c:pt idx="44">
                  <c:v>2020-12-02T20:00</c:v>
                </c:pt>
                <c:pt idx="45">
                  <c:v>2020-12-02T21:00</c:v>
                </c:pt>
                <c:pt idx="46">
                  <c:v>2020-12-02T22:00</c:v>
                </c:pt>
                <c:pt idx="47">
                  <c:v>2020-12-02T23:00</c:v>
                </c:pt>
                <c:pt idx="48">
                  <c:v>2020-12-03T00:00</c:v>
                </c:pt>
                <c:pt idx="49">
                  <c:v>2020-12-03T01:00</c:v>
                </c:pt>
                <c:pt idx="50">
                  <c:v>2020-12-03T02:00</c:v>
                </c:pt>
                <c:pt idx="51">
                  <c:v>2020-12-03T03:00</c:v>
                </c:pt>
                <c:pt idx="52">
                  <c:v>2020-12-03T04:00</c:v>
                </c:pt>
                <c:pt idx="53">
                  <c:v>2020-12-03T05:00</c:v>
                </c:pt>
                <c:pt idx="54">
                  <c:v>2020-12-03T06:00</c:v>
                </c:pt>
                <c:pt idx="55">
                  <c:v>2020-12-03T07:00</c:v>
                </c:pt>
                <c:pt idx="56">
                  <c:v>2020-12-03T08:00</c:v>
                </c:pt>
                <c:pt idx="57">
                  <c:v>2020-12-03T09:00</c:v>
                </c:pt>
                <c:pt idx="58">
                  <c:v>2020-12-03T10:00</c:v>
                </c:pt>
                <c:pt idx="59">
                  <c:v>2020-12-03T11:00</c:v>
                </c:pt>
                <c:pt idx="60">
                  <c:v>2020-12-03T12:00</c:v>
                </c:pt>
                <c:pt idx="61">
                  <c:v>2020-12-03T13:00</c:v>
                </c:pt>
                <c:pt idx="62">
                  <c:v>2020-12-03T14:00</c:v>
                </c:pt>
                <c:pt idx="63">
                  <c:v>2020-12-03T15:00</c:v>
                </c:pt>
                <c:pt idx="64">
                  <c:v>2020-12-03T16:00</c:v>
                </c:pt>
                <c:pt idx="65">
                  <c:v>2020-12-03T17:00</c:v>
                </c:pt>
                <c:pt idx="66">
                  <c:v>2020-12-03T18:00</c:v>
                </c:pt>
                <c:pt idx="67">
                  <c:v>2020-12-03T19:00</c:v>
                </c:pt>
                <c:pt idx="68">
                  <c:v>2020-12-03T20:00</c:v>
                </c:pt>
                <c:pt idx="69">
                  <c:v>2020-12-03T21:00</c:v>
                </c:pt>
                <c:pt idx="70">
                  <c:v>2020-12-03T22:00</c:v>
                </c:pt>
                <c:pt idx="71">
                  <c:v>2020-12-03T23:00</c:v>
                </c:pt>
                <c:pt idx="72">
                  <c:v>2020-12-04T00:00</c:v>
                </c:pt>
                <c:pt idx="73">
                  <c:v>2020-12-04T01:00</c:v>
                </c:pt>
                <c:pt idx="74">
                  <c:v>2020-12-04T02:00</c:v>
                </c:pt>
                <c:pt idx="75">
                  <c:v>2020-12-04T03:00</c:v>
                </c:pt>
                <c:pt idx="76">
                  <c:v>2020-12-04T04:00</c:v>
                </c:pt>
                <c:pt idx="77">
                  <c:v>2020-12-04T05:00</c:v>
                </c:pt>
                <c:pt idx="78">
                  <c:v>2020-12-04T06:00</c:v>
                </c:pt>
                <c:pt idx="79">
                  <c:v>2020-12-04T07:00</c:v>
                </c:pt>
                <c:pt idx="80">
                  <c:v>2020-12-04T08:00</c:v>
                </c:pt>
                <c:pt idx="81">
                  <c:v>2020-12-04T09:00</c:v>
                </c:pt>
                <c:pt idx="82">
                  <c:v>2020-12-04T10:00</c:v>
                </c:pt>
                <c:pt idx="83">
                  <c:v>2020-12-04T11:00</c:v>
                </c:pt>
                <c:pt idx="84">
                  <c:v>2020-12-04T12:00</c:v>
                </c:pt>
                <c:pt idx="85">
                  <c:v>2020-12-04T13:00</c:v>
                </c:pt>
                <c:pt idx="86">
                  <c:v>2020-12-04T14:00</c:v>
                </c:pt>
                <c:pt idx="87">
                  <c:v>2020-12-04T15:00</c:v>
                </c:pt>
                <c:pt idx="88">
                  <c:v>2020-12-04T16:00</c:v>
                </c:pt>
                <c:pt idx="89">
                  <c:v>2020-12-04T17:00</c:v>
                </c:pt>
                <c:pt idx="90">
                  <c:v>2020-12-04T18:00</c:v>
                </c:pt>
                <c:pt idx="91">
                  <c:v>2020-12-04T19:00</c:v>
                </c:pt>
                <c:pt idx="92">
                  <c:v>2020-12-04T20:00</c:v>
                </c:pt>
                <c:pt idx="93">
                  <c:v>2020-12-04T21:00</c:v>
                </c:pt>
                <c:pt idx="94">
                  <c:v>2020-12-04T22:00</c:v>
                </c:pt>
                <c:pt idx="95">
                  <c:v>2020-12-04T23:00</c:v>
                </c:pt>
                <c:pt idx="96">
                  <c:v>2020-12-05T00:00</c:v>
                </c:pt>
                <c:pt idx="97">
                  <c:v>2020-12-05T01:00</c:v>
                </c:pt>
                <c:pt idx="98">
                  <c:v>2020-12-05T02:00</c:v>
                </c:pt>
                <c:pt idx="99">
                  <c:v>2020-12-05T03:00</c:v>
                </c:pt>
                <c:pt idx="100">
                  <c:v>2020-12-05T04:00</c:v>
                </c:pt>
                <c:pt idx="101">
                  <c:v>2020-12-05T05:00</c:v>
                </c:pt>
                <c:pt idx="102">
                  <c:v>2020-12-05T06:00</c:v>
                </c:pt>
                <c:pt idx="103">
                  <c:v>2020-12-05T07:00</c:v>
                </c:pt>
                <c:pt idx="104">
                  <c:v>2020-12-05T08:00</c:v>
                </c:pt>
                <c:pt idx="105">
                  <c:v>2020-12-05T09:00</c:v>
                </c:pt>
                <c:pt idx="106">
                  <c:v>2020-12-05T10:00</c:v>
                </c:pt>
                <c:pt idx="107">
                  <c:v>2020-12-05T11:00</c:v>
                </c:pt>
                <c:pt idx="108">
                  <c:v>2020-12-05T12:00</c:v>
                </c:pt>
                <c:pt idx="109">
                  <c:v>2020-12-05T13:00</c:v>
                </c:pt>
                <c:pt idx="110">
                  <c:v>2020-12-05T14:00</c:v>
                </c:pt>
                <c:pt idx="111">
                  <c:v>2020-12-05T15:00</c:v>
                </c:pt>
                <c:pt idx="112">
                  <c:v>2020-12-05T16:00</c:v>
                </c:pt>
                <c:pt idx="113">
                  <c:v>2020-12-05T17:00</c:v>
                </c:pt>
                <c:pt idx="114">
                  <c:v>2020-12-05T18:00</c:v>
                </c:pt>
                <c:pt idx="115">
                  <c:v>2020-12-05T19:00</c:v>
                </c:pt>
                <c:pt idx="116">
                  <c:v>2020-12-05T20:00</c:v>
                </c:pt>
                <c:pt idx="117">
                  <c:v>2020-12-05T21:00</c:v>
                </c:pt>
                <c:pt idx="118">
                  <c:v>2020-12-05T22:00</c:v>
                </c:pt>
                <c:pt idx="119">
                  <c:v>2020-12-05T23:00</c:v>
                </c:pt>
                <c:pt idx="120">
                  <c:v>2020-12-06T00:00</c:v>
                </c:pt>
                <c:pt idx="121">
                  <c:v>2020-12-06T01:00</c:v>
                </c:pt>
                <c:pt idx="122">
                  <c:v>2020-12-06T02:00</c:v>
                </c:pt>
                <c:pt idx="123">
                  <c:v>2020-12-06T03:00</c:v>
                </c:pt>
                <c:pt idx="124">
                  <c:v>2020-12-06T04:00</c:v>
                </c:pt>
                <c:pt idx="125">
                  <c:v>2020-12-06T05:00</c:v>
                </c:pt>
                <c:pt idx="126">
                  <c:v>2020-12-06T06:00</c:v>
                </c:pt>
                <c:pt idx="127">
                  <c:v>2020-12-06T07:00</c:v>
                </c:pt>
                <c:pt idx="128">
                  <c:v>2020-12-06T08:00</c:v>
                </c:pt>
                <c:pt idx="129">
                  <c:v>2020-12-06T09:00</c:v>
                </c:pt>
                <c:pt idx="130">
                  <c:v>2020-12-06T11:00</c:v>
                </c:pt>
                <c:pt idx="131">
                  <c:v>2020-12-06T11:00</c:v>
                </c:pt>
                <c:pt idx="132">
                  <c:v>2020-12-06T12:00</c:v>
                </c:pt>
                <c:pt idx="133">
                  <c:v>2020-12-06T13:00</c:v>
                </c:pt>
                <c:pt idx="134">
                  <c:v>2020-12-06T14:00</c:v>
                </c:pt>
                <c:pt idx="135">
                  <c:v>2020-12-06T15:00</c:v>
                </c:pt>
                <c:pt idx="136">
                  <c:v>2020-12-06T16:00</c:v>
                </c:pt>
                <c:pt idx="137">
                  <c:v>2020-12-06T17:00</c:v>
                </c:pt>
                <c:pt idx="138">
                  <c:v>2020-12-06T18:00</c:v>
                </c:pt>
                <c:pt idx="139">
                  <c:v>2020-12-06T19:00</c:v>
                </c:pt>
                <c:pt idx="140">
                  <c:v>2020-12-06T20:00</c:v>
                </c:pt>
                <c:pt idx="141">
                  <c:v>2020-12-06T21:00</c:v>
                </c:pt>
                <c:pt idx="142">
                  <c:v>2020-12-06T22:00</c:v>
                </c:pt>
                <c:pt idx="143">
                  <c:v>2020-12-06T23:00</c:v>
                </c:pt>
                <c:pt idx="144">
                  <c:v>2020-12-07T00:00</c:v>
                </c:pt>
                <c:pt idx="145">
                  <c:v>2020-12-07T01:00</c:v>
                </c:pt>
                <c:pt idx="146">
                  <c:v>2020-12-07T02:00</c:v>
                </c:pt>
                <c:pt idx="147">
                  <c:v>2020-12-07T03:00</c:v>
                </c:pt>
                <c:pt idx="148">
                  <c:v>2020-12-07T04:00</c:v>
                </c:pt>
                <c:pt idx="149">
                  <c:v>2020-12-07T05:00</c:v>
                </c:pt>
                <c:pt idx="150">
                  <c:v>2020-12-07T06:00</c:v>
                </c:pt>
                <c:pt idx="151">
                  <c:v>2020-12-07T07:00</c:v>
                </c:pt>
                <c:pt idx="152">
                  <c:v>2020-12-07T08:00</c:v>
                </c:pt>
                <c:pt idx="153">
                  <c:v>2020-12-07T09:00</c:v>
                </c:pt>
                <c:pt idx="154">
                  <c:v>2020-12-07T10:00</c:v>
                </c:pt>
                <c:pt idx="155">
                  <c:v>2020-12-07T11:00</c:v>
                </c:pt>
                <c:pt idx="156">
                  <c:v>2020-12-07T12:00</c:v>
                </c:pt>
                <c:pt idx="157">
                  <c:v>2020-12-07T13:00</c:v>
                </c:pt>
                <c:pt idx="158">
                  <c:v>2020-12-07T14:00</c:v>
                </c:pt>
                <c:pt idx="159">
                  <c:v>2020-12-07T15:00</c:v>
                </c:pt>
                <c:pt idx="160">
                  <c:v>2020-12-07T16:00</c:v>
                </c:pt>
                <c:pt idx="161">
                  <c:v>2020-12-07T17:00</c:v>
                </c:pt>
                <c:pt idx="162">
                  <c:v>2020-12-07T18:00</c:v>
                </c:pt>
                <c:pt idx="163">
                  <c:v>2020-12-07T19:00</c:v>
                </c:pt>
                <c:pt idx="164">
                  <c:v>2020-12-07T20:00</c:v>
                </c:pt>
                <c:pt idx="165">
                  <c:v>2020-12-07T21:00</c:v>
                </c:pt>
                <c:pt idx="166">
                  <c:v>2020-12-07T22:00</c:v>
                </c:pt>
                <c:pt idx="167">
                  <c:v>2020-12-07T23:00</c:v>
                </c:pt>
                <c:pt idx="168">
                  <c:v>2020-12-08T00:00</c:v>
                </c:pt>
                <c:pt idx="169">
                  <c:v>2020-12-08T01:00</c:v>
                </c:pt>
                <c:pt idx="170">
                  <c:v>2020-12-08T02:00</c:v>
                </c:pt>
                <c:pt idx="171">
                  <c:v>2020-12-08T03:00</c:v>
                </c:pt>
                <c:pt idx="172">
                  <c:v>2020-12-08T04:00</c:v>
                </c:pt>
                <c:pt idx="173">
                  <c:v>2020-12-08T05:00</c:v>
                </c:pt>
                <c:pt idx="174">
                  <c:v>2020-12-08T06:00</c:v>
                </c:pt>
                <c:pt idx="175">
                  <c:v>2020-12-08T07:00</c:v>
                </c:pt>
                <c:pt idx="176">
                  <c:v>2020-12-08T08:00</c:v>
                </c:pt>
                <c:pt idx="177">
                  <c:v>2020-12-08T09:00</c:v>
                </c:pt>
                <c:pt idx="178">
                  <c:v>2020-12-08T11:00</c:v>
                </c:pt>
                <c:pt idx="179">
                  <c:v>2020-12-08T11:00</c:v>
                </c:pt>
                <c:pt idx="180">
                  <c:v>2020-12-08T12:00</c:v>
                </c:pt>
                <c:pt idx="181">
                  <c:v>2020-12-08T13:00</c:v>
                </c:pt>
                <c:pt idx="182">
                  <c:v>2020-12-08T14:00</c:v>
                </c:pt>
                <c:pt idx="183">
                  <c:v>2020-12-08T15:00</c:v>
                </c:pt>
                <c:pt idx="184">
                  <c:v>2020-12-08T16:00</c:v>
                </c:pt>
                <c:pt idx="185">
                  <c:v>2020-12-08T17:00</c:v>
                </c:pt>
                <c:pt idx="186">
                  <c:v>2020-12-08T18:00</c:v>
                </c:pt>
                <c:pt idx="187">
                  <c:v>2020-12-08T19:00</c:v>
                </c:pt>
                <c:pt idx="188">
                  <c:v>2020-12-08T20:00</c:v>
                </c:pt>
                <c:pt idx="189">
                  <c:v>2020-12-08T21:00</c:v>
                </c:pt>
                <c:pt idx="190">
                  <c:v>2020-12-08T22:00</c:v>
                </c:pt>
                <c:pt idx="191">
                  <c:v>2020-12-08T23:00</c:v>
                </c:pt>
                <c:pt idx="192">
                  <c:v>2020-12-09T00:00</c:v>
                </c:pt>
                <c:pt idx="193">
                  <c:v>2020-12-09T01:00</c:v>
                </c:pt>
                <c:pt idx="194">
                  <c:v>2020-12-09T02:00</c:v>
                </c:pt>
                <c:pt idx="195">
                  <c:v>2020-12-09T03:00</c:v>
                </c:pt>
                <c:pt idx="196">
                  <c:v>2020-12-09T04:00</c:v>
                </c:pt>
                <c:pt idx="197">
                  <c:v>2020-12-09T05:00</c:v>
                </c:pt>
                <c:pt idx="198">
                  <c:v>2020-12-09T06:00</c:v>
                </c:pt>
                <c:pt idx="199">
                  <c:v>2020-12-09T07:00</c:v>
                </c:pt>
                <c:pt idx="200">
                  <c:v>2020-12-09T08:00</c:v>
                </c:pt>
                <c:pt idx="201">
                  <c:v>2020-12-09T09:00</c:v>
                </c:pt>
                <c:pt idx="202">
                  <c:v>2020-12-09T10:00</c:v>
                </c:pt>
                <c:pt idx="203">
                  <c:v>2020-12-09T11:00</c:v>
                </c:pt>
                <c:pt idx="204">
                  <c:v>2020-12-09T12:00</c:v>
                </c:pt>
                <c:pt idx="205">
                  <c:v>2020-12-09T13:00</c:v>
                </c:pt>
                <c:pt idx="206">
                  <c:v>2020-12-09T14:00</c:v>
                </c:pt>
                <c:pt idx="207">
                  <c:v>2020-12-09T15:00</c:v>
                </c:pt>
                <c:pt idx="208">
                  <c:v>2020-12-09T16:00</c:v>
                </c:pt>
                <c:pt idx="209">
                  <c:v>2020-12-09T17:00</c:v>
                </c:pt>
                <c:pt idx="210">
                  <c:v>2020-12-09T18:00</c:v>
                </c:pt>
                <c:pt idx="211">
                  <c:v>2020-12-09T19:00</c:v>
                </c:pt>
                <c:pt idx="212">
                  <c:v>2020-12-09T20:00</c:v>
                </c:pt>
                <c:pt idx="213">
                  <c:v>2020-12-09T21:00</c:v>
                </c:pt>
                <c:pt idx="214">
                  <c:v>2020-12-09T22:00</c:v>
                </c:pt>
                <c:pt idx="215">
                  <c:v>2020-12-09T23:00</c:v>
                </c:pt>
                <c:pt idx="216">
                  <c:v>2020-12-10T00:00</c:v>
                </c:pt>
                <c:pt idx="217">
                  <c:v>2020-12-10T01:00</c:v>
                </c:pt>
                <c:pt idx="218">
                  <c:v>2020-12-10T02:00</c:v>
                </c:pt>
                <c:pt idx="219">
                  <c:v>2020-12-10T03:00</c:v>
                </c:pt>
                <c:pt idx="220">
                  <c:v>2020-12-10T04:00</c:v>
                </c:pt>
                <c:pt idx="221">
                  <c:v>2020-12-10T05:00</c:v>
                </c:pt>
                <c:pt idx="222">
                  <c:v>2020-12-10T06:00</c:v>
                </c:pt>
                <c:pt idx="223">
                  <c:v>2020-12-10T07:00</c:v>
                </c:pt>
                <c:pt idx="224">
                  <c:v>2020-12-10T08:00</c:v>
                </c:pt>
                <c:pt idx="225">
                  <c:v>2020-12-10T09:00</c:v>
                </c:pt>
                <c:pt idx="226">
                  <c:v>2020-12-10T10:00</c:v>
                </c:pt>
                <c:pt idx="227">
                  <c:v>2020-12-10T11:00</c:v>
                </c:pt>
                <c:pt idx="228">
                  <c:v>2020-12-10T12:00</c:v>
                </c:pt>
                <c:pt idx="229">
                  <c:v>2020-12-10T13:00</c:v>
                </c:pt>
                <c:pt idx="230">
                  <c:v>2020-12-10T14:00</c:v>
                </c:pt>
                <c:pt idx="231">
                  <c:v>2020-12-10T15:00</c:v>
                </c:pt>
                <c:pt idx="232">
                  <c:v>2020-12-10T16:00</c:v>
                </c:pt>
                <c:pt idx="233">
                  <c:v>2020-12-10T17:00</c:v>
                </c:pt>
                <c:pt idx="234">
                  <c:v>2020-12-10T18:00</c:v>
                </c:pt>
                <c:pt idx="235">
                  <c:v>2020-12-10T19:00</c:v>
                </c:pt>
                <c:pt idx="236">
                  <c:v>2020-12-10T20:00</c:v>
                </c:pt>
                <c:pt idx="237">
                  <c:v>2020-12-10T21:00</c:v>
                </c:pt>
                <c:pt idx="238">
                  <c:v>2020-12-10T22:00</c:v>
                </c:pt>
                <c:pt idx="239">
                  <c:v>2020-12-10T23:00</c:v>
                </c:pt>
                <c:pt idx="240">
                  <c:v>2020-12-11T00:00</c:v>
                </c:pt>
                <c:pt idx="241">
                  <c:v>2020-12-11T01:00</c:v>
                </c:pt>
                <c:pt idx="242">
                  <c:v>2020-12-11T02:00</c:v>
                </c:pt>
                <c:pt idx="243">
                  <c:v>2020-12-11T03:00</c:v>
                </c:pt>
                <c:pt idx="244">
                  <c:v>2020-12-11T04:00</c:v>
                </c:pt>
                <c:pt idx="245">
                  <c:v>2020-12-11T05:00</c:v>
                </c:pt>
                <c:pt idx="246">
                  <c:v>2020-12-11T06:00</c:v>
                </c:pt>
                <c:pt idx="247">
                  <c:v>2020-12-11T07:00</c:v>
                </c:pt>
                <c:pt idx="248">
                  <c:v>2020-12-11T08:00</c:v>
                </c:pt>
                <c:pt idx="249">
                  <c:v>2020-12-11T09:00</c:v>
                </c:pt>
                <c:pt idx="250">
                  <c:v>2020-12-11T10:00</c:v>
                </c:pt>
                <c:pt idx="251">
                  <c:v>2020-12-11T11:00</c:v>
                </c:pt>
                <c:pt idx="252">
                  <c:v>2020-12-11T12:00</c:v>
                </c:pt>
                <c:pt idx="253">
                  <c:v>2020-12-11T13:00</c:v>
                </c:pt>
                <c:pt idx="254">
                  <c:v>2020-12-11T14:00</c:v>
                </c:pt>
                <c:pt idx="255">
                  <c:v>2020-12-11T15:00</c:v>
                </c:pt>
                <c:pt idx="256">
                  <c:v>2020-12-11T16:00</c:v>
                </c:pt>
                <c:pt idx="257">
                  <c:v>2020-12-11T17:00</c:v>
                </c:pt>
                <c:pt idx="258">
                  <c:v>2020-12-11T18:00</c:v>
                </c:pt>
                <c:pt idx="259">
                  <c:v>2020-12-11T19:00</c:v>
                </c:pt>
                <c:pt idx="260">
                  <c:v>2020-12-11T20:00</c:v>
                </c:pt>
                <c:pt idx="261">
                  <c:v>2020-12-11T21:00</c:v>
                </c:pt>
                <c:pt idx="262">
                  <c:v>2020-12-11T22:00</c:v>
                </c:pt>
                <c:pt idx="263">
                  <c:v>2020-12-11T23:00</c:v>
                </c:pt>
                <c:pt idx="264">
                  <c:v>2020-11-12T00:00:00</c:v>
                </c:pt>
                <c:pt idx="265">
                  <c:v>2020-11-12T01:00:00</c:v>
                </c:pt>
                <c:pt idx="266">
                  <c:v>2020-11-12T02:00:00</c:v>
                </c:pt>
                <c:pt idx="267">
                  <c:v>2020-11-12T03:00:00</c:v>
                </c:pt>
                <c:pt idx="268">
                  <c:v>2020-11-12T04:00:00</c:v>
                </c:pt>
                <c:pt idx="269">
                  <c:v>2020-11-12T05:00:00</c:v>
                </c:pt>
                <c:pt idx="270">
                  <c:v>2020-11-12T06:00:00</c:v>
                </c:pt>
                <c:pt idx="271">
                  <c:v>2020-11-12T07:00:00</c:v>
                </c:pt>
                <c:pt idx="272">
                  <c:v>2020-11-12T08:00:00</c:v>
                </c:pt>
                <c:pt idx="273">
                  <c:v>2020-11-12T09:00:00</c:v>
                </c:pt>
                <c:pt idx="274">
                  <c:v>2020-11-12T10:00:00</c:v>
                </c:pt>
                <c:pt idx="275">
                  <c:v>2020-11-12T11:00:00</c:v>
                </c:pt>
                <c:pt idx="276">
                  <c:v>2020-11-12T12:00:00</c:v>
                </c:pt>
                <c:pt idx="277">
                  <c:v>2020-11-12T13:00:00</c:v>
                </c:pt>
                <c:pt idx="278">
                  <c:v>2020-11-12T14:00:00</c:v>
                </c:pt>
                <c:pt idx="279">
                  <c:v>2020-11-12T15:00:00</c:v>
                </c:pt>
                <c:pt idx="280">
                  <c:v>2020-11-12T16:00:00</c:v>
                </c:pt>
                <c:pt idx="281">
                  <c:v>2020-11-12T17:00:00</c:v>
                </c:pt>
                <c:pt idx="282">
                  <c:v>2020-11-12T18:00:00</c:v>
                </c:pt>
                <c:pt idx="283">
                  <c:v>2020-11-12T19:00:00</c:v>
                </c:pt>
                <c:pt idx="284">
                  <c:v>2020-11-12T20:00:00</c:v>
                </c:pt>
                <c:pt idx="285">
                  <c:v>2020-11-12T21:00:00</c:v>
                </c:pt>
                <c:pt idx="286">
                  <c:v>2020-11-12T22:00:00</c:v>
                </c:pt>
                <c:pt idx="287">
                  <c:v>2020-11-12T23:00:00</c:v>
                </c:pt>
                <c:pt idx="288">
                  <c:v>2020-12-13T00:00</c:v>
                </c:pt>
                <c:pt idx="289">
                  <c:v>2020-12-13T01:00</c:v>
                </c:pt>
                <c:pt idx="290">
                  <c:v>2020-12-13T02:00</c:v>
                </c:pt>
                <c:pt idx="291">
                  <c:v>2020-12-13T03:00</c:v>
                </c:pt>
                <c:pt idx="292">
                  <c:v>2020-12-13T04:00</c:v>
                </c:pt>
                <c:pt idx="293">
                  <c:v>2020-12-13T05:00</c:v>
                </c:pt>
                <c:pt idx="294">
                  <c:v>2020-12-13T06:00</c:v>
                </c:pt>
                <c:pt idx="295">
                  <c:v>2020-12-13T07:00</c:v>
                </c:pt>
                <c:pt idx="296">
                  <c:v>2020-12-13T08:00</c:v>
                </c:pt>
                <c:pt idx="297">
                  <c:v>2020-12-13T09:00</c:v>
                </c:pt>
                <c:pt idx="298">
                  <c:v>2020-12-13T11:00</c:v>
                </c:pt>
                <c:pt idx="299">
                  <c:v>2020-12-13T11:00</c:v>
                </c:pt>
                <c:pt idx="300">
                  <c:v>2020-12-13T12:00</c:v>
                </c:pt>
                <c:pt idx="301">
                  <c:v>2020-12-13T13:00</c:v>
                </c:pt>
                <c:pt idx="302">
                  <c:v>2020-12-13T14:00</c:v>
                </c:pt>
                <c:pt idx="303">
                  <c:v>2020-12-13T15:00</c:v>
                </c:pt>
                <c:pt idx="304">
                  <c:v>2020-12-13T16:00</c:v>
                </c:pt>
                <c:pt idx="305">
                  <c:v>2020-12-13T17:00</c:v>
                </c:pt>
                <c:pt idx="306">
                  <c:v>2020-12-13T18:00</c:v>
                </c:pt>
                <c:pt idx="307">
                  <c:v>2020-12-13T19:00</c:v>
                </c:pt>
                <c:pt idx="308">
                  <c:v>2020-12-13T20:00</c:v>
                </c:pt>
                <c:pt idx="309">
                  <c:v>2020-12-13T21:00</c:v>
                </c:pt>
                <c:pt idx="310">
                  <c:v>2020-12-13T22:00</c:v>
                </c:pt>
                <c:pt idx="311">
                  <c:v>2020-12-13T23:00</c:v>
                </c:pt>
                <c:pt idx="312">
                  <c:v>2020-12-14T00:00</c:v>
                </c:pt>
                <c:pt idx="313">
                  <c:v>2020-12-14T01:00</c:v>
                </c:pt>
                <c:pt idx="314">
                  <c:v>2020-12-14T02:00</c:v>
                </c:pt>
                <c:pt idx="315">
                  <c:v>2020-12-14T03:00</c:v>
                </c:pt>
                <c:pt idx="316">
                  <c:v>2020-12-14T04:00</c:v>
                </c:pt>
                <c:pt idx="317">
                  <c:v>2020-12-14T05:00</c:v>
                </c:pt>
                <c:pt idx="318">
                  <c:v>2020-12-14T06:00</c:v>
                </c:pt>
                <c:pt idx="319">
                  <c:v>2020-12-14T07:00</c:v>
                </c:pt>
                <c:pt idx="320">
                  <c:v>2020-12-14T08:00</c:v>
                </c:pt>
                <c:pt idx="321">
                  <c:v>2020-12-14T09:00</c:v>
                </c:pt>
                <c:pt idx="322">
                  <c:v>2020-12-14T10:00</c:v>
                </c:pt>
                <c:pt idx="323">
                  <c:v>2020-12-14T11:00</c:v>
                </c:pt>
                <c:pt idx="324">
                  <c:v>2020-12-14T12:00</c:v>
                </c:pt>
                <c:pt idx="325">
                  <c:v>2020-12-14T13:00</c:v>
                </c:pt>
                <c:pt idx="326">
                  <c:v>2020-12-14T14:00</c:v>
                </c:pt>
                <c:pt idx="327">
                  <c:v>2020-12-14T15:00</c:v>
                </c:pt>
                <c:pt idx="328">
                  <c:v>2020-12-14T16:00</c:v>
                </c:pt>
                <c:pt idx="329">
                  <c:v>2020-12-14T17:00</c:v>
                </c:pt>
                <c:pt idx="330">
                  <c:v>2020-12-14T18:00</c:v>
                </c:pt>
                <c:pt idx="331">
                  <c:v>2020-12-14T19:00</c:v>
                </c:pt>
                <c:pt idx="332">
                  <c:v>2020-12-14T20:00</c:v>
                </c:pt>
                <c:pt idx="333">
                  <c:v>2020-12-14T21:00</c:v>
                </c:pt>
                <c:pt idx="334">
                  <c:v>2020-12-14T22:00</c:v>
                </c:pt>
                <c:pt idx="335">
                  <c:v>2020-12-14T23:00</c:v>
                </c:pt>
                <c:pt idx="336">
                  <c:v>2020-12-15T00:00</c:v>
                </c:pt>
                <c:pt idx="337">
                  <c:v>2020-12-15T01:00</c:v>
                </c:pt>
                <c:pt idx="338">
                  <c:v>2020-12-15T02:00</c:v>
                </c:pt>
                <c:pt idx="339">
                  <c:v>2020-12-15T03:00</c:v>
                </c:pt>
                <c:pt idx="340">
                  <c:v>2020-12-15T04:00</c:v>
                </c:pt>
                <c:pt idx="341">
                  <c:v>2020-12-15T05:00</c:v>
                </c:pt>
                <c:pt idx="342">
                  <c:v>2020-12-15T06:00</c:v>
                </c:pt>
                <c:pt idx="343">
                  <c:v>2020-12-15T07:00</c:v>
                </c:pt>
                <c:pt idx="344">
                  <c:v>2020-12-15T08:00</c:v>
                </c:pt>
                <c:pt idx="345">
                  <c:v>2020-12-15T09:00</c:v>
                </c:pt>
                <c:pt idx="346">
                  <c:v>2020-12-15T10:00</c:v>
                </c:pt>
                <c:pt idx="347">
                  <c:v>2020-12-15T11:00</c:v>
                </c:pt>
                <c:pt idx="348">
                  <c:v>2020-12-15T12:00</c:v>
                </c:pt>
                <c:pt idx="349">
                  <c:v>2020-12-15T13:00</c:v>
                </c:pt>
                <c:pt idx="350">
                  <c:v>2020-12-15T14:00</c:v>
                </c:pt>
                <c:pt idx="351">
                  <c:v>2020-12-15T15:00</c:v>
                </c:pt>
                <c:pt idx="352">
                  <c:v>2020-12-15T16:00</c:v>
                </c:pt>
                <c:pt idx="353">
                  <c:v>2020-12-15T17:00</c:v>
                </c:pt>
                <c:pt idx="354">
                  <c:v>2020-12-15T18:00</c:v>
                </c:pt>
                <c:pt idx="355">
                  <c:v>2020-12-15T19:00</c:v>
                </c:pt>
                <c:pt idx="356">
                  <c:v>2020-12-15T20:00</c:v>
                </c:pt>
                <c:pt idx="357">
                  <c:v>2020-12-15T21:00</c:v>
                </c:pt>
                <c:pt idx="358">
                  <c:v>2020-12-15T22:00</c:v>
                </c:pt>
                <c:pt idx="359">
                  <c:v>2020-12-15T23:00</c:v>
                </c:pt>
                <c:pt idx="360">
                  <c:v>2020-12-16T00:00</c:v>
                </c:pt>
                <c:pt idx="361">
                  <c:v>2020-12-16T01:00</c:v>
                </c:pt>
                <c:pt idx="362">
                  <c:v>2020-12-16T02:00</c:v>
                </c:pt>
                <c:pt idx="363">
                  <c:v>2020-12-16T03:00</c:v>
                </c:pt>
                <c:pt idx="364">
                  <c:v>2020-12-16T04:00</c:v>
                </c:pt>
                <c:pt idx="365">
                  <c:v>2020-12-16T05:00</c:v>
                </c:pt>
                <c:pt idx="366">
                  <c:v>2020-12-16T06:00</c:v>
                </c:pt>
                <c:pt idx="367">
                  <c:v>2020-12-16T07:00</c:v>
                </c:pt>
                <c:pt idx="368">
                  <c:v>2020-12-16T08:00</c:v>
                </c:pt>
                <c:pt idx="369">
                  <c:v>2020-12-16T09:00</c:v>
                </c:pt>
                <c:pt idx="370">
                  <c:v>2020-12-16T10:00</c:v>
                </c:pt>
                <c:pt idx="371">
                  <c:v>2020-12-16T11:00</c:v>
                </c:pt>
                <c:pt idx="372">
                  <c:v>2020-12-16T12:00</c:v>
                </c:pt>
                <c:pt idx="373">
                  <c:v>2020-12-16T13:00</c:v>
                </c:pt>
                <c:pt idx="374">
                  <c:v>2020-12-16T14:00</c:v>
                </c:pt>
                <c:pt idx="375">
                  <c:v>2020-12-16T15:00</c:v>
                </c:pt>
                <c:pt idx="376">
                  <c:v>2020-12-16T16:00</c:v>
                </c:pt>
                <c:pt idx="377">
                  <c:v>2020-12-16T17:00</c:v>
                </c:pt>
                <c:pt idx="378">
                  <c:v>2020-12-16T18:00</c:v>
                </c:pt>
                <c:pt idx="379">
                  <c:v>2020-12-16T19:00</c:v>
                </c:pt>
                <c:pt idx="380">
                  <c:v>2020-12-16T20:00</c:v>
                </c:pt>
                <c:pt idx="381">
                  <c:v>2020-12-16T21:00</c:v>
                </c:pt>
                <c:pt idx="382">
                  <c:v>2020-12-16T22:00</c:v>
                </c:pt>
                <c:pt idx="383">
                  <c:v>2020-12-16T23:00</c:v>
                </c:pt>
                <c:pt idx="384">
                  <c:v>2020-12-17T00:00</c:v>
                </c:pt>
                <c:pt idx="385">
                  <c:v>2020-12-17T01:00</c:v>
                </c:pt>
                <c:pt idx="386">
                  <c:v>2020-12-17T02:00</c:v>
                </c:pt>
                <c:pt idx="387">
                  <c:v>2020-12-17T03:00</c:v>
                </c:pt>
                <c:pt idx="388">
                  <c:v>2020-12-17T04:00</c:v>
                </c:pt>
                <c:pt idx="389">
                  <c:v>2020-12-17T05:00</c:v>
                </c:pt>
                <c:pt idx="390">
                  <c:v>2020-12-17T06:00</c:v>
                </c:pt>
                <c:pt idx="391">
                  <c:v>2020-12-17T07:00</c:v>
                </c:pt>
                <c:pt idx="392">
                  <c:v>2020-12-17T08:00</c:v>
                </c:pt>
                <c:pt idx="393">
                  <c:v>2020-12-17T09:00</c:v>
                </c:pt>
                <c:pt idx="394">
                  <c:v>2020-12-17T10:00</c:v>
                </c:pt>
                <c:pt idx="395">
                  <c:v>2020-12-17T11:00</c:v>
                </c:pt>
                <c:pt idx="396">
                  <c:v>2020-12-17T12:00</c:v>
                </c:pt>
                <c:pt idx="397">
                  <c:v>2020-12-17T13:00</c:v>
                </c:pt>
                <c:pt idx="398">
                  <c:v>2020-12-17T14:00</c:v>
                </c:pt>
                <c:pt idx="399">
                  <c:v>2020-12-17T15:00</c:v>
                </c:pt>
                <c:pt idx="400">
                  <c:v>2020-12-17T16:00</c:v>
                </c:pt>
                <c:pt idx="401">
                  <c:v>2020-12-17T17:00</c:v>
                </c:pt>
                <c:pt idx="402">
                  <c:v>2020-12-17T18:00</c:v>
                </c:pt>
                <c:pt idx="403">
                  <c:v>2020-12-17T19:00</c:v>
                </c:pt>
                <c:pt idx="404">
                  <c:v>2020-12-17T20:00</c:v>
                </c:pt>
                <c:pt idx="405">
                  <c:v>2020-12-17T21:00</c:v>
                </c:pt>
                <c:pt idx="406">
                  <c:v>2020-12-17T22:00</c:v>
                </c:pt>
                <c:pt idx="407">
                  <c:v>2020-12-17T23:00</c:v>
                </c:pt>
                <c:pt idx="408">
                  <c:v>2020-12-18T00:00</c:v>
                </c:pt>
                <c:pt idx="409">
                  <c:v>2020-12-18T01:00</c:v>
                </c:pt>
                <c:pt idx="410">
                  <c:v>2020-12-18T02:00</c:v>
                </c:pt>
                <c:pt idx="411">
                  <c:v>2020-12-18T03:00</c:v>
                </c:pt>
                <c:pt idx="412">
                  <c:v>2020-12-18T04:00</c:v>
                </c:pt>
                <c:pt idx="413">
                  <c:v>2020-12-18T05:00</c:v>
                </c:pt>
                <c:pt idx="414">
                  <c:v>2020-12-18T06:00</c:v>
                </c:pt>
                <c:pt idx="415">
                  <c:v>2020-12-18T07:00</c:v>
                </c:pt>
                <c:pt idx="416">
                  <c:v>2020-12-18T08:00</c:v>
                </c:pt>
                <c:pt idx="417">
                  <c:v>2020-12-18T09:00</c:v>
                </c:pt>
                <c:pt idx="418">
                  <c:v>2020-12-18T10:00</c:v>
                </c:pt>
                <c:pt idx="419">
                  <c:v>2020-12-18T11:00</c:v>
                </c:pt>
                <c:pt idx="420">
                  <c:v>2020-12-18T12:00</c:v>
                </c:pt>
                <c:pt idx="421">
                  <c:v>2020-12-18T13:00</c:v>
                </c:pt>
                <c:pt idx="422">
                  <c:v>2020-12-18T14:00</c:v>
                </c:pt>
                <c:pt idx="423">
                  <c:v>2020-12-18T15:00</c:v>
                </c:pt>
                <c:pt idx="424">
                  <c:v>2020-12-18T16:00</c:v>
                </c:pt>
                <c:pt idx="425">
                  <c:v>2020-12-18T17:00</c:v>
                </c:pt>
                <c:pt idx="426">
                  <c:v>2020-12-18T18:00</c:v>
                </c:pt>
                <c:pt idx="427">
                  <c:v>2020-12-18T19:00</c:v>
                </c:pt>
                <c:pt idx="428">
                  <c:v>2020-12-18T20:00</c:v>
                </c:pt>
                <c:pt idx="429">
                  <c:v>2020-12-18T21:00</c:v>
                </c:pt>
                <c:pt idx="430">
                  <c:v>2020-12-18T22:00</c:v>
                </c:pt>
                <c:pt idx="431">
                  <c:v>2020-12-18T23:00</c:v>
                </c:pt>
                <c:pt idx="432">
                  <c:v>2020-11-19T00:00:00</c:v>
                </c:pt>
                <c:pt idx="433">
                  <c:v>2020-11-19T01:00:00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2020-11-19T04:00:00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2020-11-19T11:00:00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2020-12-20T00:00</c:v>
                </c:pt>
                <c:pt idx="457">
                  <c:v>2020-12-20T01:00</c:v>
                </c:pt>
                <c:pt idx="458">
                  <c:v>2020-12-20T02:00</c:v>
                </c:pt>
                <c:pt idx="459">
                  <c:v>2020-12-20T03:00</c:v>
                </c:pt>
                <c:pt idx="460">
                  <c:v>2020-12-20T04:00</c:v>
                </c:pt>
                <c:pt idx="461">
                  <c:v>2020-12-20T05:00</c:v>
                </c:pt>
                <c:pt idx="462">
                  <c:v>2020-12-20T06:00</c:v>
                </c:pt>
                <c:pt idx="463">
                  <c:v>2020-12-20T07:00</c:v>
                </c:pt>
                <c:pt idx="464">
                  <c:v>2020-12-20T08:00</c:v>
                </c:pt>
                <c:pt idx="465">
                  <c:v>2020-12-20T09:00</c:v>
                </c:pt>
                <c:pt idx="466">
                  <c:v>2020-12-20T11:00</c:v>
                </c:pt>
                <c:pt idx="467">
                  <c:v>2020-12-20T11:00</c:v>
                </c:pt>
                <c:pt idx="468">
                  <c:v>2020-12-20T12:00</c:v>
                </c:pt>
                <c:pt idx="469">
                  <c:v>2020-12-20T13:00</c:v>
                </c:pt>
                <c:pt idx="470">
                  <c:v>2020-12-20T14:00</c:v>
                </c:pt>
                <c:pt idx="471">
                  <c:v>2020-12-20T15:00</c:v>
                </c:pt>
                <c:pt idx="472">
                  <c:v>2020-12-20T16:00</c:v>
                </c:pt>
                <c:pt idx="473">
                  <c:v>2020-12-20T17:00</c:v>
                </c:pt>
                <c:pt idx="474">
                  <c:v>2020-12-20T18:00</c:v>
                </c:pt>
                <c:pt idx="475">
                  <c:v>2020-12-20T19:00</c:v>
                </c:pt>
                <c:pt idx="476">
                  <c:v>2020-12-20T20:00</c:v>
                </c:pt>
                <c:pt idx="477">
                  <c:v>2020-12-20T21:00</c:v>
                </c:pt>
                <c:pt idx="478">
                  <c:v>2020-12-20T22:00</c:v>
                </c:pt>
                <c:pt idx="479">
                  <c:v>2020-12-20T23:00</c:v>
                </c:pt>
                <c:pt idx="480">
                  <c:v>2020-12-21T00:00</c:v>
                </c:pt>
                <c:pt idx="481">
                  <c:v>2020-12-21T01:00</c:v>
                </c:pt>
                <c:pt idx="482">
                  <c:v>2020-12-21T02:00</c:v>
                </c:pt>
                <c:pt idx="483">
                  <c:v>2020-12-21T03:00</c:v>
                </c:pt>
                <c:pt idx="484">
                  <c:v>2020-12-21T04:00</c:v>
                </c:pt>
                <c:pt idx="485">
                  <c:v>2020-12-21T05:00</c:v>
                </c:pt>
                <c:pt idx="486">
                  <c:v>2020-12-21T06:00</c:v>
                </c:pt>
                <c:pt idx="487">
                  <c:v>2020-12-21T07:00</c:v>
                </c:pt>
                <c:pt idx="488">
                  <c:v>2020-12-21T08:00</c:v>
                </c:pt>
                <c:pt idx="489">
                  <c:v>2020-12-21T09:00</c:v>
                </c:pt>
                <c:pt idx="490">
                  <c:v>2020-12-21T10:00</c:v>
                </c:pt>
                <c:pt idx="491">
                  <c:v>2020-12-21T11:00</c:v>
                </c:pt>
                <c:pt idx="492">
                  <c:v>2020-12-21T12:00</c:v>
                </c:pt>
                <c:pt idx="493">
                  <c:v>2020-12-21T13:00</c:v>
                </c:pt>
                <c:pt idx="494">
                  <c:v>2020-12-21T14:00</c:v>
                </c:pt>
                <c:pt idx="495">
                  <c:v>2020-12-21T15:00</c:v>
                </c:pt>
                <c:pt idx="496">
                  <c:v>2020-12-21T16:00</c:v>
                </c:pt>
                <c:pt idx="497">
                  <c:v>2020-12-21T17:00</c:v>
                </c:pt>
                <c:pt idx="498">
                  <c:v>2020-12-21T18:00</c:v>
                </c:pt>
                <c:pt idx="499">
                  <c:v>2020-12-21T19:00</c:v>
                </c:pt>
                <c:pt idx="500">
                  <c:v>2020-12-21T20:00</c:v>
                </c:pt>
                <c:pt idx="501">
                  <c:v>2020-12-21T21:00</c:v>
                </c:pt>
                <c:pt idx="502">
                  <c:v>2020-12-21T22:00</c:v>
                </c:pt>
                <c:pt idx="503">
                  <c:v>2020-12-21T23:00</c:v>
                </c:pt>
                <c:pt idx="504">
                  <c:v>2020-12-22T00:00</c:v>
                </c:pt>
                <c:pt idx="505">
                  <c:v>2020-12-22T01:00</c:v>
                </c:pt>
                <c:pt idx="506">
                  <c:v>2020-12-22T02:00</c:v>
                </c:pt>
                <c:pt idx="507">
                  <c:v>2020-12-22T03:00</c:v>
                </c:pt>
                <c:pt idx="508">
                  <c:v>2020-12-22T04:00</c:v>
                </c:pt>
                <c:pt idx="509">
                  <c:v>2020-12-22T05:00</c:v>
                </c:pt>
                <c:pt idx="510">
                  <c:v>2020-12-22T06:00</c:v>
                </c:pt>
                <c:pt idx="511">
                  <c:v>2020-12-22T07:00</c:v>
                </c:pt>
                <c:pt idx="512">
                  <c:v>2020-12-22T08:00</c:v>
                </c:pt>
                <c:pt idx="513">
                  <c:v>2020-12-22T09:00</c:v>
                </c:pt>
                <c:pt idx="514">
                  <c:v>2020-12-22T10:00</c:v>
                </c:pt>
                <c:pt idx="515">
                  <c:v>2020-12-22T11:00</c:v>
                </c:pt>
                <c:pt idx="516">
                  <c:v>2020-12-22T12:00</c:v>
                </c:pt>
                <c:pt idx="517">
                  <c:v>2020-12-22T13:00</c:v>
                </c:pt>
                <c:pt idx="518">
                  <c:v>2020-12-22T14:00</c:v>
                </c:pt>
                <c:pt idx="519">
                  <c:v>2020-12-22T15:00</c:v>
                </c:pt>
                <c:pt idx="520">
                  <c:v>2020-12-22T16:00</c:v>
                </c:pt>
                <c:pt idx="521">
                  <c:v>2020-12-22T17:00</c:v>
                </c:pt>
                <c:pt idx="522">
                  <c:v>2020-12-22T18:00</c:v>
                </c:pt>
                <c:pt idx="523">
                  <c:v>2020-12-22T19:00</c:v>
                </c:pt>
                <c:pt idx="524">
                  <c:v>2020-12-22T20:00</c:v>
                </c:pt>
                <c:pt idx="525">
                  <c:v>2020-12-22T21:00</c:v>
                </c:pt>
                <c:pt idx="526">
                  <c:v>2020-12-22T22:00</c:v>
                </c:pt>
                <c:pt idx="527">
                  <c:v>2020-12-22T23:00</c:v>
                </c:pt>
                <c:pt idx="528">
                  <c:v>2020-12-23T00:00</c:v>
                </c:pt>
                <c:pt idx="529">
                  <c:v>2020-12-23T01:00</c:v>
                </c:pt>
                <c:pt idx="530">
                  <c:v>2020-12-23T02:00</c:v>
                </c:pt>
                <c:pt idx="531">
                  <c:v>2020-12-23T03:00</c:v>
                </c:pt>
                <c:pt idx="532">
                  <c:v>2020-12-23T04:00</c:v>
                </c:pt>
                <c:pt idx="533">
                  <c:v>2020-12-23T05:00</c:v>
                </c:pt>
                <c:pt idx="534">
                  <c:v>2020-12-23T06:00</c:v>
                </c:pt>
                <c:pt idx="535">
                  <c:v>2020-12-23T07:00</c:v>
                </c:pt>
                <c:pt idx="536">
                  <c:v>2020-12-23T08:00</c:v>
                </c:pt>
                <c:pt idx="537">
                  <c:v>2020-12-23T09:00</c:v>
                </c:pt>
                <c:pt idx="538">
                  <c:v>2020-12-23T10:00</c:v>
                </c:pt>
                <c:pt idx="539">
                  <c:v>2020-12-23T11:00</c:v>
                </c:pt>
                <c:pt idx="540">
                  <c:v>2020-12-23T12:00</c:v>
                </c:pt>
                <c:pt idx="541">
                  <c:v>2020-12-23T13:00</c:v>
                </c:pt>
                <c:pt idx="542">
                  <c:v>2020-12-23T14:00</c:v>
                </c:pt>
                <c:pt idx="543">
                  <c:v>2020-12-23T15:00</c:v>
                </c:pt>
                <c:pt idx="544">
                  <c:v>2020-12-23T16:00</c:v>
                </c:pt>
                <c:pt idx="545">
                  <c:v>2020-12-23T17:00</c:v>
                </c:pt>
                <c:pt idx="546">
                  <c:v>2020-12-23T18:00</c:v>
                </c:pt>
                <c:pt idx="547">
                  <c:v>2020-12-23T19:00</c:v>
                </c:pt>
                <c:pt idx="548">
                  <c:v>2020-12-23T20:00</c:v>
                </c:pt>
                <c:pt idx="549">
                  <c:v>2020-12-23T21:00</c:v>
                </c:pt>
                <c:pt idx="550">
                  <c:v>2020-12-23T22:00</c:v>
                </c:pt>
                <c:pt idx="551">
                  <c:v>2020-12-23T23:00</c:v>
                </c:pt>
                <c:pt idx="552">
                  <c:v>2020-12-24T00:00</c:v>
                </c:pt>
                <c:pt idx="553">
                  <c:v>2020-12-24T01:00</c:v>
                </c:pt>
                <c:pt idx="554">
                  <c:v>2020-12-24T02:00</c:v>
                </c:pt>
                <c:pt idx="555">
                  <c:v>2020-12-24T03:00</c:v>
                </c:pt>
                <c:pt idx="556">
                  <c:v>2020-12-24T04:00</c:v>
                </c:pt>
                <c:pt idx="557">
                  <c:v>2020-12-24T05:00</c:v>
                </c:pt>
                <c:pt idx="558">
                  <c:v>2020-12-24T06:00</c:v>
                </c:pt>
                <c:pt idx="559">
                  <c:v>2020-12-24T07:00</c:v>
                </c:pt>
                <c:pt idx="560">
                  <c:v>2020-12-24T08:00</c:v>
                </c:pt>
                <c:pt idx="561">
                  <c:v>2020-12-24T09:00</c:v>
                </c:pt>
                <c:pt idx="562">
                  <c:v>2020-12-24T10:00</c:v>
                </c:pt>
                <c:pt idx="563">
                  <c:v>2020-12-24T11:00</c:v>
                </c:pt>
                <c:pt idx="564">
                  <c:v>2020-12-24T12:00</c:v>
                </c:pt>
                <c:pt idx="565">
                  <c:v>2020-12-24T13:00</c:v>
                </c:pt>
                <c:pt idx="566">
                  <c:v>2020-12-24T14:00</c:v>
                </c:pt>
                <c:pt idx="567">
                  <c:v>2020-12-24T15:00</c:v>
                </c:pt>
                <c:pt idx="568">
                  <c:v>2020-12-24T16:00</c:v>
                </c:pt>
                <c:pt idx="569">
                  <c:v>2020-12-24T17:00</c:v>
                </c:pt>
                <c:pt idx="570">
                  <c:v>2020-12-24T18:00</c:v>
                </c:pt>
                <c:pt idx="571">
                  <c:v>2020-12-24T19:00</c:v>
                </c:pt>
                <c:pt idx="572">
                  <c:v>2020-12-24T20:00</c:v>
                </c:pt>
                <c:pt idx="573">
                  <c:v>2020-12-24T21:00</c:v>
                </c:pt>
                <c:pt idx="574">
                  <c:v>2020-12-24T22:00</c:v>
                </c:pt>
                <c:pt idx="575">
                  <c:v>2020-12-24T23:00</c:v>
                </c:pt>
                <c:pt idx="576">
                  <c:v>2020-12-25T00:00</c:v>
                </c:pt>
                <c:pt idx="577">
                  <c:v>2020-12-25T01:00</c:v>
                </c:pt>
                <c:pt idx="578">
                  <c:v>2020-12-25T02:00</c:v>
                </c:pt>
                <c:pt idx="579">
                  <c:v>2020-12-25T03:00</c:v>
                </c:pt>
                <c:pt idx="580">
                  <c:v>2020-12-25T04:00</c:v>
                </c:pt>
                <c:pt idx="581">
                  <c:v>2020-12-25T05:00</c:v>
                </c:pt>
                <c:pt idx="582">
                  <c:v>2020-12-25T06:00</c:v>
                </c:pt>
                <c:pt idx="583">
                  <c:v>2020-12-25T07:00</c:v>
                </c:pt>
                <c:pt idx="584">
                  <c:v>2020-12-25T08:00</c:v>
                </c:pt>
                <c:pt idx="585">
                  <c:v>2020-12-25T09:00</c:v>
                </c:pt>
                <c:pt idx="586">
                  <c:v>2020-12-25T11:00</c:v>
                </c:pt>
                <c:pt idx="587">
                  <c:v>2020-12-25T11:00</c:v>
                </c:pt>
                <c:pt idx="588">
                  <c:v>2020-12-25T12:00</c:v>
                </c:pt>
                <c:pt idx="589">
                  <c:v>2020-12-25T13:00</c:v>
                </c:pt>
                <c:pt idx="590">
                  <c:v>2020-12-25T14:00</c:v>
                </c:pt>
                <c:pt idx="591">
                  <c:v>2020-12-25T15:00</c:v>
                </c:pt>
                <c:pt idx="592">
                  <c:v>2020-12-25T16:00</c:v>
                </c:pt>
                <c:pt idx="593">
                  <c:v>2020-12-25T17:00</c:v>
                </c:pt>
                <c:pt idx="594">
                  <c:v>2020-12-25T18:00</c:v>
                </c:pt>
                <c:pt idx="595">
                  <c:v>2020-12-25T19:00</c:v>
                </c:pt>
                <c:pt idx="596">
                  <c:v>2020-12-25T20:00</c:v>
                </c:pt>
                <c:pt idx="597">
                  <c:v>2020-12-25T21:00</c:v>
                </c:pt>
                <c:pt idx="598">
                  <c:v>2020-12-25T22:00</c:v>
                </c:pt>
                <c:pt idx="599">
                  <c:v>2020-12-25T23:00</c:v>
                </c:pt>
                <c:pt idx="600">
                  <c:v>2020-12-26T00:00</c:v>
                </c:pt>
                <c:pt idx="601">
                  <c:v>2020-12-26T01:00</c:v>
                </c:pt>
                <c:pt idx="602">
                  <c:v>2020-12-26T02:00</c:v>
                </c:pt>
                <c:pt idx="603">
                  <c:v>2020-12-26T03:00</c:v>
                </c:pt>
                <c:pt idx="604">
                  <c:v>2020-12-26T04:00</c:v>
                </c:pt>
                <c:pt idx="605">
                  <c:v>2020-12-26T05:00</c:v>
                </c:pt>
                <c:pt idx="606">
                  <c:v>2020-12-26T06:00</c:v>
                </c:pt>
                <c:pt idx="607">
                  <c:v>2020-12-26T07:00</c:v>
                </c:pt>
                <c:pt idx="608">
                  <c:v>2020-12-26T08:00</c:v>
                </c:pt>
                <c:pt idx="609">
                  <c:v>2020-12-26T09:00</c:v>
                </c:pt>
                <c:pt idx="610">
                  <c:v>2020-12-26T10:00</c:v>
                </c:pt>
                <c:pt idx="611">
                  <c:v>2020-12-26T11:00</c:v>
                </c:pt>
                <c:pt idx="612">
                  <c:v>2020-12-26T12:00</c:v>
                </c:pt>
                <c:pt idx="613">
                  <c:v>2020-12-26T13:00</c:v>
                </c:pt>
                <c:pt idx="614">
                  <c:v>2020-12-26T14:00</c:v>
                </c:pt>
                <c:pt idx="615">
                  <c:v>2020-12-26T15:00</c:v>
                </c:pt>
                <c:pt idx="616">
                  <c:v>2020-12-26T16:00</c:v>
                </c:pt>
                <c:pt idx="617">
                  <c:v>2020-12-26T17:00</c:v>
                </c:pt>
                <c:pt idx="618">
                  <c:v>2020-12-26T18:00</c:v>
                </c:pt>
                <c:pt idx="619">
                  <c:v>2020-12-26T19:00</c:v>
                </c:pt>
                <c:pt idx="620">
                  <c:v>2020-12-26T20:00</c:v>
                </c:pt>
                <c:pt idx="621">
                  <c:v>2020-12-26T21:00</c:v>
                </c:pt>
                <c:pt idx="622">
                  <c:v>2020-12-26T22:00</c:v>
                </c:pt>
                <c:pt idx="623">
                  <c:v>2020-12-26T23:00</c:v>
                </c:pt>
                <c:pt idx="624">
                  <c:v>2020-12-27T00:00</c:v>
                </c:pt>
                <c:pt idx="625">
                  <c:v>2020-12-27T01:00</c:v>
                </c:pt>
                <c:pt idx="626">
                  <c:v>2020-12-27T02:00</c:v>
                </c:pt>
                <c:pt idx="627">
                  <c:v>2020-12-27T03:00</c:v>
                </c:pt>
                <c:pt idx="628">
                  <c:v>2020-12-27T04:00</c:v>
                </c:pt>
                <c:pt idx="629">
                  <c:v>2020-12-27T05:00</c:v>
                </c:pt>
                <c:pt idx="630">
                  <c:v>2020-12-27T06:00</c:v>
                </c:pt>
                <c:pt idx="631">
                  <c:v>2020-12-27T07:00</c:v>
                </c:pt>
                <c:pt idx="632">
                  <c:v>2020-12-27T08:00</c:v>
                </c:pt>
                <c:pt idx="633">
                  <c:v>2020-12-27T09:00</c:v>
                </c:pt>
                <c:pt idx="634">
                  <c:v>2020-12-27T11:00</c:v>
                </c:pt>
                <c:pt idx="635">
                  <c:v>2020-12-27T11:00</c:v>
                </c:pt>
                <c:pt idx="636">
                  <c:v>2020-12-27T12:00</c:v>
                </c:pt>
                <c:pt idx="637">
                  <c:v>2020-12-27T13:00</c:v>
                </c:pt>
                <c:pt idx="638">
                  <c:v>2020-12-27T14:00</c:v>
                </c:pt>
                <c:pt idx="639">
                  <c:v>2020-12-27T15:00</c:v>
                </c:pt>
                <c:pt idx="640">
                  <c:v>2020-12-27T16:00</c:v>
                </c:pt>
                <c:pt idx="641">
                  <c:v>2020-12-27T17:00</c:v>
                </c:pt>
                <c:pt idx="642">
                  <c:v>2020-12-27T18:00</c:v>
                </c:pt>
                <c:pt idx="643">
                  <c:v>2020-12-27T19:00</c:v>
                </c:pt>
                <c:pt idx="644">
                  <c:v>2020-12-27T20:00</c:v>
                </c:pt>
                <c:pt idx="645">
                  <c:v>2020-12-27T21:00</c:v>
                </c:pt>
                <c:pt idx="646">
                  <c:v>2020-12-27T22:00</c:v>
                </c:pt>
                <c:pt idx="647">
                  <c:v>2020-12-27T23:00</c:v>
                </c:pt>
                <c:pt idx="648">
                  <c:v>2020-12-28T00:00</c:v>
                </c:pt>
                <c:pt idx="649">
                  <c:v>2020-12-28T01:00</c:v>
                </c:pt>
                <c:pt idx="650">
                  <c:v>2020-12-28T02:00</c:v>
                </c:pt>
                <c:pt idx="651">
                  <c:v>2020-12-28T03:00</c:v>
                </c:pt>
                <c:pt idx="652">
                  <c:v>2020-12-28T04:00</c:v>
                </c:pt>
                <c:pt idx="653">
                  <c:v>2020-12-28T05:00</c:v>
                </c:pt>
                <c:pt idx="654">
                  <c:v>2020-12-28T06:00</c:v>
                </c:pt>
                <c:pt idx="655">
                  <c:v>2020-12-28T07:00</c:v>
                </c:pt>
                <c:pt idx="656">
                  <c:v>2020-12-28T08:00</c:v>
                </c:pt>
                <c:pt idx="657">
                  <c:v>2020-12-28T09:00</c:v>
                </c:pt>
                <c:pt idx="658">
                  <c:v>2020-12-28T10:00</c:v>
                </c:pt>
                <c:pt idx="659">
                  <c:v>2020-12-28T11:00</c:v>
                </c:pt>
                <c:pt idx="660">
                  <c:v>2020-12-28T12:00</c:v>
                </c:pt>
                <c:pt idx="661">
                  <c:v>2020-12-28T13:00</c:v>
                </c:pt>
                <c:pt idx="662">
                  <c:v>2020-12-28T14:00</c:v>
                </c:pt>
                <c:pt idx="663">
                  <c:v>2020-12-28T15:00</c:v>
                </c:pt>
                <c:pt idx="664">
                  <c:v>2020-12-28T16:00</c:v>
                </c:pt>
                <c:pt idx="665">
                  <c:v>2020-12-28T17:00</c:v>
                </c:pt>
                <c:pt idx="666">
                  <c:v>2020-12-28T18:00</c:v>
                </c:pt>
                <c:pt idx="667">
                  <c:v>2020-12-28T19:00</c:v>
                </c:pt>
                <c:pt idx="668">
                  <c:v>2020-12-28T20:00</c:v>
                </c:pt>
                <c:pt idx="669">
                  <c:v>2020-12-28T21:00</c:v>
                </c:pt>
                <c:pt idx="670">
                  <c:v>2020-12-28T22:00</c:v>
                </c:pt>
                <c:pt idx="671">
                  <c:v>2020-12-28T23:00</c:v>
                </c:pt>
                <c:pt idx="672">
                  <c:v>2020-12-29T00:00</c:v>
                </c:pt>
                <c:pt idx="673">
                  <c:v>2020-12-29T01:00</c:v>
                </c:pt>
                <c:pt idx="674">
                  <c:v>2020-12-29T02:00</c:v>
                </c:pt>
                <c:pt idx="675">
                  <c:v>2020-12-29T03:00</c:v>
                </c:pt>
                <c:pt idx="676">
                  <c:v>2020-12-29T04:00</c:v>
                </c:pt>
                <c:pt idx="677">
                  <c:v>2020-12-29T05:00</c:v>
                </c:pt>
                <c:pt idx="678">
                  <c:v>2020-12-29T06:00</c:v>
                </c:pt>
                <c:pt idx="679">
                  <c:v>2020-12-29T07:00</c:v>
                </c:pt>
                <c:pt idx="680">
                  <c:v>2020-12-29T08:00</c:v>
                </c:pt>
                <c:pt idx="681">
                  <c:v>2020-12-29T09:00</c:v>
                </c:pt>
                <c:pt idx="682">
                  <c:v>2020-12-29T10:00</c:v>
                </c:pt>
                <c:pt idx="683">
                  <c:v>2020-12-29T11:00</c:v>
                </c:pt>
                <c:pt idx="684">
                  <c:v>2020-12-29T12:00</c:v>
                </c:pt>
                <c:pt idx="685">
                  <c:v>2020-12-29T13:00</c:v>
                </c:pt>
                <c:pt idx="686">
                  <c:v>2020-12-29T14:00</c:v>
                </c:pt>
                <c:pt idx="687">
                  <c:v>2020-12-29T15:00</c:v>
                </c:pt>
                <c:pt idx="688">
                  <c:v>2020-12-29T16:00</c:v>
                </c:pt>
                <c:pt idx="689">
                  <c:v>2020-12-29T17:00</c:v>
                </c:pt>
                <c:pt idx="690">
                  <c:v>2020-12-29T18:00</c:v>
                </c:pt>
                <c:pt idx="691">
                  <c:v>2020-12-29T19:00</c:v>
                </c:pt>
                <c:pt idx="692">
                  <c:v>2020-12-29T20:00</c:v>
                </c:pt>
                <c:pt idx="693">
                  <c:v>2020-12-29T21:00</c:v>
                </c:pt>
                <c:pt idx="694">
                  <c:v>2020-12-29T22:00</c:v>
                </c:pt>
                <c:pt idx="695">
                  <c:v>2020-12-29T23:00</c:v>
                </c:pt>
                <c:pt idx="696">
                  <c:v>2020-12-30T00:00</c:v>
                </c:pt>
                <c:pt idx="697">
                  <c:v>2020-12-30T01:00</c:v>
                </c:pt>
                <c:pt idx="698">
                  <c:v>2020-12-30T02:00</c:v>
                </c:pt>
                <c:pt idx="699">
                  <c:v>2020-12-30T03:00</c:v>
                </c:pt>
                <c:pt idx="700">
                  <c:v>2020-12-30T04:00</c:v>
                </c:pt>
                <c:pt idx="701">
                  <c:v>2020-12-30T05:00</c:v>
                </c:pt>
                <c:pt idx="702">
                  <c:v>2020-12-30T06:00</c:v>
                </c:pt>
                <c:pt idx="703">
                  <c:v>2020-12-30T07:00</c:v>
                </c:pt>
                <c:pt idx="704">
                  <c:v>2020-12-30T08:00</c:v>
                </c:pt>
                <c:pt idx="705">
                  <c:v>2020-12-30T09:00</c:v>
                </c:pt>
                <c:pt idx="706">
                  <c:v>2020-12-30T10:00</c:v>
                </c:pt>
                <c:pt idx="707">
                  <c:v>2020-12-30T11:00</c:v>
                </c:pt>
                <c:pt idx="708">
                  <c:v>2020-12-30T12:00</c:v>
                </c:pt>
                <c:pt idx="709">
                  <c:v>2020-12-30T13:00</c:v>
                </c:pt>
                <c:pt idx="710">
                  <c:v>2020-12-30T14:00</c:v>
                </c:pt>
                <c:pt idx="711">
                  <c:v>2020-12-30T15:00</c:v>
                </c:pt>
                <c:pt idx="712">
                  <c:v>2020-12-30T16:00</c:v>
                </c:pt>
                <c:pt idx="713">
                  <c:v>2020-12-30T17:00</c:v>
                </c:pt>
                <c:pt idx="714">
                  <c:v>2020-12-30T18:00</c:v>
                </c:pt>
                <c:pt idx="715">
                  <c:v>2020-12-30T19:00</c:v>
                </c:pt>
                <c:pt idx="716">
                  <c:v>2020-12-30T20:00</c:v>
                </c:pt>
                <c:pt idx="717">
                  <c:v>2020-12-30T21:00</c:v>
                </c:pt>
                <c:pt idx="718">
                  <c:v>2020-12-30T22:00</c:v>
                </c:pt>
                <c:pt idx="719">
                  <c:v>2020-12-30T23:00</c:v>
                </c:pt>
                <c:pt idx="720">
                  <c:v>2020-12-31T00:00</c:v>
                </c:pt>
                <c:pt idx="721">
                  <c:v>2020-12-31T01:00</c:v>
                </c:pt>
                <c:pt idx="722">
                  <c:v>2020-12-31T02:00</c:v>
                </c:pt>
                <c:pt idx="723">
                  <c:v>2020-12-31T03:00</c:v>
                </c:pt>
                <c:pt idx="724">
                  <c:v>2020-12-31T04:00</c:v>
                </c:pt>
                <c:pt idx="725">
                  <c:v>2020-12-31T05:00</c:v>
                </c:pt>
                <c:pt idx="726">
                  <c:v>2020-12-31T06:00</c:v>
                </c:pt>
                <c:pt idx="727">
                  <c:v>2020-12-31T07:00</c:v>
                </c:pt>
                <c:pt idx="728">
                  <c:v>2020-12-31T08:00</c:v>
                </c:pt>
                <c:pt idx="729">
                  <c:v>2020-12-31T09:00</c:v>
                </c:pt>
                <c:pt idx="730">
                  <c:v>2020-12-31T10:00</c:v>
                </c:pt>
                <c:pt idx="731">
                  <c:v>2020-12-31T11:00</c:v>
                </c:pt>
                <c:pt idx="732">
                  <c:v>2020-12-31T12:00</c:v>
                </c:pt>
                <c:pt idx="733">
                  <c:v>2020-12-31T13:00</c:v>
                </c:pt>
                <c:pt idx="734">
                  <c:v>2020-12-31T14:00</c:v>
                </c:pt>
                <c:pt idx="735">
                  <c:v>2020-12-31T15:00</c:v>
                </c:pt>
                <c:pt idx="736">
                  <c:v>2020-12-31T16:00</c:v>
                </c:pt>
                <c:pt idx="737">
                  <c:v>2020-12-31T17:00</c:v>
                </c:pt>
                <c:pt idx="738">
                  <c:v>2020-12-31T18:00</c:v>
                </c:pt>
                <c:pt idx="739">
                  <c:v>2020-12-31T19:00</c:v>
                </c:pt>
                <c:pt idx="740">
                  <c:v>2020-12-31T20:00</c:v>
                </c:pt>
                <c:pt idx="741">
                  <c:v>2020-12-31T21:00</c:v>
                </c:pt>
                <c:pt idx="742">
                  <c:v>2020-12-31T22:00</c:v>
                </c:pt>
                <c:pt idx="743">
                  <c:v>2020-12-31T23:00</c:v>
                </c:pt>
              </c:strCache>
            </c:strRef>
          </c:cat>
          <c:val>
            <c:numRef>
              <c:f>'Dec ''20'!$G$3:$G$748</c:f>
              <c:numCache>
                <c:formatCode>General</c:formatCode>
                <c:ptCount val="744"/>
                <c:pt idx="7">
                  <c:v>78.9</c:v>
                </c:pt>
                <c:pt idx="8">
                  <c:v>74.5</c:v>
                </c:pt>
                <c:pt idx="9">
                  <c:v>79.9</c:v>
                </c:pt>
                <c:pt idx="10">
                  <c:v>80.1</c:v>
                </c:pt>
                <c:pt idx="11">
                  <c:v>78.1</c:v>
                </c:pt>
                <c:pt idx="12">
                  <c:v>77.5</c:v>
                </c:pt>
                <c:pt idx="13">
                  <c:v>75.5</c:v>
                </c:pt>
                <c:pt idx="14">
                  <c:v>63.9</c:v>
                </c:pt>
                <c:pt idx="15">
                  <c:v>64.0</c:v>
                </c:pt>
                <c:pt idx="16">
                  <c:v>66.6</c:v>
                </c:pt>
                <c:pt idx="17">
                  <c:v>75.2</c:v>
                </c:pt>
                <c:pt idx="18">
                  <c:v>78.2</c:v>
                </c:pt>
                <c:pt idx="19">
                  <c:v>79.7</c:v>
                </c:pt>
                <c:pt idx="20">
                  <c:v>84.1</c:v>
                </c:pt>
                <c:pt idx="21">
                  <c:v>86.4</c:v>
                </c:pt>
                <c:pt idx="22">
                  <c:v>87.6</c:v>
                </c:pt>
                <c:pt idx="23">
                  <c:v>76.17333333333335</c:v>
                </c:pt>
                <c:pt idx="31">
                  <c:v>90.2</c:v>
                </c:pt>
                <c:pt idx="32">
                  <c:v>79.5</c:v>
                </c:pt>
                <c:pt idx="33">
                  <c:v>76.2</c:v>
                </c:pt>
                <c:pt idx="34">
                  <c:v>65.1</c:v>
                </c:pt>
                <c:pt idx="35">
                  <c:v>68.2</c:v>
                </c:pt>
                <c:pt idx="36">
                  <c:v>58.2</c:v>
                </c:pt>
                <c:pt idx="37">
                  <c:v>59.5</c:v>
                </c:pt>
                <c:pt idx="38">
                  <c:v>55.8</c:v>
                </c:pt>
                <c:pt idx="39">
                  <c:v>67.7</c:v>
                </c:pt>
                <c:pt idx="40">
                  <c:v>61.1</c:v>
                </c:pt>
                <c:pt idx="41">
                  <c:v>67.6</c:v>
                </c:pt>
                <c:pt idx="42">
                  <c:v>60.9</c:v>
                </c:pt>
                <c:pt idx="43">
                  <c:v>69.4</c:v>
                </c:pt>
                <c:pt idx="44">
                  <c:v>75.6</c:v>
                </c:pt>
                <c:pt idx="47">
                  <c:v>68.2142857142857</c:v>
                </c:pt>
                <c:pt idx="55">
                  <c:v>90.1</c:v>
                </c:pt>
                <c:pt idx="56">
                  <c:v>90.2</c:v>
                </c:pt>
                <c:pt idx="57">
                  <c:v>87.4</c:v>
                </c:pt>
                <c:pt idx="58">
                  <c:v>84.2</c:v>
                </c:pt>
                <c:pt idx="59">
                  <c:v>82.4</c:v>
                </c:pt>
                <c:pt idx="60">
                  <c:v>79.5</c:v>
                </c:pt>
                <c:pt idx="61">
                  <c:v>79.5</c:v>
                </c:pt>
                <c:pt idx="62">
                  <c:v>81.6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84.36250000000001</c:v>
                </c:pt>
                <c:pt idx="79">
                  <c:v>82.0</c:v>
                </c:pt>
                <c:pt idx="80">
                  <c:v>87.0</c:v>
                </c:pt>
                <c:pt idx="81">
                  <c:v>81.4</c:v>
                </c:pt>
                <c:pt idx="82">
                  <c:v>79.6</c:v>
                </c:pt>
                <c:pt idx="83">
                  <c:v>76.8</c:v>
                </c:pt>
                <c:pt idx="84">
                  <c:v>71.8</c:v>
                </c:pt>
                <c:pt idx="85">
                  <c:v>72.2</c:v>
                </c:pt>
                <c:pt idx="86">
                  <c:v>67.8</c:v>
                </c:pt>
                <c:pt idx="87">
                  <c:v>81.5</c:v>
                </c:pt>
                <c:pt idx="88">
                  <c:v>64.5</c:v>
                </c:pt>
                <c:pt idx="89">
                  <c:v>77.9</c:v>
                </c:pt>
                <c:pt idx="90">
                  <c:v>75.2</c:v>
                </c:pt>
                <c:pt idx="91">
                  <c:v>78.3</c:v>
                </c:pt>
                <c:pt idx="92">
                  <c:v>75.9</c:v>
                </c:pt>
                <c:pt idx="93">
                  <c:v>71.2</c:v>
                </c:pt>
                <c:pt idx="94">
                  <c:v>87.3</c:v>
                </c:pt>
                <c:pt idx="95">
                  <c:v>76.20666666666667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51">
                  <c:v>81.5</c:v>
                </c:pt>
                <c:pt idx="152">
                  <c:v>82.3</c:v>
                </c:pt>
                <c:pt idx="153">
                  <c:v>82.2</c:v>
                </c:pt>
                <c:pt idx="154">
                  <c:v>81.8</c:v>
                </c:pt>
                <c:pt idx="155">
                  <c:v>78.8</c:v>
                </c:pt>
                <c:pt idx="156">
                  <c:v>75.8</c:v>
                </c:pt>
                <c:pt idx="157">
                  <c:v>74.7</c:v>
                </c:pt>
                <c:pt idx="158">
                  <c:v>69.3</c:v>
                </c:pt>
                <c:pt idx="159">
                  <c:v>71.9</c:v>
                </c:pt>
                <c:pt idx="160">
                  <c:v>59.5</c:v>
                </c:pt>
                <c:pt idx="161">
                  <c:v>56.4</c:v>
                </c:pt>
                <c:pt idx="162">
                  <c:v>56.8</c:v>
                </c:pt>
                <c:pt idx="163">
                  <c:v>66.0</c:v>
                </c:pt>
                <c:pt idx="164">
                  <c:v>70.0</c:v>
                </c:pt>
                <c:pt idx="165">
                  <c:v>72.9</c:v>
                </c:pt>
                <c:pt idx="166">
                  <c:v>77.3</c:v>
                </c:pt>
                <c:pt idx="167">
                  <c:v>71.99333333333333</c:v>
                </c:pt>
                <c:pt idx="175">
                  <c:v>72.3</c:v>
                </c:pt>
                <c:pt idx="176">
                  <c:v>82.0</c:v>
                </c:pt>
                <c:pt idx="177">
                  <c:v>79.6</c:v>
                </c:pt>
                <c:pt idx="178">
                  <c:v>71.8</c:v>
                </c:pt>
                <c:pt idx="179">
                  <c:v>68.7</c:v>
                </c:pt>
                <c:pt idx="180">
                  <c:v>66.8</c:v>
                </c:pt>
                <c:pt idx="181">
                  <c:v>65.6</c:v>
                </c:pt>
                <c:pt idx="182">
                  <c:v>64.5</c:v>
                </c:pt>
                <c:pt idx="183">
                  <c:v>62.7</c:v>
                </c:pt>
                <c:pt idx="184">
                  <c:v>61.9</c:v>
                </c:pt>
                <c:pt idx="185">
                  <c:v>68.0</c:v>
                </c:pt>
                <c:pt idx="186">
                  <c:v>68.7</c:v>
                </c:pt>
                <c:pt idx="187">
                  <c:v>68.5</c:v>
                </c:pt>
                <c:pt idx="188">
                  <c:v>81.3</c:v>
                </c:pt>
                <c:pt idx="189">
                  <c:v>76.0</c:v>
                </c:pt>
                <c:pt idx="190">
                  <c:v>76.3</c:v>
                </c:pt>
                <c:pt idx="191">
                  <c:v>70.56</c:v>
                </c:pt>
                <c:pt idx="199">
                  <c:v>80.2</c:v>
                </c:pt>
                <c:pt idx="200">
                  <c:v>79.2</c:v>
                </c:pt>
                <c:pt idx="201">
                  <c:v>79.3</c:v>
                </c:pt>
                <c:pt idx="202">
                  <c:v>76.6</c:v>
                </c:pt>
                <c:pt idx="203">
                  <c:v>68.8</c:v>
                </c:pt>
                <c:pt idx="204">
                  <c:v>69.2</c:v>
                </c:pt>
                <c:pt idx="205">
                  <c:v>63.2</c:v>
                </c:pt>
                <c:pt idx="206">
                  <c:v>65.7</c:v>
                </c:pt>
                <c:pt idx="207">
                  <c:v>57.5</c:v>
                </c:pt>
                <c:pt idx="208">
                  <c:v>58.2</c:v>
                </c:pt>
                <c:pt idx="209">
                  <c:v>59.9</c:v>
                </c:pt>
                <c:pt idx="210">
                  <c:v>59.6</c:v>
                </c:pt>
                <c:pt idx="211">
                  <c:v>69.7</c:v>
                </c:pt>
                <c:pt idx="212">
                  <c:v>85.1</c:v>
                </c:pt>
                <c:pt idx="213">
                  <c:v>77.9</c:v>
                </c:pt>
                <c:pt idx="214">
                  <c:v>85.4</c:v>
                </c:pt>
                <c:pt idx="215">
                  <c:v>70.00666666666667</c:v>
                </c:pt>
                <c:pt idx="223">
                  <c:v>81.5</c:v>
                </c:pt>
                <c:pt idx="224">
                  <c:v>75.9</c:v>
                </c:pt>
                <c:pt idx="225">
                  <c:v>75.9</c:v>
                </c:pt>
                <c:pt idx="226">
                  <c:v>66.9</c:v>
                </c:pt>
                <c:pt idx="227">
                  <c:v>68.7</c:v>
                </c:pt>
                <c:pt idx="228">
                  <c:v>57.5</c:v>
                </c:pt>
                <c:pt idx="229">
                  <c:v>56.3</c:v>
                </c:pt>
                <c:pt idx="230">
                  <c:v>50.9</c:v>
                </c:pt>
                <c:pt idx="231">
                  <c:v>54.3</c:v>
                </c:pt>
                <c:pt idx="232">
                  <c:v>56.0</c:v>
                </c:pt>
                <c:pt idx="233">
                  <c:v>57.0</c:v>
                </c:pt>
                <c:pt idx="234">
                  <c:v>70.3</c:v>
                </c:pt>
                <c:pt idx="235">
                  <c:v>66.2</c:v>
                </c:pt>
                <c:pt idx="236">
                  <c:v>67.6</c:v>
                </c:pt>
                <c:pt idx="237">
                  <c:v>74.2</c:v>
                </c:pt>
                <c:pt idx="238">
                  <c:v>69.1</c:v>
                </c:pt>
                <c:pt idx="239">
                  <c:v>65.28</c:v>
                </c:pt>
                <c:pt idx="247">
                  <c:v>76.9</c:v>
                </c:pt>
                <c:pt idx="248">
                  <c:v>71.0</c:v>
                </c:pt>
                <c:pt idx="249">
                  <c:v>64.7</c:v>
                </c:pt>
                <c:pt idx="250">
                  <c:v>64.7</c:v>
                </c:pt>
                <c:pt idx="251">
                  <c:v>61.8</c:v>
                </c:pt>
                <c:pt idx="252">
                  <c:v>54.1</c:v>
                </c:pt>
                <c:pt idx="253">
                  <c:v>54.1</c:v>
                </c:pt>
                <c:pt idx="254">
                  <c:v>48.4</c:v>
                </c:pt>
                <c:pt idx="255">
                  <c:v>45.0</c:v>
                </c:pt>
                <c:pt idx="256">
                  <c:v>49.2</c:v>
                </c:pt>
                <c:pt idx="263">
                  <c:v>58.99000000000001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19">
                  <c:v>90.4</c:v>
                </c:pt>
                <c:pt idx="320">
                  <c:v>90.1</c:v>
                </c:pt>
                <c:pt idx="321">
                  <c:v>90.0</c:v>
                </c:pt>
                <c:pt idx="322">
                  <c:v>87.4</c:v>
                </c:pt>
                <c:pt idx="323">
                  <c:v>78.9</c:v>
                </c:pt>
                <c:pt idx="324">
                  <c:v>78.7</c:v>
                </c:pt>
                <c:pt idx="325">
                  <c:v>80.0</c:v>
                </c:pt>
                <c:pt idx="326">
                  <c:v>85.2</c:v>
                </c:pt>
                <c:pt idx="327">
                  <c:v>90.9</c:v>
                </c:pt>
                <c:pt idx="328">
                  <c:v>83.3</c:v>
                </c:pt>
                <c:pt idx="329">
                  <c:v>79.1</c:v>
                </c:pt>
                <c:pt idx="330">
                  <c:v>77.2</c:v>
                </c:pt>
                <c:pt idx="331">
                  <c:v>76.3</c:v>
                </c:pt>
                <c:pt idx="332">
                  <c:v>78.1</c:v>
                </c:pt>
                <c:pt idx="333">
                  <c:v>78.7</c:v>
                </c:pt>
                <c:pt idx="334">
                  <c:v>77.7</c:v>
                </c:pt>
                <c:pt idx="335">
                  <c:v>82.95333333333333</c:v>
                </c:pt>
                <c:pt idx="343">
                  <c:v>80.3</c:v>
                </c:pt>
                <c:pt idx="344">
                  <c:v>80.0</c:v>
                </c:pt>
                <c:pt idx="345">
                  <c:v>81.9</c:v>
                </c:pt>
                <c:pt idx="346">
                  <c:v>80.6</c:v>
                </c:pt>
                <c:pt idx="347">
                  <c:v>83.4</c:v>
                </c:pt>
                <c:pt idx="348">
                  <c:v>80.9</c:v>
                </c:pt>
                <c:pt idx="349">
                  <c:v>80.1</c:v>
                </c:pt>
                <c:pt idx="350">
                  <c:v>75.1</c:v>
                </c:pt>
                <c:pt idx="351">
                  <c:v>81.6</c:v>
                </c:pt>
                <c:pt idx="352">
                  <c:v>0.0</c:v>
                </c:pt>
                <c:pt idx="353">
                  <c:v>74.4</c:v>
                </c:pt>
                <c:pt idx="354">
                  <c:v>76.7</c:v>
                </c:pt>
                <c:pt idx="355">
                  <c:v>83.7</c:v>
                </c:pt>
                <c:pt idx="356">
                  <c:v>90.0</c:v>
                </c:pt>
                <c:pt idx="357">
                  <c:v>90.1</c:v>
                </c:pt>
                <c:pt idx="358">
                  <c:v>86.0</c:v>
                </c:pt>
                <c:pt idx="359">
                  <c:v>81.34285714285716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91">
                  <c:v>79.7</c:v>
                </c:pt>
                <c:pt idx="392">
                  <c:v>90.1</c:v>
                </c:pt>
                <c:pt idx="393">
                  <c:v>88.0</c:v>
                </c:pt>
                <c:pt idx="394">
                  <c:v>85.0</c:v>
                </c:pt>
                <c:pt idx="395">
                  <c:v>88.6</c:v>
                </c:pt>
                <c:pt idx="396">
                  <c:v>90.1</c:v>
                </c:pt>
                <c:pt idx="397">
                  <c:v>71.7</c:v>
                </c:pt>
                <c:pt idx="398">
                  <c:v>69.3</c:v>
                </c:pt>
                <c:pt idx="399">
                  <c:v>75.3</c:v>
                </c:pt>
                <c:pt idx="400">
                  <c:v>74.5</c:v>
                </c:pt>
                <c:pt idx="401">
                  <c:v>74.4</c:v>
                </c:pt>
                <c:pt idx="402">
                  <c:v>81.7</c:v>
                </c:pt>
                <c:pt idx="403">
                  <c:v>87.5</c:v>
                </c:pt>
                <c:pt idx="404">
                  <c:v>90.1</c:v>
                </c:pt>
                <c:pt idx="405">
                  <c:v>90.1</c:v>
                </c:pt>
                <c:pt idx="406">
                  <c:v>90.1</c:v>
                </c:pt>
                <c:pt idx="407">
                  <c:v>82.40666666666666</c:v>
                </c:pt>
                <c:pt idx="415">
                  <c:v>90.0</c:v>
                </c:pt>
                <c:pt idx="416">
                  <c:v>87.7</c:v>
                </c:pt>
                <c:pt idx="417">
                  <c:v>83.7</c:v>
                </c:pt>
                <c:pt idx="418">
                  <c:v>83.4</c:v>
                </c:pt>
                <c:pt idx="419">
                  <c:v>90.3</c:v>
                </c:pt>
                <c:pt idx="420">
                  <c:v>90.2</c:v>
                </c:pt>
                <c:pt idx="421">
                  <c:v>90.0</c:v>
                </c:pt>
                <c:pt idx="422">
                  <c:v>90.1</c:v>
                </c:pt>
                <c:pt idx="423">
                  <c:v>90.3</c:v>
                </c:pt>
                <c:pt idx="424">
                  <c:v>89.0</c:v>
                </c:pt>
                <c:pt idx="425">
                  <c:v>86.4</c:v>
                </c:pt>
                <c:pt idx="426">
                  <c:v>87.1</c:v>
                </c:pt>
                <c:pt idx="427">
                  <c:v>89.0</c:v>
                </c:pt>
                <c:pt idx="428">
                  <c:v>90.0</c:v>
                </c:pt>
                <c:pt idx="429">
                  <c:v>90.1</c:v>
                </c:pt>
                <c:pt idx="430">
                  <c:v>90.0</c:v>
                </c:pt>
                <c:pt idx="431">
                  <c:v>88.48666666666665</c:v>
                </c:pt>
                <c:pt idx="439" formatCode="0">
                  <c:v>0.0</c:v>
                </c:pt>
                <c:pt idx="440" formatCode="0">
                  <c:v>0.0</c:v>
                </c:pt>
                <c:pt idx="441" formatCode="0">
                  <c:v>0.0</c:v>
                </c:pt>
                <c:pt idx="442" formatCode="0">
                  <c:v>0.0</c:v>
                </c:pt>
                <c:pt idx="443" formatCode="0">
                  <c:v>0.0</c:v>
                </c:pt>
                <c:pt idx="444" formatCode="0">
                  <c:v>0.0</c:v>
                </c:pt>
                <c:pt idx="445" formatCode="0">
                  <c:v>0.0</c:v>
                </c:pt>
                <c:pt idx="446" formatCode="0">
                  <c:v>0.0</c:v>
                </c:pt>
                <c:pt idx="447" formatCode="0">
                  <c:v>0.0</c:v>
                </c:pt>
                <c:pt idx="448" formatCode="0">
                  <c:v>0.0</c:v>
                </c:pt>
                <c:pt idx="487">
                  <c:v>88.2</c:v>
                </c:pt>
                <c:pt idx="488">
                  <c:v>80.2</c:v>
                </c:pt>
                <c:pt idx="489">
                  <c:v>73.5</c:v>
                </c:pt>
                <c:pt idx="490">
                  <c:v>73.3</c:v>
                </c:pt>
                <c:pt idx="491">
                  <c:v>73.5</c:v>
                </c:pt>
                <c:pt idx="492">
                  <c:v>68.7</c:v>
                </c:pt>
                <c:pt idx="493">
                  <c:v>64.8</c:v>
                </c:pt>
                <c:pt idx="494">
                  <c:v>57.7</c:v>
                </c:pt>
                <c:pt idx="495">
                  <c:v>64.6</c:v>
                </c:pt>
                <c:pt idx="496">
                  <c:v>64.3</c:v>
                </c:pt>
                <c:pt idx="503">
                  <c:v>70.88</c:v>
                </c:pt>
                <c:pt idx="511">
                  <c:v>79.1</c:v>
                </c:pt>
                <c:pt idx="512">
                  <c:v>78.7</c:v>
                </c:pt>
                <c:pt idx="513">
                  <c:v>0.0</c:v>
                </c:pt>
                <c:pt idx="514">
                  <c:v>79.4</c:v>
                </c:pt>
                <c:pt idx="515">
                  <c:v>78.4</c:v>
                </c:pt>
                <c:pt idx="516">
                  <c:v>73.3</c:v>
                </c:pt>
                <c:pt idx="517">
                  <c:v>72.0</c:v>
                </c:pt>
                <c:pt idx="518">
                  <c:v>75.9</c:v>
                </c:pt>
                <c:pt idx="519">
                  <c:v>61.2</c:v>
                </c:pt>
                <c:pt idx="520">
                  <c:v>56.3</c:v>
                </c:pt>
                <c:pt idx="521">
                  <c:v>60.4</c:v>
                </c:pt>
                <c:pt idx="522">
                  <c:v>82.1</c:v>
                </c:pt>
                <c:pt idx="523">
                  <c:v>83.5</c:v>
                </c:pt>
                <c:pt idx="524">
                  <c:v>83.9</c:v>
                </c:pt>
                <c:pt idx="525">
                  <c:v>84.8</c:v>
                </c:pt>
                <c:pt idx="526">
                  <c:v>85.6</c:v>
                </c:pt>
                <c:pt idx="527">
                  <c:v>74.92857142857143</c:v>
                </c:pt>
                <c:pt idx="535">
                  <c:v>77.9</c:v>
                </c:pt>
                <c:pt idx="536">
                  <c:v>76.3</c:v>
                </c:pt>
                <c:pt idx="537">
                  <c:v>78.1</c:v>
                </c:pt>
                <c:pt idx="538">
                  <c:v>73.3</c:v>
                </c:pt>
                <c:pt idx="539">
                  <c:v>76.2</c:v>
                </c:pt>
                <c:pt idx="540">
                  <c:v>67.9</c:v>
                </c:pt>
                <c:pt idx="541">
                  <c:v>67.3</c:v>
                </c:pt>
                <c:pt idx="542">
                  <c:v>65.7</c:v>
                </c:pt>
                <c:pt idx="543">
                  <c:v>78.0</c:v>
                </c:pt>
                <c:pt idx="544">
                  <c:v>84.4</c:v>
                </c:pt>
                <c:pt idx="545">
                  <c:v>86.2</c:v>
                </c:pt>
                <c:pt idx="546">
                  <c:v>83.3</c:v>
                </c:pt>
                <c:pt idx="547">
                  <c:v>81.2</c:v>
                </c:pt>
                <c:pt idx="548">
                  <c:v>80.1</c:v>
                </c:pt>
                <c:pt idx="549">
                  <c:v>80.1</c:v>
                </c:pt>
                <c:pt idx="550">
                  <c:v>79.1</c:v>
                </c:pt>
                <c:pt idx="551">
                  <c:v>77.06666666666664</c:v>
                </c:pt>
                <c:pt idx="559">
                  <c:v>81.4</c:v>
                </c:pt>
                <c:pt idx="560">
                  <c:v>70.6</c:v>
                </c:pt>
                <c:pt idx="561">
                  <c:v>64.0</c:v>
                </c:pt>
                <c:pt idx="562">
                  <c:v>64.6</c:v>
                </c:pt>
                <c:pt idx="563">
                  <c:v>55.4</c:v>
                </c:pt>
                <c:pt idx="575">
                  <c:v>67.2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55">
                  <c:v>71.1</c:v>
                </c:pt>
                <c:pt idx="656">
                  <c:v>71.1</c:v>
                </c:pt>
                <c:pt idx="657">
                  <c:v>68.5</c:v>
                </c:pt>
                <c:pt idx="658">
                  <c:v>65.7</c:v>
                </c:pt>
                <c:pt idx="659">
                  <c:v>68.1</c:v>
                </c:pt>
                <c:pt idx="660">
                  <c:v>61.3</c:v>
                </c:pt>
                <c:pt idx="661">
                  <c:v>52.2</c:v>
                </c:pt>
                <c:pt idx="662">
                  <c:v>56.3</c:v>
                </c:pt>
                <c:pt idx="663">
                  <c:v>57.0</c:v>
                </c:pt>
                <c:pt idx="664">
                  <c:v>83.1</c:v>
                </c:pt>
                <c:pt idx="665">
                  <c:v>63.4</c:v>
                </c:pt>
                <c:pt idx="666">
                  <c:v>65.2</c:v>
                </c:pt>
                <c:pt idx="667">
                  <c:v>71.6</c:v>
                </c:pt>
                <c:pt idx="668">
                  <c:v>76.6</c:v>
                </c:pt>
                <c:pt idx="669">
                  <c:v>78.3</c:v>
                </c:pt>
                <c:pt idx="670">
                  <c:v>76.9</c:v>
                </c:pt>
                <c:pt idx="671">
                  <c:v>67.3</c:v>
                </c:pt>
                <c:pt idx="679">
                  <c:v>80.7</c:v>
                </c:pt>
                <c:pt idx="680">
                  <c:v>77.2</c:v>
                </c:pt>
                <c:pt idx="681">
                  <c:v>75.9</c:v>
                </c:pt>
                <c:pt idx="682">
                  <c:v>75.8</c:v>
                </c:pt>
                <c:pt idx="683">
                  <c:v>73.7</c:v>
                </c:pt>
                <c:pt idx="684">
                  <c:v>60.5</c:v>
                </c:pt>
                <c:pt idx="685">
                  <c:v>57.8</c:v>
                </c:pt>
                <c:pt idx="686">
                  <c:v>53.8</c:v>
                </c:pt>
                <c:pt idx="687">
                  <c:v>54.3</c:v>
                </c:pt>
                <c:pt idx="688">
                  <c:v>87.7</c:v>
                </c:pt>
                <c:pt idx="689">
                  <c:v>80.7</c:v>
                </c:pt>
                <c:pt idx="690">
                  <c:v>81.4</c:v>
                </c:pt>
                <c:pt idx="691">
                  <c:v>73.5</c:v>
                </c:pt>
                <c:pt idx="692">
                  <c:v>77.0</c:v>
                </c:pt>
                <c:pt idx="693">
                  <c:v>80.9</c:v>
                </c:pt>
                <c:pt idx="694">
                  <c:v>76.0</c:v>
                </c:pt>
                <c:pt idx="695">
                  <c:v>72.72666666666667</c:v>
                </c:pt>
                <c:pt idx="703">
                  <c:v>70.8</c:v>
                </c:pt>
                <c:pt idx="704">
                  <c:v>68.2</c:v>
                </c:pt>
                <c:pt idx="705">
                  <c:v>79.6</c:v>
                </c:pt>
                <c:pt idx="706">
                  <c:v>77.7</c:v>
                </c:pt>
                <c:pt idx="707">
                  <c:v>77.8</c:v>
                </c:pt>
                <c:pt idx="708">
                  <c:v>79.8</c:v>
                </c:pt>
                <c:pt idx="709">
                  <c:v>76.2</c:v>
                </c:pt>
                <c:pt idx="710">
                  <c:v>75.9</c:v>
                </c:pt>
                <c:pt idx="711">
                  <c:v>69.0</c:v>
                </c:pt>
                <c:pt idx="712">
                  <c:v>74.5</c:v>
                </c:pt>
                <c:pt idx="713">
                  <c:v>81.7</c:v>
                </c:pt>
                <c:pt idx="714">
                  <c:v>78.4</c:v>
                </c:pt>
                <c:pt idx="715">
                  <c:v>78.6</c:v>
                </c:pt>
                <c:pt idx="716">
                  <c:v>87.9</c:v>
                </c:pt>
                <c:pt idx="717">
                  <c:v>88.0</c:v>
                </c:pt>
                <c:pt idx="718">
                  <c:v>72.9</c:v>
                </c:pt>
                <c:pt idx="719">
                  <c:v>77.60666666666667</c:v>
                </c:pt>
                <c:pt idx="727">
                  <c:v>76.4</c:v>
                </c:pt>
                <c:pt idx="728">
                  <c:v>67.2</c:v>
                </c:pt>
                <c:pt idx="729">
                  <c:v>67.0</c:v>
                </c:pt>
                <c:pt idx="743">
                  <c:v>70.2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BD-4EBB-9B5A-249E09F83B4A}"/>
            </c:ext>
          </c:extLst>
        </c:ser>
        <c:ser>
          <c:idx val="5"/>
          <c:order val="2"/>
          <c:tx>
            <c:v>AWG 2 RH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'Dec ''20'!$A$3:$A$748</c:f>
              <c:strCache>
                <c:ptCount val="744"/>
                <c:pt idx="0">
                  <c:v>2020-12-01T00:00</c:v>
                </c:pt>
                <c:pt idx="1">
                  <c:v>2020-12-01T01:00</c:v>
                </c:pt>
                <c:pt idx="2">
                  <c:v>2020-12-01T02:00</c:v>
                </c:pt>
                <c:pt idx="3">
                  <c:v>2020-12-01T03:00</c:v>
                </c:pt>
                <c:pt idx="4">
                  <c:v>2020-12-01T04:00</c:v>
                </c:pt>
                <c:pt idx="5">
                  <c:v>2020-12-01T05:00</c:v>
                </c:pt>
                <c:pt idx="6">
                  <c:v>2020-12-01T06:00</c:v>
                </c:pt>
                <c:pt idx="7">
                  <c:v>2020-12-01T07:00</c:v>
                </c:pt>
                <c:pt idx="8">
                  <c:v>2020-12-01T08:00</c:v>
                </c:pt>
                <c:pt idx="9">
                  <c:v>2020-12-01T09:00</c:v>
                </c:pt>
                <c:pt idx="10">
                  <c:v>2020-12-01T10:00</c:v>
                </c:pt>
                <c:pt idx="11">
                  <c:v>2020-12-01T11:00</c:v>
                </c:pt>
                <c:pt idx="12">
                  <c:v>2020-12-01T12:00</c:v>
                </c:pt>
                <c:pt idx="13">
                  <c:v>2020-12-01T13:00</c:v>
                </c:pt>
                <c:pt idx="14">
                  <c:v>2020-12-01T14:00</c:v>
                </c:pt>
                <c:pt idx="15">
                  <c:v>2020-12-01T15:00</c:v>
                </c:pt>
                <c:pt idx="16">
                  <c:v>2020-12-01T16:00</c:v>
                </c:pt>
                <c:pt idx="17">
                  <c:v>2020-12-01T17:00</c:v>
                </c:pt>
                <c:pt idx="18">
                  <c:v>2020-12-01T18:00</c:v>
                </c:pt>
                <c:pt idx="19">
                  <c:v>2020-12-01T19:00</c:v>
                </c:pt>
                <c:pt idx="20">
                  <c:v>2020-12-01T20:00</c:v>
                </c:pt>
                <c:pt idx="21">
                  <c:v>2020-12-01T21:00</c:v>
                </c:pt>
                <c:pt idx="22">
                  <c:v>2020-12-01T22:00</c:v>
                </c:pt>
                <c:pt idx="23">
                  <c:v>2020-12-01T23:00</c:v>
                </c:pt>
                <c:pt idx="24">
                  <c:v>2020-12-02T00:00</c:v>
                </c:pt>
                <c:pt idx="25">
                  <c:v>2020-12-02T01:00</c:v>
                </c:pt>
                <c:pt idx="26">
                  <c:v>2020-12-02T02:00</c:v>
                </c:pt>
                <c:pt idx="27">
                  <c:v>2020-12-02T03:00</c:v>
                </c:pt>
                <c:pt idx="28">
                  <c:v>2020-12-02T04:00</c:v>
                </c:pt>
                <c:pt idx="29">
                  <c:v>2020-12-02T05:00</c:v>
                </c:pt>
                <c:pt idx="30">
                  <c:v>2020-12-02T06:00</c:v>
                </c:pt>
                <c:pt idx="31">
                  <c:v>2020-12-02T07:00</c:v>
                </c:pt>
                <c:pt idx="32">
                  <c:v>2020-12-02T08:00</c:v>
                </c:pt>
                <c:pt idx="33">
                  <c:v>2020-12-02T09:00</c:v>
                </c:pt>
                <c:pt idx="34">
                  <c:v>2020-12-02T10:00</c:v>
                </c:pt>
                <c:pt idx="35">
                  <c:v>2020-12-02T11:00</c:v>
                </c:pt>
                <c:pt idx="36">
                  <c:v>2020-12-02T12:00</c:v>
                </c:pt>
                <c:pt idx="37">
                  <c:v>2020-12-02T13:00</c:v>
                </c:pt>
                <c:pt idx="38">
                  <c:v>2020-12-02T14:00</c:v>
                </c:pt>
                <c:pt idx="39">
                  <c:v>2020-12-02T15:00</c:v>
                </c:pt>
                <c:pt idx="40">
                  <c:v>2020-12-02T16:00</c:v>
                </c:pt>
                <c:pt idx="41">
                  <c:v>2020-12-02T17:00</c:v>
                </c:pt>
                <c:pt idx="42">
                  <c:v>2020-12-02T18:00</c:v>
                </c:pt>
                <c:pt idx="43">
                  <c:v>2020-12-02T19:00</c:v>
                </c:pt>
                <c:pt idx="44">
                  <c:v>2020-12-02T20:00</c:v>
                </c:pt>
                <c:pt idx="45">
                  <c:v>2020-12-02T21:00</c:v>
                </c:pt>
                <c:pt idx="46">
                  <c:v>2020-12-02T22:00</c:v>
                </c:pt>
                <c:pt idx="47">
                  <c:v>2020-12-02T23:00</c:v>
                </c:pt>
                <c:pt idx="48">
                  <c:v>2020-12-03T00:00</c:v>
                </c:pt>
                <c:pt idx="49">
                  <c:v>2020-12-03T01:00</c:v>
                </c:pt>
                <c:pt idx="50">
                  <c:v>2020-12-03T02:00</c:v>
                </c:pt>
                <c:pt idx="51">
                  <c:v>2020-12-03T03:00</c:v>
                </c:pt>
                <c:pt idx="52">
                  <c:v>2020-12-03T04:00</c:v>
                </c:pt>
                <c:pt idx="53">
                  <c:v>2020-12-03T05:00</c:v>
                </c:pt>
                <c:pt idx="54">
                  <c:v>2020-12-03T06:00</c:v>
                </c:pt>
                <c:pt idx="55">
                  <c:v>2020-12-03T07:00</c:v>
                </c:pt>
                <c:pt idx="56">
                  <c:v>2020-12-03T08:00</c:v>
                </c:pt>
                <c:pt idx="57">
                  <c:v>2020-12-03T09:00</c:v>
                </c:pt>
                <c:pt idx="58">
                  <c:v>2020-12-03T10:00</c:v>
                </c:pt>
                <c:pt idx="59">
                  <c:v>2020-12-03T11:00</c:v>
                </c:pt>
                <c:pt idx="60">
                  <c:v>2020-12-03T12:00</c:v>
                </c:pt>
                <c:pt idx="61">
                  <c:v>2020-12-03T13:00</c:v>
                </c:pt>
                <c:pt idx="62">
                  <c:v>2020-12-03T14:00</c:v>
                </c:pt>
                <c:pt idx="63">
                  <c:v>2020-12-03T15:00</c:v>
                </c:pt>
                <c:pt idx="64">
                  <c:v>2020-12-03T16:00</c:v>
                </c:pt>
                <c:pt idx="65">
                  <c:v>2020-12-03T17:00</c:v>
                </c:pt>
                <c:pt idx="66">
                  <c:v>2020-12-03T18:00</c:v>
                </c:pt>
                <c:pt idx="67">
                  <c:v>2020-12-03T19:00</c:v>
                </c:pt>
                <c:pt idx="68">
                  <c:v>2020-12-03T20:00</c:v>
                </c:pt>
                <c:pt idx="69">
                  <c:v>2020-12-03T21:00</c:v>
                </c:pt>
                <c:pt idx="70">
                  <c:v>2020-12-03T22:00</c:v>
                </c:pt>
                <c:pt idx="71">
                  <c:v>2020-12-03T23:00</c:v>
                </c:pt>
                <c:pt idx="72">
                  <c:v>2020-12-04T00:00</c:v>
                </c:pt>
                <c:pt idx="73">
                  <c:v>2020-12-04T01:00</c:v>
                </c:pt>
                <c:pt idx="74">
                  <c:v>2020-12-04T02:00</c:v>
                </c:pt>
                <c:pt idx="75">
                  <c:v>2020-12-04T03:00</c:v>
                </c:pt>
                <c:pt idx="76">
                  <c:v>2020-12-04T04:00</c:v>
                </c:pt>
                <c:pt idx="77">
                  <c:v>2020-12-04T05:00</c:v>
                </c:pt>
                <c:pt idx="78">
                  <c:v>2020-12-04T06:00</c:v>
                </c:pt>
                <c:pt idx="79">
                  <c:v>2020-12-04T07:00</c:v>
                </c:pt>
                <c:pt idx="80">
                  <c:v>2020-12-04T08:00</c:v>
                </c:pt>
                <c:pt idx="81">
                  <c:v>2020-12-04T09:00</c:v>
                </c:pt>
                <c:pt idx="82">
                  <c:v>2020-12-04T10:00</c:v>
                </c:pt>
                <c:pt idx="83">
                  <c:v>2020-12-04T11:00</c:v>
                </c:pt>
                <c:pt idx="84">
                  <c:v>2020-12-04T12:00</c:v>
                </c:pt>
                <c:pt idx="85">
                  <c:v>2020-12-04T13:00</c:v>
                </c:pt>
                <c:pt idx="86">
                  <c:v>2020-12-04T14:00</c:v>
                </c:pt>
                <c:pt idx="87">
                  <c:v>2020-12-04T15:00</c:v>
                </c:pt>
                <c:pt idx="88">
                  <c:v>2020-12-04T16:00</c:v>
                </c:pt>
                <c:pt idx="89">
                  <c:v>2020-12-04T17:00</c:v>
                </c:pt>
                <c:pt idx="90">
                  <c:v>2020-12-04T18:00</c:v>
                </c:pt>
                <c:pt idx="91">
                  <c:v>2020-12-04T19:00</c:v>
                </c:pt>
                <c:pt idx="92">
                  <c:v>2020-12-04T20:00</c:v>
                </c:pt>
                <c:pt idx="93">
                  <c:v>2020-12-04T21:00</c:v>
                </c:pt>
                <c:pt idx="94">
                  <c:v>2020-12-04T22:00</c:v>
                </c:pt>
                <c:pt idx="95">
                  <c:v>2020-12-04T23:00</c:v>
                </c:pt>
                <c:pt idx="96">
                  <c:v>2020-12-05T00:00</c:v>
                </c:pt>
                <c:pt idx="97">
                  <c:v>2020-12-05T01:00</c:v>
                </c:pt>
                <c:pt idx="98">
                  <c:v>2020-12-05T02:00</c:v>
                </c:pt>
                <c:pt idx="99">
                  <c:v>2020-12-05T03:00</c:v>
                </c:pt>
                <c:pt idx="100">
                  <c:v>2020-12-05T04:00</c:v>
                </c:pt>
                <c:pt idx="101">
                  <c:v>2020-12-05T05:00</c:v>
                </c:pt>
                <c:pt idx="102">
                  <c:v>2020-12-05T06:00</c:v>
                </c:pt>
                <c:pt idx="103">
                  <c:v>2020-12-05T07:00</c:v>
                </c:pt>
                <c:pt idx="104">
                  <c:v>2020-12-05T08:00</c:v>
                </c:pt>
                <c:pt idx="105">
                  <c:v>2020-12-05T09:00</c:v>
                </c:pt>
                <c:pt idx="106">
                  <c:v>2020-12-05T10:00</c:v>
                </c:pt>
                <c:pt idx="107">
                  <c:v>2020-12-05T11:00</c:v>
                </c:pt>
                <c:pt idx="108">
                  <c:v>2020-12-05T12:00</c:v>
                </c:pt>
                <c:pt idx="109">
                  <c:v>2020-12-05T13:00</c:v>
                </c:pt>
                <c:pt idx="110">
                  <c:v>2020-12-05T14:00</c:v>
                </c:pt>
                <c:pt idx="111">
                  <c:v>2020-12-05T15:00</c:v>
                </c:pt>
                <c:pt idx="112">
                  <c:v>2020-12-05T16:00</c:v>
                </c:pt>
                <c:pt idx="113">
                  <c:v>2020-12-05T17:00</c:v>
                </c:pt>
                <c:pt idx="114">
                  <c:v>2020-12-05T18:00</c:v>
                </c:pt>
                <c:pt idx="115">
                  <c:v>2020-12-05T19:00</c:v>
                </c:pt>
                <c:pt idx="116">
                  <c:v>2020-12-05T20:00</c:v>
                </c:pt>
                <c:pt idx="117">
                  <c:v>2020-12-05T21:00</c:v>
                </c:pt>
                <c:pt idx="118">
                  <c:v>2020-12-05T22:00</c:v>
                </c:pt>
                <c:pt idx="119">
                  <c:v>2020-12-05T23:00</c:v>
                </c:pt>
                <c:pt idx="120">
                  <c:v>2020-12-06T00:00</c:v>
                </c:pt>
                <c:pt idx="121">
                  <c:v>2020-12-06T01:00</c:v>
                </c:pt>
                <c:pt idx="122">
                  <c:v>2020-12-06T02:00</c:v>
                </c:pt>
                <c:pt idx="123">
                  <c:v>2020-12-06T03:00</c:v>
                </c:pt>
                <c:pt idx="124">
                  <c:v>2020-12-06T04:00</c:v>
                </c:pt>
                <c:pt idx="125">
                  <c:v>2020-12-06T05:00</c:v>
                </c:pt>
                <c:pt idx="126">
                  <c:v>2020-12-06T06:00</c:v>
                </c:pt>
                <c:pt idx="127">
                  <c:v>2020-12-06T07:00</c:v>
                </c:pt>
                <c:pt idx="128">
                  <c:v>2020-12-06T08:00</c:v>
                </c:pt>
                <c:pt idx="129">
                  <c:v>2020-12-06T09:00</c:v>
                </c:pt>
                <c:pt idx="130">
                  <c:v>2020-12-06T11:00</c:v>
                </c:pt>
                <c:pt idx="131">
                  <c:v>2020-12-06T11:00</c:v>
                </c:pt>
                <c:pt idx="132">
                  <c:v>2020-12-06T12:00</c:v>
                </c:pt>
                <c:pt idx="133">
                  <c:v>2020-12-06T13:00</c:v>
                </c:pt>
                <c:pt idx="134">
                  <c:v>2020-12-06T14:00</c:v>
                </c:pt>
                <c:pt idx="135">
                  <c:v>2020-12-06T15:00</c:v>
                </c:pt>
                <c:pt idx="136">
                  <c:v>2020-12-06T16:00</c:v>
                </c:pt>
                <c:pt idx="137">
                  <c:v>2020-12-06T17:00</c:v>
                </c:pt>
                <c:pt idx="138">
                  <c:v>2020-12-06T18:00</c:v>
                </c:pt>
                <c:pt idx="139">
                  <c:v>2020-12-06T19:00</c:v>
                </c:pt>
                <c:pt idx="140">
                  <c:v>2020-12-06T20:00</c:v>
                </c:pt>
                <c:pt idx="141">
                  <c:v>2020-12-06T21:00</c:v>
                </c:pt>
                <c:pt idx="142">
                  <c:v>2020-12-06T22:00</c:v>
                </c:pt>
                <c:pt idx="143">
                  <c:v>2020-12-06T23:00</c:v>
                </c:pt>
                <c:pt idx="144">
                  <c:v>2020-12-07T00:00</c:v>
                </c:pt>
                <c:pt idx="145">
                  <c:v>2020-12-07T01:00</c:v>
                </c:pt>
                <c:pt idx="146">
                  <c:v>2020-12-07T02:00</c:v>
                </c:pt>
                <c:pt idx="147">
                  <c:v>2020-12-07T03:00</c:v>
                </c:pt>
                <c:pt idx="148">
                  <c:v>2020-12-07T04:00</c:v>
                </c:pt>
                <c:pt idx="149">
                  <c:v>2020-12-07T05:00</c:v>
                </c:pt>
                <c:pt idx="150">
                  <c:v>2020-12-07T06:00</c:v>
                </c:pt>
                <c:pt idx="151">
                  <c:v>2020-12-07T07:00</c:v>
                </c:pt>
                <c:pt idx="152">
                  <c:v>2020-12-07T08:00</c:v>
                </c:pt>
                <c:pt idx="153">
                  <c:v>2020-12-07T09:00</c:v>
                </c:pt>
                <c:pt idx="154">
                  <c:v>2020-12-07T10:00</c:v>
                </c:pt>
                <c:pt idx="155">
                  <c:v>2020-12-07T11:00</c:v>
                </c:pt>
                <c:pt idx="156">
                  <c:v>2020-12-07T12:00</c:v>
                </c:pt>
                <c:pt idx="157">
                  <c:v>2020-12-07T13:00</c:v>
                </c:pt>
                <c:pt idx="158">
                  <c:v>2020-12-07T14:00</c:v>
                </c:pt>
                <c:pt idx="159">
                  <c:v>2020-12-07T15:00</c:v>
                </c:pt>
                <c:pt idx="160">
                  <c:v>2020-12-07T16:00</c:v>
                </c:pt>
                <c:pt idx="161">
                  <c:v>2020-12-07T17:00</c:v>
                </c:pt>
                <c:pt idx="162">
                  <c:v>2020-12-07T18:00</c:v>
                </c:pt>
                <c:pt idx="163">
                  <c:v>2020-12-07T19:00</c:v>
                </c:pt>
                <c:pt idx="164">
                  <c:v>2020-12-07T20:00</c:v>
                </c:pt>
                <c:pt idx="165">
                  <c:v>2020-12-07T21:00</c:v>
                </c:pt>
                <c:pt idx="166">
                  <c:v>2020-12-07T22:00</c:v>
                </c:pt>
                <c:pt idx="167">
                  <c:v>2020-12-07T23:00</c:v>
                </c:pt>
                <c:pt idx="168">
                  <c:v>2020-12-08T00:00</c:v>
                </c:pt>
                <c:pt idx="169">
                  <c:v>2020-12-08T01:00</c:v>
                </c:pt>
                <c:pt idx="170">
                  <c:v>2020-12-08T02:00</c:v>
                </c:pt>
                <c:pt idx="171">
                  <c:v>2020-12-08T03:00</c:v>
                </c:pt>
                <c:pt idx="172">
                  <c:v>2020-12-08T04:00</c:v>
                </c:pt>
                <c:pt idx="173">
                  <c:v>2020-12-08T05:00</c:v>
                </c:pt>
                <c:pt idx="174">
                  <c:v>2020-12-08T06:00</c:v>
                </c:pt>
                <c:pt idx="175">
                  <c:v>2020-12-08T07:00</c:v>
                </c:pt>
                <c:pt idx="176">
                  <c:v>2020-12-08T08:00</c:v>
                </c:pt>
                <c:pt idx="177">
                  <c:v>2020-12-08T09:00</c:v>
                </c:pt>
                <c:pt idx="178">
                  <c:v>2020-12-08T11:00</c:v>
                </c:pt>
                <c:pt idx="179">
                  <c:v>2020-12-08T11:00</c:v>
                </c:pt>
                <c:pt idx="180">
                  <c:v>2020-12-08T12:00</c:v>
                </c:pt>
                <c:pt idx="181">
                  <c:v>2020-12-08T13:00</c:v>
                </c:pt>
                <c:pt idx="182">
                  <c:v>2020-12-08T14:00</c:v>
                </c:pt>
                <c:pt idx="183">
                  <c:v>2020-12-08T15:00</c:v>
                </c:pt>
                <c:pt idx="184">
                  <c:v>2020-12-08T16:00</c:v>
                </c:pt>
                <c:pt idx="185">
                  <c:v>2020-12-08T17:00</c:v>
                </c:pt>
                <c:pt idx="186">
                  <c:v>2020-12-08T18:00</c:v>
                </c:pt>
                <c:pt idx="187">
                  <c:v>2020-12-08T19:00</c:v>
                </c:pt>
                <c:pt idx="188">
                  <c:v>2020-12-08T20:00</c:v>
                </c:pt>
                <c:pt idx="189">
                  <c:v>2020-12-08T21:00</c:v>
                </c:pt>
                <c:pt idx="190">
                  <c:v>2020-12-08T22:00</c:v>
                </c:pt>
                <c:pt idx="191">
                  <c:v>2020-12-08T23:00</c:v>
                </c:pt>
                <c:pt idx="192">
                  <c:v>2020-12-09T00:00</c:v>
                </c:pt>
                <c:pt idx="193">
                  <c:v>2020-12-09T01:00</c:v>
                </c:pt>
                <c:pt idx="194">
                  <c:v>2020-12-09T02:00</c:v>
                </c:pt>
                <c:pt idx="195">
                  <c:v>2020-12-09T03:00</c:v>
                </c:pt>
                <c:pt idx="196">
                  <c:v>2020-12-09T04:00</c:v>
                </c:pt>
                <c:pt idx="197">
                  <c:v>2020-12-09T05:00</c:v>
                </c:pt>
                <c:pt idx="198">
                  <c:v>2020-12-09T06:00</c:v>
                </c:pt>
                <c:pt idx="199">
                  <c:v>2020-12-09T07:00</c:v>
                </c:pt>
                <c:pt idx="200">
                  <c:v>2020-12-09T08:00</c:v>
                </c:pt>
                <c:pt idx="201">
                  <c:v>2020-12-09T09:00</c:v>
                </c:pt>
                <c:pt idx="202">
                  <c:v>2020-12-09T10:00</c:v>
                </c:pt>
                <c:pt idx="203">
                  <c:v>2020-12-09T11:00</c:v>
                </c:pt>
                <c:pt idx="204">
                  <c:v>2020-12-09T12:00</c:v>
                </c:pt>
                <c:pt idx="205">
                  <c:v>2020-12-09T13:00</c:v>
                </c:pt>
                <c:pt idx="206">
                  <c:v>2020-12-09T14:00</c:v>
                </c:pt>
                <c:pt idx="207">
                  <c:v>2020-12-09T15:00</c:v>
                </c:pt>
                <c:pt idx="208">
                  <c:v>2020-12-09T16:00</c:v>
                </c:pt>
                <c:pt idx="209">
                  <c:v>2020-12-09T17:00</c:v>
                </c:pt>
                <c:pt idx="210">
                  <c:v>2020-12-09T18:00</c:v>
                </c:pt>
                <c:pt idx="211">
                  <c:v>2020-12-09T19:00</c:v>
                </c:pt>
                <c:pt idx="212">
                  <c:v>2020-12-09T20:00</c:v>
                </c:pt>
                <c:pt idx="213">
                  <c:v>2020-12-09T21:00</c:v>
                </c:pt>
                <c:pt idx="214">
                  <c:v>2020-12-09T22:00</c:v>
                </c:pt>
                <c:pt idx="215">
                  <c:v>2020-12-09T23:00</c:v>
                </c:pt>
                <c:pt idx="216">
                  <c:v>2020-12-10T00:00</c:v>
                </c:pt>
                <c:pt idx="217">
                  <c:v>2020-12-10T01:00</c:v>
                </c:pt>
                <c:pt idx="218">
                  <c:v>2020-12-10T02:00</c:v>
                </c:pt>
                <c:pt idx="219">
                  <c:v>2020-12-10T03:00</c:v>
                </c:pt>
                <c:pt idx="220">
                  <c:v>2020-12-10T04:00</c:v>
                </c:pt>
                <c:pt idx="221">
                  <c:v>2020-12-10T05:00</c:v>
                </c:pt>
                <c:pt idx="222">
                  <c:v>2020-12-10T06:00</c:v>
                </c:pt>
                <c:pt idx="223">
                  <c:v>2020-12-10T07:00</c:v>
                </c:pt>
                <c:pt idx="224">
                  <c:v>2020-12-10T08:00</c:v>
                </c:pt>
                <c:pt idx="225">
                  <c:v>2020-12-10T09:00</c:v>
                </c:pt>
                <c:pt idx="226">
                  <c:v>2020-12-10T10:00</c:v>
                </c:pt>
                <c:pt idx="227">
                  <c:v>2020-12-10T11:00</c:v>
                </c:pt>
                <c:pt idx="228">
                  <c:v>2020-12-10T12:00</c:v>
                </c:pt>
                <c:pt idx="229">
                  <c:v>2020-12-10T13:00</c:v>
                </c:pt>
                <c:pt idx="230">
                  <c:v>2020-12-10T14:00</c:v>
                </c:pt>
                <c:pt idx="231">
                  <c:v>2020-12-10T15:00</c:v>
                </c:pt>
                <c:pt idx="232">
                  <c:v>2020-12-10T16:00</c:v>
                </c:pt>
                <c:pt idx="233">
                  <c:v>2020-12-10T17:00</c:v>
                </c:pt>
                <c:pt idx="234">
                  <c:v>2020-12-10T18:00</c:v>
                </c:pt>
                <c:pt idx="235">
                  <c:v>2020-12-10T19:00</c:v>
                </c:pt>
                <c:pt idx="236">
                  <c:v>2020-12-10T20:00</c:v>
                </c:pt>
                <c:pt idx="237">
                  <c:v>2020-12-10T21:00</c:v>
                </c:pt>
                <c:pt idx="238">
                  <c:v>2020-12-10T22:00</c:v>
                </c:pt>
                <c:pt idx="239">
                  <c:v>2020-12-10T23:00</c:v>
                </c:pt>
                <c:pt idx="240">
                  <c:v>2020-12-11T00:00</c:v>
                </c:pt>
                <c:pt idx="241">
                  <c:v>2020-12-11T01:00</c:v>
                </c:pt>
                <c:pt idx="242">
                  <c:v>2020-12-11T02:00</c:v>
                </c:pt>
                <c:pt idx="243">
                  <c:v>2020-12-11T03:00</c:v>
                </c:pt>
                <c:pt idx="244">
                  <c:v>2020-12-11T04:00</c:v>
                </c:pt>
                <c:pt idx="245">
                  <c:v>2020-12-11T05:00</c:v>
                </c:pt>
                <c:pt idx="246">
                  <c:v>2020-12-11T06:00</c:v>
                </c:pt>
                <c:pt idx="247">
                  <c:v>2020-12-11T07:00</c:v>
                </c:pt>
                <c:pt idx="248">
                  <c:v>2020-12-11T08:00</c:v>
                </c:pt>
                <c:pt idx="249">
                  <c:v>2020-12-11T09:00</c:v>
                </c:pt>
                <c:pt idx="250">
                  <c:v>2020-12-11T10:00</c:v>
                </c:pt>
                <c:pt idx="251">
                  <c:v>2020-12-11T11:00</c:v>
                </c:pt>
                <c:pt idx="252">
                  <c:v>2020-12-11T12:00</c:v>
                </c:pt>
                <c:pt idx="253">
                  <c:v>2020-12-11T13:00</c:v>
                </c:pt>
                <c:pt idx="254">
                  <c:v>2020-12-11T14:00</c:v>
                </c:pt>
                <c:pt idx="255">
                  <c:v>2020-12-11T15:00</c:v>
                </c:pt>
                <c:pt idx="256">
                  <c:v>2020-12-11T16:00</c:v>
                </c:pt>
                <c:pt idx="257">
                  <c:v>2020-12-11T17:00</c:v>
                </c:pt>
                <c:pt idx="258">
                  <c:v>2020-12-11T18:00</c:v>
                </c:pt>
                <c:pt idx="259">
                  <c:v>2020-12-11T19:00</c:v>
                </c:pt>
                <c:pt idx="260">
                  <c:v>2020-12-11T20:00</c:v>
                </c:pt>
                <c:pt idx="261">
                  <c:v>2020-12-11T21:00</c:v>
                </c:pt>
                <c:pt idx="262">
                  <c:v>2020-12-11T22:00</c:v>
                </c:pt>
                <c:pt idx="263">
                  <c:v>2020-12-11T23:00</c:v>
                </c:pt>
                <c:pt idx="264">
                  <c:v>2020-11-12T00:00:00</c:v>
                </c:pt>
                <c:pt idx="265">
                  <c:v>2020-11-12T01:00:00</c:v>
                </c:pt>
                <c:pt idx="266">
                  <c:v>2020-11-12T02:00:00</c:v>
                </c:pt>
                <c:pt idx="267">
                  <c:v>2020-11-12T03:00:00</c:v>
                </c:pt>
                <c:pt idx="268">
                  <c:v>2020-11-12T04:00:00</c:v>
                </c:pt>
                <c:pt idx="269">
                  <c:v>2020-11-12T05:00:00</c:v>
                </c:pt>
                <c:pt idx="270">
                  <c:v>2020-11-12T06:00:00</c:v>
                </c:pt>
                <c:pt idx="271">
                  <c:v>2020-11-12T07:00:00</c:v>
                </c:pt>
                <c:pt idx="272">
                  <c:v>2020-11-12T08:00:00</c:v>
                </c:pt>
                <c:pt idx="273">
                  <c:v>2020-11-12T09:00:00</c:v>
                </c:pt>
                <c:pt idx="274">
                  <c:v>2020-11-12T10:00:00</c:v>
                </c:pt>
                <c:pt idx="275">
                  <c:v>2020-11-12T11:00:00</c:v>
                </c:pt>
                <c:pt idx="276">
                  <c:v>2020-11-12T12:00:00</c:v>
                </c:pt>
                <c:pt idx="277">
                  <c:v>2020-11-12T13:00:00</c:v>
                </c:pt>
                <c:pt idx="278">
                  <c:v>2020-11-12T14:00:00</c:v>
                </c:pt>
                <c:pt idx="279">
                  <c:v>2020-11-12T15:00:00</c:v>
                </c:pt>
                <c:pt idx="280">
                  <c:v>2020-11-12T16:00:00</c:v>
                </c:pt>
                <c:pt idx="281">
                  <c:v>2020-11-12T17:00:00</c:v>
                </c:pt>
                <c:pt idx="282">
                  <c:v>2020-11-12T18:00:00</c:v>
                </c:pt>
                <c:pt idx="283">
                  <c:v>2020-11-12T19:00:00</c:v>
                </c:pt>
                <c:pt idx="284">
                  <c:v>2020-11-12T20:00:00</c:v>
                </c:pt>
                <c:pt idx="285">
                  <c:v>2020-11-12T21:00:00</c:v>
                </c:pt>
                <c:pt idx="286">
                  <c:v>2020-11-12T22:00:00</c:v>
                </c:pt>
                <c:pt idx="287">
                  <c:v>2020-11-12T23:00:00</c:v>
                </c:pt>
                <c:pt idx="288">
                  <c:v>2020-12-13T00:00</c:v>
                </c:pt>
                <c:pt idx="289">
                  <c:v>2020-12-13T01:00</c:v>
                </c:pt>
                <c:pt idx="290">
                  <c:v>2020-12-13T02:00</c:v>
                </c:pt>
                <c:pt idx="291">
                  <c:v>2020-12-13T03:00</c:v>
                </c:pt>
                <c:pt idx="292">
                  <c:v>2020-12-13T04:00</c:v>
                </c:pt>
                <c:pt idx="293">
                  <c:v>2020-12-13T05:00</c:v>
                </c:pt>
                <c:pt idx="294">
                  <c:v>2020-12-13T06:00</c:v>
                </c:pt>
                <c:pt idx="295">
                  <c:v>2020-12-13T07:00</c:v>
                </c:pt>
                <c:pt idx="296">
                  <c:v>2020-12-13T08:00</c:v>
                </c:pt>
                <c:pt idx="297">
                  <c:v>2020-12-13T09:00</c:v>
                </c:pt>
                <c:pt idx="298">
                  <c:v>2020-12-13T11:00</c:v>
                </c:pt>
                <c:pt idx="299">
                  <c:v>2020-12-13T11:00</c:v>
                </c:pt>
                <c:pt idx="300">
                  <c:v>2020-12-13T12:00</c:v>
                </c:pt>
                <c:pt idx="301">
                  <c:v>2020-12-13T13:00</c:v>
                </c:pt>
                <c:pt idx="302">
                  <c:v>2020-12-13T14:00</c:v>
                </c:pt>
                <c:pt idx="303">
                  <c:v>2020-12-13T15:00</c:v>
                </c:pt>
                <c:pt idx="304">
                  <c:v>2020-12-13T16:00</c:v>
                </c:pt>
                <c:pt idx="305">
                  <c:v>2020-12-13T17:00</c:v>
                </c:pt>
                <c:pt idx="306">
                  <c:v>2020-12-13T18:00</c:v>
                </c:pt>
                <c:pt idx="307">
                  <c:v>2020-12-13T19:00</c:v>
                </c:pt>
                <c:pt idx="308">
                  <c:v>2020-12-13T20:00</c:v>
                </c:pt>
                <c:pt idx="309">
                  <c:v>2020-12-13T21:00</c:v>
                </c:pt>
                <c:pt idx="310">
                  <c:v>2020-12-13T22:00</c:v>
                </c:pt>
                <c:pt idx="311">
                  <c:v>2020-12-13T23:00</c:v>
                </c:pt>
                <c:pt idx="312">
                  <c:v>2020-12-14T00:00</c:v>
                </c:pt>
                <c:pt idx="313">
                  <c:v>2020-12-14T01:00</c:v>
                </c:pt>
                <c:pt idx="314">
                  <c:v>2020-12-14T02:00</c:v>
                </c:pt>
                <c:pt idx="315">
                  <c:v>2020-12-14T03:00</c:v>
                </c:pt>
                <c:pt idx="316">
                  <c:v>2020-12-14T04:00</c:v>
                </c:pt>
                <c:pt idx="317">
                  <c:v>2020-12-14T05:00</c:v>
                </c:pt>
                <c:pt idx="318">
                  <c:v>2020-12-14T06:00</c:v>
                </c:pt>
                <c:pt idx="319">
                  <c:v>2020-12-14T07:00</c:v>
                </c:pt>
                <c:pt idx="320">
                  <c:v>2020-12-14T08:00</c:v>
                </c:pt>
                <c:pt idx="321">
                  <c:v>2020-12-14T09:00</c:v>
                </c:pt>
                <c:pt idx="322">
                  <c:v>2020-12-14T10:00</c:v>
                </c:pt>
                <c:pt idx="323">
                  <c:v>2020-12-14T11:00</c:v>
                </c:pt>
                <c:pt idx="324">
                  <c:v>2020-12-14T12:00</c:v>
                </c:pt>
                <c:pt idx="325">
                  <c:v>2020-12-14T13:00</c:v>
                </c:pt>
                <c:pt idx="326">
                  <c:v>2020-12-14T14:00</c:v>
                </c:pt>
                <c:pt idx="327">
                  <c:v>2020-12-14T15:00</c:v>
                </c:pt>
                <c:pt idx="328">
                  <c:v>2020-12-14T16:00</c:v>
                </c:pt>
                <c:pt idx="329">
                  <c:v>2020-12-14T17:00</c:v>
                </c:pt>
                <c:pt idx="330">
                  <c:v>2020-12-14T18:00</c:v>
                </c:pt>
                <c:pt idx="331">
                  <c:v>2020-12-14T19:00</c:v>
                </c:pt>
                <c:pt idx="332">
                  <c:v>2020-12-14T20:00</c:v>
                </c:pt>
                <c:pt idx="333">
                  <c:v>2020-12-14T21:00</c:v>
                </c:pt>
                <c:pt idx="334">
                  <c:v>2020-12-14T22:00</c:v>
                </c:pt>
                <c:pt idx="335">
                  <c:v>2020-12-14T23:00</c:v>
                </c:pt>
                <c:pt idx="336">
                  <c:v>2020-12-15T00:00</c:v>
                </c:pt>
                <c:pt idx="337">
                  <c:v>2020-12-15T01:00</c:v>
                </c:pt>
                <c:pt idx="338">
                  <c:v>2020-12-15T02:00</c:v>
                </c:pt>
                <c:pt idx="339">
                  <c:v>2020-12-15T03:00</c:v>
                </c:pt>
                <c:pt idx="340">
                  <c:v>2020-12-15T04:00</c:v>
                </c:pt>
                <c:pt idx="341">
                  <c:v>2020-12-15T05:00</c:v>
                </c:pt>
                <c:pt idx="342">
                  <c:v>2020-12-15T06:00</c:v>
                </c:pt>
                <c:pt idx="343">
                  <c:v>2020-12-15T07:00</c:v>
                </c:pt>
                <c:pt idx="344">
                  <c:v>2020-12-15T08:00</c:v>
                </c:pt>
                <c:pt idx="345">
                  <c:v>2020-12-15T09:00</c:v>
                </c:pt>
                <c:pt idx="346">
                  <c:v>2020-12-15T10:00</c:v>
                </c:pt>
                <c:pt idx="347">
                  <c:v>2020-12-15T11:00</c:v>
                </c:pt>
                <c:pt idx="348">
                  <c:v>2020-12-15T12:00</c:v>
                </c:pt>
                <c:pt idx="349">
                  <c:v>2020-12-15T13:00</c:v>
                </c:pt>
                <c:pt idx="350">
                  <c:v>2020-12-15T14:00</c:v>
                </c:pt>
                <c:pt idx="351">
                  <c:v>2020-12-15T15:00</c:v>
                </c:pt>
                <c:pt idx="352">
                  <c:v>2020-12-15T16:00</c:v>
                </c:pt>
                <c:pt idx="353">
                  <c:v>2020-12-15T17:00</c:v>
                </c:pt>
                <c:pt idx="354">
                  <c:v>2020-12-15T18:00</c:v>
                </c:pt>
                <c:pt idx="355">
                  <c:v>2020-12-15T19:00</c:v>
                </c:pt>
                <c:pt idx="356">
                  <c:v>2020-12-15T20:00</c:v>
                </c:pt>
                <c:pt idx="357">
                  <c:v>2020-12-15T21:00</c:v>
                </c:pt>
                <c:pt idx="358">
                  <c:v>2020-12-15T22:00</c:v>
                </c:pt>
                <c:pt idx="359">
                  <c:v>2020-12-15T23:00</c:v>
                </c:pt>
                <c:pt idx="360">
                  <c:v>2020-12-16T00:00</c:v>
                </c:pt>
                <c:pt idx="361">
                  <c:v>2020-12-16T01:00</c:v>
                </c:pt>
                <c:pt idx="362">
                  <c:v>2020-12-16T02:00</c:v>
                </c:pt>
                <c:pt idx="363">
                  <c:v>2020-12-16T03:00</c:v>
                </c:pt>
                <c:pt idx="364">
                  <c:v>2020-12-16T04:00</c:v>
                </c:pt>
                <c:pt idx="365">
                  <c:v>2020-12-16T05:00</c:v>
                </c:pt>
                <c:pt idx="366">
                  <c:v>2020-12-16T06:00</c:v>
                </c:pt>
                <c:pt idx="367">
                  <c:v>2020-12-16T07:00</c:v>
                </c:pt>
                <c:pt idx="368">
                  <c:v>2020-12-16T08:00</c:v>
                </c:pt>
                <c:pt idx="369">
                  <c:v>2020-12-16T09:00</c:v>
                </c:pt>
                <c:pt idx="370">
                  <c:v>2020-12-16T10:00</c:v>
                </c:pt>
                <c:pt idx="371">
                  <c:v>2020-12-16T11:00</c:v>
                </c:pt>
                <c:pt idx="372">
                  <c:v>2020-12-16T12:00</c:v>
                </c:pt>
                <c:pt idx="373">
                  <c:v>2020-12-16T13:00</c:v>
                </c:pt>
                <c:pt idx="374">
                  <c:v>2020-12-16T14:00</c:v>
                </c:pt>
                <c:pt idx="375">
                  <c:v>2020-12-16T15:00</c:v>
                </c:pt>
                <c:pt idx="376">
                  <c:v>2020-12-16T16:00</c:v>
                </c:pt>
                <c:pt idx="377">
                  <c:v>2020-12-16T17:00</c:v>
                </c:pt>
                <c:pt idx="378">
                  <c:v>2020-12-16T18:00</c:v>
                </c:pt>
                <c:pt idx="379">
                  <c:v>2020-12-16T19:00</c:v>
                </c:pt>
                <c:pt idx="380">
                  <c:v>2020-12-16T20:00</c:v>
                </c:pt>
                <c:pt idx="381">
                  <c:v>2020-12-16T21:00</c:v>
                </c:pt>
                <c:pt idx="382">
                  <c:v>2020-12-16T22:00</c:v>
                </c:pt>
                <c:pt idx="383">
                  <c:v>2020-12-16T23:00</c:v>
                </c:pt>
                <c:pt idx="384">
                  <c:v>2020-12-17T00:00</c:v>
                </c:pt>
                <c:pt idx="385">
                  <c:v>2020-12-17T01:00</c:v>
                </c:pt>
                <c:pt idx="386">
                  <c:v>2020-12-17T02:00</c:v>
                </c:pt>
                <c:pt idx="387">
                  <c:v>2020-12-17T03:00</c:v>
                </c:pt>
                <c:pt idx="388">
                  <c:v>2020-12-17T04:00</c:v>
                </c:pt>
                <c:pt idx="389">
                  <c:v>2020-12-17T05:00</c:v>
                </c:pt>
                <c:pt idx="390">
                  <c:v>2020-12-17T06:00</c:v>
                </c:pt>
                <c:pt idx="391">
                  <c:v>2020-12-17T07:00</c:v>
                </c:pt>
                <c:pt idx="392">
                  <c:v>2020-12-17T08:00</c:v>
                </c:pt>
                <c:pt idx="393">
                  <c:v>2020-12-17T09:00</c:v>
                </c:pt>
                <c:pt idx="394">
                  <c:v>2020-12-17T10:00</c:v>
                </c:pt>
                <c:pt idx="395">
                  <c:v>2020-12-17T11:00</c:v>
                </c:pt>
                <c:pt idx="396">
                  <c:v>2020-12-17T12:00</c:v>
                </c:pt>
                <c:pt idx="397">
                  <c:v>2020-12-17T13:00</c:v>
                </c:pt>
                <c:pt idx="398">
                  <c:v>2020-12-17T14:00</c:v>
                </c:pt>
                <c:pt idx="399">
                  <c:v>2020-12-17T15:00</c:v>
                </c:pt>
                <c:pt idx="400">
                  <c:v>2020-12-17T16:00</c:v>
                </c:pt>
                <c:pt idx="401">
                  <c:v>2020-12-17T17:00</c:v>
                </c:pt>
                <c:pt idx="402">
                  <c:v>2020-12-17T18:00</c:v>
                </c:pt>
                <c:pt idx="403">
                  <c:v>2020-12-17T19:00</c:v>
                </c:pt>
                <c:pt idx="404">
                  <c:v>2020-12-17T20:00</c:v>
                </c:pt>
                <c:pt idx="405">
                  <c:v>2020-12-17T21:00</c:v>
                </c:pt>
                <c:pt idx="406">
                  <c:v>2020-12-17T22:00</c:v>
                </c:pt>
                <c:pt idx="407">
                  <c:v>2020-12-17T23:00</c:v>
                </c:pt>
                <c:pt idx="408">
                  <c:v>2020-12-18T00:00</c:v>
                </c:pt>
                <c:pt idx="409">
                  <c:v>2020-12-18T01:00</c:v>
                </c:pt>
                <c:pt idx="410">
                  <c:v>2020-12-18T02:00</c:v>
                </c:pt>
                <c:pt idx="411">
                  <c:v>2020-12-18T03:00</c:v>
                </c:pt>
                <c:pt idx="412">
                  <c:v>2020-12-18T04:00</c:v>
                </c:pt>
                <c:pt idx="413">
                  <c:v>2020-12-18T05:00</c:v>
                </c:pt>
                <c:pt idx="414">
                  <c:v>2020-12-18T06:00</c:v>
                </c:pt>
                <c:pt idx="415">
                  <c:v>2020-12-18T07:00</c:v>
                </c:pt>
                <c:pt idx="416">
                  <c:v>2020-12-18T08:00</c:v>
                </c:pt>
                <c:pt idx="417">
                  <c:v>2020-12-18T09:00</c:v>
                </c:pt>
                <c:pt idx="418">
                  <c:v>2020-12-18T10:00</c:v>
                </c:pt>
                <c:pt idx="419">
                  <c:v>2020-12-18T11:00</c:v>
                </c:pt>
                <c:pt idx="420">
                  <c:v>2020-12-18T12:00</c:v>
                </c:pt>
                <c:pt idx="421">
                  <c:v>2020-12-18T13:00</c:v>
                </c:pt>
                <c:pt idx="422">
                  <c:v>2020-12-18T14:00</c:v>
                </c:pt>
                <c:pt idx="423">
                  <c:v>2020-12-18T15:00</c:v>
                </c:pt>
                <c:pt idx="424">
                  <c:v>2020-12-18T16:00</c:v>
                </c:pt>
                <c:pt idx="425">
                  <c:v>2020-12-18T17:00</c:v>
                </c:pt>
                <c:pt idx="426">
                  <c:v>2020-12-18T18:00</c:v>
                </c:pt>
                <c:pt idx="427">
                  <c:v>2020-12-18T19:00</c:v>
                </c:pt>
                <c:pt idx="428">
                  <c:v>2020-12-18T20:00</c:v>
                </c:pt>
                <c:pt idx="429">
                  <c:v>2020-12-18T21:00</c:v>
                </c:pt>
                <c:pt idx="430">
                  <c:v>2020-12-18T22:00</c:v>
                </c:pt>
                <c:pt idx="431">
                  <c:v>2020-12-18T23:00</c:v>
                </c:pt>
                <c:pt idx="432">
                  <c:v>2020-11-19T00:00:00</c:v>
                </c:pt>
                <c:pt idx="433">
                  <c:v>2020-11-19T01:00:00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2020-11-19T04:00:00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2020-11-19T11:00:00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2020-12-20T00:00</c:v>
                </c:pt>
                <c:pt idx="457">
                  <c:v>2020-12-20T01:00</c:v>
                </c:pt>
                <c:pt idx="458">
                  <c:v>2020-12-20T02:00</c:v>
                </c:pt>
                <c:pt idx="459">
                  <c:v>2020-12-20T03:00</c:v>
                </c:pt>
                <c:pt idx="460">
                  <c:v>2020-12-20T04:00</c:v>
                </c:pt>
                <c:pt idx="461">
                  <c:v>2020-12-20T05:00</c:v>
                </c:pt>
                <c:pt idx="462">
                  <c:v>2020-12-20T06:00</c:v>
                </c:pt>
                <c:pt idx="463">
                  <c:v>2020-12-20T07:00</c:v>
                </c:pt>
                <c:pt idx="464">
                  <c:v>2020-12-20T08:00</c:v>
                </c:pt>
                <c:pt idx="465">
                  <c:v>2020-12-20T09:00</c:v>
                </c:pt>
                <c:pt idx="466">
                  <c:v>2020-12-20T11:00</c:v>
                </c:pt>
                <c:pt idx="467">
                  <c:v>2020-12-20T11:00</c:v>
                </c:pt>
                <c:pt idx="468">
                  <c:v>2020-12-20T12:00</c:v>
                </c:pt>
                <c:pt idx="469">
                  <c:v>2020-12-20T13:00</c:v>
                </c:pt>
                <c:pt idx="470">
                  <c:v>2020-12-20T14:00</c:v>
                </c:pt>
                <c:pt idx="471">
                  <c:v>2020-12-20T15:00</c:v>
                </c:pt>
                <c:pt idx="472">
                  <c:v>2020-12-20T16:00</c:v>
                </c:pt>
                <c:pt idx="473">
                  <c:v>2020-12-20T17:00</c:v>
                </c:pt>
                <c:pt idx="474">
                  <c:v>2020-12-20T18:00</c:v>
                </c:pt>
                <c:pt idx="475">
                  <c:v>2020-12-20T19:00</c:v>
                </c:pt>
                <c:pt idx="476">
                  <c:v>2020-12-20T20:00</c:v>
                </c:pt>
                <c:pt idx="477">
                  <c:v>2020-12-20T21:00</c:v>
                </c:pt>
                <c:pt idx="478">
                  <c:v>2020-12-20T22:00</c:v>
                </c:pt>
                <c:pt idx="479">
                  <c:v>2020-12-20T23:00</c:v>
                </c:pt>
                <c:pt idx="480">
                  <c:v>2020-12-21T00:00</c:v>
                </c:pt>
                <c:pt idx="481">
                  <c:v>2020-12-21T01:00</c:v>
                </c:pt>
                <c:pt idx="482">
                  <c:v>2020-12-21T02:00</c:v>
                </c:pt>
                <c:pt idx="483">
                  <c:v>2020-12-21T03:00</c:v>
                </c:pt>
                <c:pt idx="484">
                  <c:v>2020-12-21T04:00</c:v>
                </c:pt>
                <c:pt idx="485">
                  <c:v>2020-12-21T05:00</c:v>
                </c:pt>
                <c:pt idx="486">
                  <c:v>2020-12-21T06:00</c:v>
                </c:pt>
                <c:pt idx="487">
                  <c:v>2020-12-21T07:00</c:v>
                </c:pt>
                <c:pt idx="488">
                  <c:v>2020-12-21T08:00</c:v>
                </c:pt>
                <c:pt idx="489">
                  <c:v>2020-12-21T09:00</c:v>
                </c:pt>
                <c:pt idx="490">
                  <c:v>2020-12-21T10:00</c:v>
                </c:pt>
                <c:pt idx="491">
                  <c:v>2020-12-21T11:00</c:v>
                </c:pt>
                <c:pt idx="492">
                  <c:v>2020-12-21T12:00</c:v>
                </c:pt>
                <c:pt idx="493">
                  <c:v>2020-12-21T13:00</c:v>
                </c:pt>
                <c:pt idx="494">
                  <c:v>2020-12-21T14:00</c:v>
                </c:pt>
                <c:pt idx="495">
                  <c:v>2020-12-21T15:00</c:v>
                </c:pt>
                <c:pt idx="496">
                  <c:v>2020-12-21T16:00</c:v>
                </c:pt>
                <c:pt idx="497">
                  <c:v>2020-12-21T17:00</c:v>
                </c:pt>
                <c:pt idx="498">
                  <c:v>2020-12-21T18:00</c:v>
                </c:pt>
                <c:pt idx="499">
                  <c:v>2020-12-21T19:00</c:v>
                </c:pt>
                <c:pt idx="500">
                  <c:v>2020-12-21T20:00</c:v>
                </c:pt>
                <c:pt idx="501">
                  <c:v>2020-12-21T21:00</c:v>
                </c:pt>
                <c:pt idx="502">
                  <c:v>2020-12-21T22:00</c:v>
                </c:pt>
                <c:pt idx="503">
                  <c:v>2020-12-21T23:00</c:v>
                </c:pt>
                <c:pt idx="504">
                  <c:v>2020-12-22T00:00</c:v>
                </c:pt>
                <c:pt idx="505">
                  <c:v>2020-12-22T01:00</c:v>
                </c:pt>
                <c:pt idx="506">
                  <c:v>2020-12-22T02:00</c:v>
                </c:pt>
                <c:pt idx="507">
                  <c:v>2020-12-22T03:00</c:v>
                </c:pt>
                <c:pt idx="508">
                  <c:v>2020-12-22T04:00</c:v>
                </c:pt>
                <c:pt idx="509">
                  <c:v>2020-12-22T05:00</c:v>
                </c:pt>
                <c:pt idx="510">
                  <c:v>2020-12-22T06:00</c:v>
                </c:pt>
                <c:pt idx="511">
                  <c:v>2020-12-22T07:00</c:v>
                </c:pt>
                <c:pt idx="512">
                  <c:v>2020-12-22T08:00</c:v>
                </c:pt>
                <c:pt idx="513">
                  <c:v>2020-12-22T09:00</c:v>
                </c:pt>
                <c:pt idx="514">
                  <c:v>2020-12-22T10:00</c:v>
                </c:pt>
                <c:pt idx="515">
                  <c:v>2020-12-22T11:00</c:v>
                </c:pt>
                <c:pt idx="516">
                  <c:v>2020-12-22T12:00</c:v>
                </c:pt>
                <c:pt idx="517">
                  <c:v>2020-12-22T13:00</c:v>
                </c:pt>
                <c:pt idx="518">
                  <c:v>2020-12-22T14:00</c:v>
                </c:pt>
                <c:pt idx="519">
                  <c:v>2020-12-22T15:00</c:v>
                </c:pt>
                <c:pt idx="520">
                  <c:v>2020-12-22T16:00</c:v>
                </c:pt>
                <c:pt idx="521">
                  <c:v>2020-12-22T17:00</c:v>
                </c:pt>
                <c:pt idx="522">
                  <c:v>2020-12-22T18:00</c:v>
                </c:pt>
                <c:pt idx="523">
                  <c:v>2020-12-22T19:00</c:v>
                </c:pt>
                <c:pt idx="524">
                  <c:v>2020-12-22T20:00</c:v>
                </c:pt>
                <c:pt idx="525">
                  <c:v>2020-12-22T21:00</c:v>
                </c:pt>
                <c:pt idx="526">
                  <c:v>2020-12-22T22:00</c:v>
                </c:pt>
                <c:pt idx="527">
                  <c:v>2020-12-22T23:00</c:v>
                </c:pt>
                <c:pt idx="528">
                  <c:v>2020-12-23T00:00</c:v>
                </c:pt>
                <c:pt idx="529">
                  <c:v>2020-12-23T01:00</c:v>
                </c:pt>
                <c:pt idx="530">
                  <c:v>2020-12-23T02:00</c:v>
                </c:pt>
                <c:pt idx="531">
                  <c:v>2020-12-23T03:00</c:v>
                </c:pt>
                <c:pt idx="532">
                  <c:v>2020-12-23T04:00</c:v>
                </c:pt>
                <c:pt idx="533">
                  <c:v>2020-12-23T05:00</c:v>
                </c:pt>
                <c:pt idx="534">
                  <c:v>2020-12-23T06:00</c:v>
                </c:pt>
                <c:pt idx="535">
                  <c:v>2020-12-23T07:00</c:v>
                </c:pt>
                <c:pt idx="536">
                  <c:v>2020-12-23T08:00</c:v>
                </c:pt>
                <c:pt idx="537">
                  <c:v>2020-12-23T09:00</c:v>
                </c:pt>
                <c:pt idx="538">
                  <c:v>2020-12-23T10:00</c:v>
                </c:pt>
                <c:pt idx="539">
                  <c:v>2020-12-23T11:00</c:v>
                </c:pt>
                <c:pt idx="540">
                  <c:v>2020-12-23T12:00</c:v>
                </c:pt>
                <c:pt idx="541">
                  <c:v>2020-12-23T13:00</c:v>
                </c:pt>
                <c:pt idx="542">
                  <c:v>2020-12-23T14:00</c:v>
                </c:pt>
                <c:pt idx="543">
                  <c:v>2020-12-23T15:00</c:v>
                </c:pt>
                <c:pt idx="544">
                  <c:v>2020-12-23T16:00</c:v>
                </c:pt>
                <c:pt idx="545">
                  <c:v>2020-12-23T17:00</c:v>
                </c:pt>
                <c:pt idx="546">
                  <c:v>2020-12-23T18:00</c:v>
                </c:pt>
                <c:pt idx="547">
                  <c:v>2020-12-23T19:00</c:v>
                </c:pt>
                <c:pt idx="548">
                  <c:v>2020-12-23T20:00</c:v>
                </c:pt>
                <c:pt idx="549">
                  <c:v>2020-12-23T21:00</c:v>
                </c:pt>
                <c:pt idx="550">
                  <c:v>2020-12-23T22:00</c:v>
                </c:pt>
                <c:pt idx="551">
                  <c:v>2020-12-23T23:00</c:v>
                </c:pt>
                <c:pt idx="552">
                  <c:v>2020-12-24T00:00</c:v>
                </c:pt>
                <c:pt idx="553">
                  <c:v>2020-12-24T01:00</c:v>
                </c:pt>
                <c:pt idx="554">
                  <c:v>2020-12-24T02:00</c:v>
                </c:pt>
                <c:pt idx="555">
                  <c:v>2020-12-24T03:00</c:v>
                </c:pt>
                <c:pt idx="556">
                  <c:v>2020-12-24T04:00</c:v>
                </c:pt>
                <c:pt idx="557">
                  <c:v>2020-12-24T05:00</c:v>
                </c:pt>
                <c:pt idx="558">
                  <c:v>2020-12-24T06:00</c:v>
                </c:pt>
                <c:pt idx="559">
                  <c:v>2020-12-24T07:00</c:v>
                </c:pt>
                <c:pt idx="560">
                  <c:v>2020-12-24T08:00</c:v>
                </c:pt>
                <c:pt idx="561">
                  <c:v>2020-12-24T09:00</c:v>
                </c:pt>
                <c:pt idx="562">
                  <c:v>2020-12-24T10:00</c:v>
                </c:pt>
                <c:pt idx="563">
                  <c:v>2020-12-24T11:00</c:v>
                </c:pt>
                <c:pt idx="564">
                  <c:v>2020-12-24T12:00</c:v>
                </c:pt>
                <c:pt idx="565">
                  <c:v>2020-12-24T13:00</c:v>
                </c:pt>
                <c:pt idx="566">
                  <c:v>2020-12-24T14:00</c:v>
                </c:pt>
                <c:pt idx="567">
                  <c:v>2020-12-24T15:00</c:v>
                </c:pt>
                <c:pt idx="568">
                  <c:v>2020-12-24T16:00</c:v>
                </c:pt>
                <c:pt idx="569">
                  <c:v>2020-12-24T17:00</c:v>
                </c:pt>
                <c:pt idx="570">
                  <c:v>2020-12-24T18:00</c:v>
                </c:pt>
                <c:pt idx="571">
                  <c:v>2020-12-24T19:00</c:v>
                </c:pt>
                <c:pt idx="572">
                  <c:v>2020-12-24T20:00</c:v>
                </c:pt>
                <c:pt idx="573">
                  <c:v>2020-12-24T21:00</c:v>
                </c:pt>
                <c:pt idx="574">
                  <c:v>2020-12-24T22:00</c:v>
                </c:pt>
                <c:pt idx="575">
                  <c:v>2020-12-24T23:00</c:v>
                </c:pt>
                <c:pt idx="576">
                  <c:v>2020-12-25T00:00</c:v>
                </c:pt>
                <c:pt idx="577">
                  <c:v>2020-12-25T01:00</c:v>
                </c:pt>
                <c:pt idx="578">
                  <c:v>2020-12-25T02:00</c:v>
                </c:pt>
                <c:pt idx="579">
                  <c:v>2020-12-25T03:00</c:v>
                </c:pt>
                <c:pt idx="580">
                  <c:v>2020-12-25T04:00</c:v>
                </c:pt>
                <c:pt idx="581">
                  <c:v>2020-12-25T05:00</c:v>
                </c:pt>
                <c:pt idx="582">
                  <c:v>2020-12-25T06:00</c:v>
                </c:pt>
                <c:pt idx="583">
                  <c:v>2020-12-25T07:00</c:v>
                </c:pt>
                <c:pt idx="584">
                  <c:v>2020-12-25T08:00</c:v>
                </c:pt>
                <c:pt idx="585">
                  <c:v>2020-12-25T09:00</c:v>
                </c:pt>
                <c:pt idx="586">
                  <c:v>2020-12-25T11:00</c:v>
                </c:pt>
                <c:pt idx="587">
                  <c:v>2020-12-25T11:00</c:v>
                </c:pt>
                <c:pt idx="588">
                  <c:v>2020-12-25T12:00</c:v>
                </c:pt>
                <c:pt idx="589">
                  <c:v>2020-12-25T13:00</c:v>
                </c:pt>
                <c:pt idx="590">
                  <c:v>2020-12-25T14:00</c:v>
                </c:pt>
                <c:pt idx="591">
                  <c:v>2020-12-25T15:00</c:v>
                </c:pt>
                <c:pt idx="592">
                  <c:v>2020-12-25T16:00</c:v>
                </c:pt>
                <c:pt idx="593">
                  <c:v>2020-12-25T17:00</c:v>
                </c:pt>
                <c:pt idx="594">
                  <c:v>2020-12-25T18:00</c:v>
                </c:pt>
                <c:pt idx="595">
                  <c:v>2020-12-25T19:00</c:v>
                </c:pt>
                <c:pt idx="596">
                  <c:v>2020-12-25T20:00</c:v>
                </c:pt>
                <c:pt idx="597">
                  <c:v>2020-12-25T21:00</c:v>
                </c:pt>
                <c:pt idx="598">
                  <c:v>2020-12-25T22:00</c:v>
                </c:pt>
                <c:pt idx="599">
                  <c:v>2020-12-25T23:00</c:v>
                </c:pt>
                <c:pt idx="600">
                  <c:v>2020-12-26T00:00</c:v>
                </c:pt>
                <c:pt idx="601">
                  <c:v>2020-12-26T01:00</c:v>
                </c:pt>
                <c:pt idx="602">
                  <c:v>2020-12-26T02:00</c:v>
                </c:pt>
                <c:pt idx="603">
                  <c:v>2020-12-26T03:00</c:v>
                </c:pt>
                <c:pt idx="604">
                  <c:v>2020-12-26T04:00</c:v>
                </c:pt>
                <c:pt idx="605">
                  <c:v>2020-12-26T05:00</c:v>
                </c:pt>
                <c:pt idx="606">
                  <c:v>2020-12-26T06:00</c:v>
                </c:pt>
                <c:pt idx="607">
                  <c:v>2020-12-26T07:00</c:v>
                </c:pt>
                <c:pt idx="608">
                  <c:v>2020-12-26T08:00</c:v>
                </c:pt>
                <c:pt idx="609">
                  <c:v>2020-12-26T09:00</c:v>
                </c:pt>
                <c:pt idx="610">
                  <c:v>2020-12-26T10:00</c:v>
                </c:pt>
                <c:pt idx="611">
                  <c:v>2020-12-26T11:00</c:v>
                </c:pt>
                <c:pt idx="612">
                  <c:v>2020-12-26T12:00</c:v>
                </c:pt>
                <c:pt idx="613">
                  <c:v>2020-12-26T13:00</c:v>
                </c:pt>
                <c:pt idx="614">
                  <c:v>2020-12-26T14:00</c:v>
                </c:pt>
                <c:pt idx="615">
                  <c:v>2020-12-26T15:00</c:v>
                </c:pt>
                <c:pt idx="616">
                  <c:v>2020-12-26T16:00</c:v>
                </c:pt>
                <c:pt idx="617">
                  <c:v>2020-12-26T17:00</c:v>
                </c:pt>
                <c:pt idx="618">
                  <c:v>2020-12-26T18:00</c:v>
                </c:pt>
                <c:pt idx="619">
                  <c:v>2020-12-26T19:00</c:v>
                </c:pt>
                <c:pt idx="620">
                  <c:v>2020-12-26T20:00</c:v>
                </c:pt>
                <c:pt idx="621">
                  <c:v>2020-12-26T21:00</c:v>
                </c:pt>
                <c:pt idx="622">
                  <c:v>2020-12-26T22:00</c:v>
                </c:pt>
                <c:pt idx="623">
                  <c:v>2020-12-26T23:00</c:v>
                </c:pt>
                <c:pt idx="624">
                  <c:v>2020-12-27T00:00</c:v>
                </c:pt>
                <c:pt idx="625">
                  <c:v>2020-12-27T01:00</c:v>
                </c:pt>
                <c:pt idx="626">
                  <c:v>2020-12-27T02:00</c:v>
                </c:pt>
                <c:pt idx="627">
                  <c:v>2020-12-27T03:00</c:v>
                </c:pt>
                <c:pt idx="628">
                  <c:v>2020-12-27T04:00</c:v>
                </c:pt>
                <c:pt idx="629">
                  <c:v>2020-12-27T05:00</c:v>
                </c:pt>
                <c:pt idx="630">
                  <c:v>2020-12-27T06:00</c:v>
                </c:pt>
                <c:pt idx="631">
                  <c:v>2020-12-27T07:00</c:v>
                </c:pt>
                <c:pt idx="632">
                  <c:v>2020-12-27T08:00</c:v>
                </c:pt>
                <c:pt idx="633">
                  <c:v>2020-12-27T09:00</c:v>
                </c:pt>
                <c:pt idx="634">
                  <c:v>2020-12-27T11:00</c:v>
                </c:pt>
                <c:pt idx="635">
                  <c:v>2020-12-27T11:00</c:v>
                </c:pt>
                <c:pt idx="636">
                  <c:v>2020-12-27T12:00</c:v>
                </c:pt>
                <c:pt idx="637">
                  <c:v>2020-12-27T13:00</c:v>
                </c:pt>
                <c:pt idx="638">
                  <c:v>2020-12-27T14:00</c:v>
                </c:pt>
                <c:pt idx="639">
                  <c:v>2020-12-27T15:00</c:v>
                </c:pt>
                <c:pt idx="640">
                  <c:v>2020-12-27T16:00</c:v>
                </c:pt>
                <c:pt idx="641">
                  <c:v>2020-12-27T17:00</c:v>
                </c:pt>
                <c:pt idx="642">
                  <c:v>2020-12-27T18:00</c:v>
                </c:pt>
                <c:pt idx="643">
                  <c:v>2020-12-27T19:00</c:v>
                </c:pt>
                <c:pt idx="644">
                  <c:v>2020-12-27T20:00</c:v>
                </c:pt>
                <c:pt idx="645">
                  <c:v>2020-12-27T21:00</c:v>
                </c:pt>
                <c:pt idx="646">
                  <c:v>2020-12-27T22:00</c:v>
                </c:pt>
                <c:pt idx="647">
                  <c:v>2020-12-27T23:00</c:v>
                </c:pt>
                <c:pt idx="648">
                  <c:v>2020-12-28T00:00</c:v>
                </c:pt>
                <c:pt idx="649">
                  <c:v>2020-12-28T01:00</c:v>
                </c:pt>
                <c:pt idx="650">
                  <c:v>2020-12-28T02:00</c:v>
                </c:pt>
                <c:pt idx="651">
                  <c:v>2020-12-28T03:00</c:v>
                </c:pt>
                <c:pt idx="652">
                  <c:v>2020-12-28T04:00</c:v>
                </c:pt>
                <c:pt idx="653">
                  <c:v>2020-12-28T05:00</c:v>
                </c:pt>
                <c:pt idx="654">
                  <c:v>2020-12-28T06:00</c:v>
                </c:pt>
                <c:pt idx="655">
                  <c:v>2020-12-28T07:00</c:v>
                </c:pt>
                <c:pt idx="656">
                  <c:v>2020-12-28T08:00</c:v>
                </c:pt>
                <c:pt idx="657">
                  <c:v>2020-12-28T09:00</c:v>
                </c:pt>
                <c:pt idx="658">
                  <c:v>2020-12-28T10:00</c:v>
                </c:pt>
                <c:pt idx="659">
                  <c:v>2020-12-28T11:00</c:v>
                </c:pt>
                <c:pt idx="660">
                  <c:v>2020-12-28T12:00</c:v>
                </c:pt>
                <c:pt idx="661">
                  <c:v>2020-12-28T13:00</c:v>
                </c:pt>
                <c:pt idx="662">
                  <c:v>2020-12-28T14:00</c:v>
                </c:pt>
                <c:pt idx="663">
                  <c:v>2020-12-28T15:00</c:v>
                </c:pt>
                <c:pt idx="664">
                  <c:v>2020-12-28T16:00</c:v>
                </c:pt>
                <c:pt idx="665">
                  <c:v>2020-12-28T17:00</c:v>
                </c:pt>
                <c:pt idx="666">
                  <c:v>2020-12-28T18:00</c:v>
                </c:pt>
                <c:pt idx="667">
                  <c:v>2020-12-28T19:00</c:v>
                </c:pt>
                <c:pt idx="668">
                  <c:v>2020-12-28T20:00</c:v>
                </c:pt>
                <c:pt idx="669">
                  <c:v>2020-12-28T21:00</c:v>
                </c:pt>
                <c:pt idx="670">
                  <c:v>2020-12-28T22:00</c:v>
                </c:pt>
                <c:pt idx="671">
                  <c:v>2020-12-28T23:00</c:v>
                </c:pt>
                <c:pt idx="672">
                  <c:v>2020-12-29T00:00</c:v>
                </c:pt>
                <c:pt idx="673">
                  <c:v>2020-12-29T01:00</c:v>
                </c:pt>
                <c:pt idx="674">
                  <c:v>2020-12-29T02:00</c:v>
                </c:pt>
                <c:pt idx="675">
                  <c:v>2020-12-29T03:00</c:v>
                </c:pt>
                <c:pt idx="676">
                  <c:v>2020-12-29T04:00</c:v>
                </c:pt>
                <c:pt idx="677">
                  <c:v>2020-12-29T05:00</c:v>
                </c:pt>
                <c:pt idx="678">
                  <c:v>2020-12-29T06:00</c:v>
                </c:pt>
                <c:pt idx="679">
                  <c:v>2020-12-29T07:00</c:v>
                </c:pt>
                <c:pt idx="680">
                  <c:v>2020-12-29T08:00</c:v>
                </c:pt>
                <c:pt idx="681">
                  <c:v>2020-12-29T09:00</c:v>
                </c:pt>
                <c:pt idx="682">
                  <c:v>2020-12-29T10:00</c:v>
                </c:pt>
                <c:pt idx="683">
                  <c:v>2020-12-29T11:00</c:v>
                </c:pt>
                <c:pt idx="684">
                  <c:v>2020-12-29T12:00</c:v>
                </c:pt>
                <c:pt idx="685">
                  <c:v>2020-12-29T13:00</c:v>
                </c:pt>
                <c:pt idx="686">
                  <c:v>2020-12-29T14:00</c:v>
                </c:pt>
                <c:pt idx="687">
                  <c:v>2020-12-29T15:00</c:v>
                </c:pt>
                <c:pt idx="688">
                  <c:v>2020-12-29T16:00</c:v>
                </c:pt>
                <c:pt idx="689">
                  <c:v>2020-12-29T17:00</c:v>
                </c:pt>
                <c:pt idx="690">
                  <c:v>2020-12-29T18:00</c:v>
                </c:pt>
                <c:pt idx="691">
                  <c:v>2020-12-29T19:00</c:v>
                </c:pt>
                <c:pt idx="692">
                  <c:v>2020-12-29T20:00</c:v>
                </c:pt>
                <c:pt idx="693">
                  <c:v>2020-12-29T21:00</c:v>
                </c:pt>
                <c:pt idx="694">
                  <c:v>2020-12-29T22:00</c:v>
                </c:pt>
                <c:pt idx="695">
                  <c:v>2020-12-29T23:00</c:v>
                </c:pt>
                <c:pt idx="696">
                  <c:v>2020-12-30T00:00</c:v>
                </c:pt>
                <c:pt idx="697">
                  <c:v>2020-12-30T01:00</c:v>
                </c:pt>
                <c:pt idx="698">
                  <c:v>2020-12-30T02:00</c:v>
                </c:pt>
                <c:pt idx="699">
                  <c:v>2020-12-30T03:00</c:v>
                </c:pt>
                <c:pt idx="700">
                  <c:v>2020-12-30T04:00</c:v>
                </c:pt>
                <c:pt idx="701">
                  <c:v>2020-12-30T05:00</c:v>
                </c:pt>
                <c:pt idx="702">
                  <c:v>2020-12-30T06:00</c:v>
                </c:pt>
                <c:pt idx="703">
                  <c:v>2020-12-30T07:00</c:v>
                </c:pt>
                <c:pt idx="704">
                  <c:v>2020-12-30T08:00</c:v>
                </c:pt>
                <c:pt idx="705">
                  <c:v>2020-12-30T09:00</c:v>
                </c:pt>
                <c:pt idx="706">
                  <c:v>2020-12-30T10:00</c:v>
                </c:pt>
                <c:pt idx="707">
                  <c:v>2020-12-30T11:00</c:v>
                </c:pt>
                <c:pt idx="708">
                  <c:v>2020-12-30T12:00</c:v>
                </c:pt>
                <c:pt idx="709">
                  <c:v>2020-12-30T13:00</c:v>
                </c:pt>
                <c:pt idx="710">
                  <c:v>2020-12-30T14:00</c:v>
                </c:pt>
                <c:pt idx="711">
                  <c:v>2020-12-30T15:00</c:v>
                </c:pt>
                <c:pt idx="712">
                  <c:v>2020-12-30T16:00</c:v>
                </c:pt>
                <c:pt idx="713">
                  <c:v>2020-12-30T17:00</c:v>
                </c:pt>
                <c:pt idx="714">
                  <c:v>2020-12-30T18:00</c:v>
                </c:pt>
                <c:pt idx="715">
                  <c:v>2020-12-30T19:00</c:v>
                </c:pt>
                <c:pt idx="716">
                  <c:v>2020-12-30T20:00</c:v>
                </c:pt>
                <c:pt idx="717">
                  <c:v>2020-12-30T21:00</c:v>
                </c:pt>
                <c:pt idx="718">
                  <c:v>2020-12-30T22:00</c:v>
                </c:pt>
                <c:pt idx="719">
                  <c:v>2020-12-30T23:00</c:v>
                </c:pt>
                <c:pt idx="720">
                  <c:v>2020-12-31T00:00</c:v>
                </c:pt>
                <c:pt idx="721">
                  <c:v>2020-12-31T01:00</c:v>
                </c:pt>
                <c:pt idx="722">
                  <c:v>2020-12-31T02:00</c:v>
                </c:pt>
                <c:pt idx="723">
                  <c:v>2020-12-31T03:00</c:v>
                </c:pt>
                <c:pt idx="724">
                  <c:v>2020-12-31T04:00</c:v>
                </c:pt>
                <c:pt idx="725">
                  <c:v>2020-12-31T05:00</c:v>
                </c:pt>
                <c:pt idx="726">
                  <c:v>2020-12-31T06:00</c:v>
                </c:pt>
                <c:pt idx="727">
                  <c:v>2020-12-31T07:00</c:v>
                </c:pt>
                <c:pt idx="728">
                  <c:v>2020-12-31T08:00</c:v>
                </c:pt>
                <c:pt idx="729">
                  <c:v>2020-12-31T09:00</c:v>
                </c:pt>
                <c:pt idx="730">
                  <c:v>2020-12-31T10:00</c:v>
                </c:pt>
                <c:pt idx="731">
                  <c:v>2020-12-31T11:00</c:v>
                </c:pt>
                <c:pt idx="732">
                  <c:v>2020-12-31T12:00</c:v>
                </c:pt>
                <c:pt idx="733">
                  <c:v>2020-12-31T13:00</c:v>
                </c:pt>
                <c:pt idx="734">
                  <c:v>2020-12-31T14:00</c:v>
                </c:pt>
                <c:pt idx="735">
                  <c:v>2020-12-31T15:00</c:v>
                </c:pt>
                <c:pt idx="736">
                  <c:v>2020-12-31T16:00</c:v>
                </c:pt>
                <c:pt idx="737">
                  <c:v>2020-12-31T17:00</c:v>
                </c:pt>
                <c:pt idx="738">
                  <c:v>2020-12-31T18:00</c:v>
                </c:pt>
                <c:pt idx="739">
                  <c:v>2020-12-31T19:00</c:v>
                </c:pt>
                <c:pt idx="740">
                  <c:v>2020-12-31T20:00</c:v>
                </c:pt>
                <c:pt idx="741">
                  <c:v>2020-12-31T21:00</c:v>
                </c:pt>
                <c:pt idx="742">
                  <c:v>2020-12-31T22:00</c:v>
                </c:pt>
                <c:pt idx="743">
                  <c:v>2020-12-31T23:00</c:v>
                </c:pt>
              </c:strCache>
            </c:strRef>
          </c:cat>
          <c:val>
            <c:numRef>
              <c:f>'Dec ''20'!$J$3:$J$748</c:f>
              <c:numCache>
                <c:formatCode>General</c:formatCode>
                <c:ptCount val="744"/>
                <c:pt idx="7">
                  <c:v>84.6</c:v>
                </c:pt>
                <c:pt idx="8">
                  <c:v>83.8</c:v>
                </c:pt>
                <c:pt idx="9">
                  <c:v>83.8</c:v>
                </c:pt>
                <c:pt idx="10">
                  <c:v>82.9</c:v>
                </c:pt>
                <c:pt idx="11">
                  <c:v>83.5</c:v>
                </c:pt>
                <c:pt idx="12">
                  <c:v>87.3</c:v>
                </c:pt>
                <c:pt idx="13">
                  <c:v>87.7</c:v>
                </c:pt>
                <c:pt idx="14">
                  <c:v>84.0</c:v>
                </c:pt>
                <c:pt idx="15">
                  <c:v>83.7</c:v>
                </c:pt>
                <c:pt idx="16">
                  <c:v>85.7</c:v>
                </c:pt>
                <c:pt idx="17">
                  <c:v>87.4</c:v>
                </c:pt>
                <c:pt idx="18">
                  <c:v>85.8</c:v>
                </c:pt>
                <c:pt idx="19">
                  <c:v>81.4</c:v>
                </c:pt>
                <c:pt idx="20">
                  <c:v>82.4</c:v>
                </c:pt>
                <c:pt idx="21">
                  <c:v>83.8</c:v>
                </c:pt>
                <c:pt idx="22">
                  <c:v>83.6</c:v>
                </c:pt>
                <c:pt idx="23">
                  <c:v>84.52000000000001</c:v>
                </c:pt>
                <c:pt idx="31">
                  <c:v>82.7</c:v>
                </c:pt>
                <c:pt idx="32">
                  <c:v>87.4</c:v>
                </c:pt>
                <c:pt idx="33">
                  <c:v>81.6</c:v>
                </c:pt>
                <c:pt idx="34">
                  <c:v>85.7</c:v>
                </c:pt>
                <c:pt idx="35">
                  <c:v>85.2</c:v>
                </c:pt>
                <c:pt idx="36">
                  <c:v>81.6</c:v>
                </c:pt>
                <c:pt idx="37">
                  <c:v>82.2</c:v>
                </c:pt>
                <c:pt idx="38">
                  <c:v>78.6</c:v>
                </c:pt>
                <c:pt idx="39">
                  <c:v>84.9</c:v>
                </c:pt>
                <c:pt idx="40">
                  <c:v>78.8</c:v>
                </c:pt>
                <c:pt idx="41">
                  <c:v>79.8</c:v>
                </c:pt>
                <c:pt idx="42">
                  <c:v>75.6</c:v>
                </c:pt>
                <c:pt idx="43">
                  <c:v>85.0</c:v>
                </c:pt>
                <c:pt idx="44">
                  <c:v>86.8</c:v>
                </c:pt>
                <c:pt idx="47">
                  <c:v>82.5642857142857</c:v>
                </c:pt>
                <c:pt idx="55">
                  <c:v>84.6</c:v>
                </c:pt>
                <c:pt idx="56">
                  <c:v>84.2</c:v>
                </c:pt>
                <c:pt idx="57">
                  <c:v>89.6</c:v>
                </c:pt>
                <c:pt idx="58">
                  <c:v>89.5</c:v>
                </c:pt>
                <c:pt idx="59">
                  <c:v>87.3</c:v>
                </c:pt>
                <c:pt idx="60">
                  <c:v>79.5</c:v>
                </c:pt>
                <c:pt idx="61">
                  <c:v>89.5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86.31428571428571</c:v>
                </c:pt>
                <c:pt idx="79">
                  <c:v>82.7</c:v>
                </c:pt>
                <c:pt idx="80">
                  <c:v>86.3</c:v>
                </c:pt>
                <c:pt idx="81">
                  <c:v>86.3</c:v>
                </c:pt>
                <c:pt idx="82">
                  <c:v>83.5</c:v>
                </c:pt>
                <c:pt idx="83">
                  <c:v>81.2</c:v>
                </c:pt>
                <c:pt idx="84">
                  <c:v>84.5</c:v>
                </c:pt>
                <c:pt idx="85">
                  <c:v>82.4</c:v>
                </c:pt>
                <c:pt idx="86">
                  <c:v>89.8</c:v>
                </c:pt>
                <c:pt idx="87">
                  <c:v>81.5</c:v>
                </c:pt>
                <c:pt idx="88">
                  <c:v>82.3</c:v>
                </c:pt>
                <c:pt idx="89">
                  <c:v>62.1</c:v>
                </c:pt>
                <c:pt idx="90">
                  <c:v>80.3</c:v>
                </c:pt>
                <c:pt idx="91">
                  <c:v>65.8</c:v>
                </c:pt>
                <c:pt idx="92">
                  <c:v>81.7</c:v>
                </c:pt>
                <c:pt idx="93">
                  <c:v>66.9</c:v>
                </c:pt>
                <c:pt idx="94">
                  <c:v>77.0</c:v>
                </c:pt>
                <c:pt idx="95">
                  <c:v>79.82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51">
                  <c:v>82.2</c:v>
                </c:pt>
                <c:pt idx="152">
                  <c:v>83.4</c:v>
                </c:pt>
                <c:pt idx="153">
                  <c:v>83.0</c:v>
                </c:pt>
                <c:pt idx="154">
                  <c:v>81.7</c:v>
                </c:pt>
                <c:pt idx="155">
                  <c:v>81.2</c:v>
                </c:pt>
                <c:pt idx="156">
                  <c:v>77.3</c:v>
                </c:pt>
                <c:pt idx="157">
                  <c:v>78.0</c:v>
                </c:pt>
                <c:pt idx="158">
                  <c:v>75.2</c:v>
                </c:pt>
                <c:pt idx="159">
                  <c:v>64.9</c:v>
                </c:pt>
                <c:pt idx="160">
                  <c:v>61.1</c:v>
                </c:pt>
                <c:pt idx="161">
                  <c:v>54.0</c:v>
                </c:pt>
                <c:pt idx="162">
                  <c:v>52.6</c:v>
                </c:pt>
                <c:pt idx="163">
                  <c:v>78.0</c:v>
                </c:pt>
                <c:pt idx="164">
                  <c:v>78.9</c:v>
                </c:pt>
                <c:pt idx="165">
                  <c:v>76.3</c:v>
                </c:pt>
                <c:pt idx="166">
                  <c:v>73.8</c:v>
                </c:pt>
                <c:pt idx="167">
                  <c:v>73.85333333333332</c:v>
                </c:pt>
                <c:pt idx="175">
                  <c:v>73.9</c:v>
                </c:pt>
                <c:pt idx="176">
                  <c:v>72.9</c:v>
                </c:pt>
                <c:pt idx="177">
                  <c:v>74.6</c:v>
                </c:pt>
                <c:pt idx="178">
                  <c:v>67.0</c:v>
                </c:pt>
                <c:pt idx="179">
                  <c:v>66.0</c:v>
                </c:pt>
                <c:pt idx="180">
                  <c:v>61.5</c:v>
                </c:pt>
                <c:pt idx="181">
                  <c:v>61.1</c:v>
                </c:pt>
                <c:pt idx="182">
                  <c:v>60.1</c:v>
                </c:pt>
                <c:pt idx="183">
                  <c:v>58.0</c:v>
                </c:pt>
                <c:pt idx="184">
                  <c:v>57.3</c:v>
                </c:pt>
                <c:pt idx="185">
                  <c:v>81.8</c:v>
                </c:pt>
                <c:pt idx="186">
                  <c:v>83.4</c:v>
                </c:pt>
                <c:pt idx="187">
                  <c:v>82.4</c:v>
                </c:pt>
                <c:pt idx="188">
                  <c:v>74.1</c:v>
                </c:pt>
                <c:pt idx="189">
                  <c:v>88.3</c:v>
                </c:pt>
                <c:pt idx="190">
                  <c:v>86.0</c:v>
                </c:pt>
                <c:pt idx="191">
                  <c:v>70.82666666666665</c:v>
                </c:pt>
                <c:pt idx="199">
                  <c:v>82.9</c:v>
                </c:pt>
                <c:pt idx="200">
                  <c:v>81.0</c:v>
                </c:pt>
                <c:pt idx="201">
                  <c:v>80.5</c:v>
                </c:pt>
                <c:pt idx="202">
                  <c:v>76.5</c:v>
                </c:pt>
                <c:pt idx="203">
                  <c:v>84.9</c:v>
                </c:pt>
                <c:pt idx="204">
                  <c:v>80.7</c:v>
                </c:pt>
                <c:pt idx="205">
                  <c:v>81.9</c:v>
                </c:pt>
                <c:pt idx="206">
                  <c:v>84.3</c:v>
                </c:pt>
                <c:pt idx="207">
                  <c:v>80.3</c:v>
                </c:pt>
                <c:pt idx="208">
                  <c:v>74.2</c:v>
                </c:pt>
                <c:pt idx="209">
                  <c:v>83.3</c:v>
                </c:pt>
                <c:pt idx="210">
                  <c:v>80.3</c:v>
                </c:pt>
                <c:pt idx="211">
                  <c:v>82.1</c:v>
                </c:pt>
                <c:pt idx="212">
                  <c:v>79.8</c:v>
                </c:pt>
                <c:pt idx="213">
                  <c:v>79.9</c:v>
                </c:pt>
                <c:pt idx="214">
                  <c:v>85.0</c:v>
                </c:pt>
                <c:pt idx="215">
                  <c:v>80.83999999999998</c:v>
                </c:pt>
                <c:pt idx="223">
                  <c:v>84.9</c:v>
                </c:pt>
                <c:pt idx="224">
                  <c:v>84.5</c:v>
                </c:pt>
                <c:pt idx="225">
                  <c:v>84.2</c:v>
                </c:pt>
                <c:pt idx="226">
                  <c:v>84.3</c:v>
                </c:pt>
                <c:pt idx="227">
                  <c:v>76.5</c:v>
                </c:pt>
                <c:pt idx="228">
                  <c:v>78.6</c:v>
                </c:pt>
                <c:pt idx="229">
                  <c:v>78.4</c:v>
                </c:pt>
                <c:pt idx="230">
                  <c:v>72.9</c:v>
                </c:pt>
                <c:pt idx="231">
                  <c:v>72.3</c:v>
                </c:pt>
                <c:pt idx="232">
                  <c:v>80.3</c:v>
                </c:pt>
                <c:pt idx="233">
                  <c:v>77.0</c:v>
                </c:pt>
                <c:pt idx="234">
                  <c:v>72.7</c:v>
                </c:pt>
                <c:pt idx="235">
                  <c:v>73.7</c:v>
                </c:pt>
                <c:pt idx="236">
                  <c:v>73.1</c:v>
                </c:pt>
                <c:pt idx="237">
                  <c:v>76.1</c:v>
                </c:pt>
                <c:pt idx="238">
                  <c:v>73.6</c:v>
                </c:pt>
                <c:pt idx="239">
                  <c:v>77.96666666666665</c:v>
                </c:pt>
                <c:pt idx="247">
                  <c:v>78.2</c:v>
                </c:pt>
                <c:pt idx="248">
                  <c:v>78.7</c:v>
                </c:pt>
                <c:pt idx="249">
                  <c:v>77.1</c:v>
                </c:pt>
                <c:pt idx="250">
                  <c:v>79.1</c:v>
                </c:pt>
                <c:pt idx="251">
                  <c:v>72.4</c:v>
                </c:pt>
                <c:pt idx="252">
                  <c:v>64.2</c:v>
                </c:pt>
                <c:pt idx="253">
                  <c:v>56.2</c:v>
                </c:pt>
                <c:pt idx="254">
                  <c:v>54.5</c:v>
                </c:pt>
                <c:pt idx="255">
                  <c:v>47.1</c:v>
                </c:pt>
                <c:pt idx="256">
                  <c:v>47.0</c:v>
                </c:pt>
                <c:pt idx="263">
                  <c:v>65.45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19">
                  <c:v>86.4</c:v>
                </c:pt>
                <c:pt idx="320">
                  <c:v>89.3</c:v>
                </c:pt>
                <c:pt idx="321">
                  <c:v>85.0</c:v>
                </c:pt>
                <c:pt idx="322">
                  <c:v>86.3</c:v>
                </c:pt>
                <c:pt idx="323">
                  <c:v>85.3</c:v>
                </c:pt>
                <c:pt idx="324">
                  <c:v>78.2</c:v>
                </c:pt>
                <c:pt idx="325">
                  <c:v>85.6</c:v>
                </c:pt>
                <c:pt idx="326">
                  <c:v>87.3</c:v>
                </c:pt>
                <c:pt idx="327">
                  <c:v>83.1</c:v>
                </c:pt>
                <c:pt idx="328">
                  <c:v>89.8</c:v>
                </c:pt>
                <c:pt idx="329">
                  <c:v>82.3</c:v>
                </c:pt>
                <c:pt idx="330">
                  <c:v>82.5</c:v>
                </c:pt>
                <c:pt idx="331">
                  <c:v>82.0</c:v>
                </c:pt>
                <c:pt idx="332">
                  <c:v>83.0</c:v>
                </c:pt>
                <c:pt idx="333">
                  <c:v>83.0</c:v>
                </c:pt>
                <c:pt idx="334">
                  <c:v>82.7</c:v>
                </c:pt>
                <c:pt idx="335">
                  <c:v>84.60666666666665</c:v>
                </c:pt>
                <c:pt idx="343">
                  <c:v>82.1</c:v>
                </c:pt>
                <c:pt idx="344">
                  <c:v>83.0</c:v>
                </c:pt>
                <c:pt idx="345">
                  <c:v>83.9</c:v>
                </c:pt>
                <c:pt idx="346">
                  <c:v>80.5</c:v>
                </c:pt>
                <c:pt idx="347">
                  <c:v>77.6</c:v>
                </c:pt>
                <c:pt idx="348">
                  <c:v>76.3</c:v>
                </c:pt>
                <c:pt idx="349">
                  <c:v>72.6</c:v>
                </c:pt>
                <c:pt idx="350">
                  <c:v>78.2</c:v>
                </c:pt>
                <c:pt idx="351">
                  <c:v>0.0</c:v>
                </c:pt>
                <c:pt idx="352">
                  <c:v>0.0</c:v>
                </c:pt>
                <c:pt idx="353">
                  <c:v>84.8</c:v>
                </c:pt>
                <c:pt idx="354">
                  <c:v>81.8</c:v>
                </c:pt>
                <c:pt idx="355">
                  <c:v>86.6</c:v>
                </c:pt>
                <c:pt idx="356">
                  <c:v>84.7</c:v>
                </c:pt>
                <c:pt idx="357">
                  <c:v>88.6</c:v>
                </c:pt>
                <c:pt idx="358">
                  <c:v>82.4</c:v>
                </c:pt>
                <c:pt idx="359">
                  <c:v>81.5923076923077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91">
                  <c:v>82.7</c:v>
                </c:pt>
                <c:pt idx="392">
                  <c:v>85.0</c:v>
                </c:pt>
                <c:pt idx="393">
                  <c:v>84.1</c:v>
                </c:pt>
                <c:pt idx="394">
                  <c:v>80.4</c:v>
                </c:pt>
                <c:pt idx="395">
                  <c:v>87.0</c:v>
                </c:pt>
                <c:pt idx="396">
                  <c:v>71.4</c:v>
                </c:pt>
                <c:pt idx="397">
                  <c:v>75.3</c:v>
                </c:pt>
                <c:pt idx="398">
                  <c:v>75.2</c:v>
                </c:pt>
                <c:pt idx="399">
                  <c:v>71.8</c:v>
                </c:pt>
                <c:pt idx="400">
                  <c:v>85.3</c:v>
                </c:pt>
                <c:pt idx="401">
                  <c:v>81.8</c:v>
                </c:pt>
                <c:pt idx="402">
                  <c:v>88.0</c:v>
                </c:pt>
                <c:pt idx="403">
                  <c:v>84.4</c:v>
                </c:pt>
                <c:pt idx="404">
                  <c:v>89.5</c:v>
                </c:pt>
                <c:pt idx="405">
                  <c:v>84.9</c:v>
                </c:pt>
                <c:pt idx="406">
                  <c:v>84.1</c:v>
                </c:pt>
                <c:pt idx="407">
                  <c:v>81.78666666666666</c:v>
                </c:pt>
                <c:pt idx="415">
                  <c:v>88.6</c:v>
                </c:pt>
                <c:pt idx="416">
                  <c:v>85.7</c:v>
                </c:pt>
                <c:pt idx="417">
                  <c:v>84.4</c:v>
                </c:pt>
                <c:pt idx="418">
                  <c:v>84.1</c:v>
                </c:pt>
                <c:pt idx="419">
                  <c:v>85.9</c:v>
                </c:pt>
                <c:pt idx="420">
                  <c:v>83.9</c:v>
                </c:pt>
                <c:pt idx="421">
                  <c:v>83.9</c:v>
                </c:pt>
                <c:pt idx="422">
                  <c:v>84.8</c:v>
                </c:pt>
                <c:pt idx="423">
                  <c:v>88.5</c:v>
                </c:pt>
                <c:pt idx="424">
                  <c:v>86.1</c:v>
                </c:pt>
                <c:pt idx="425">
                  <c:v>82.7</c:v>
                </c:pt>
                <c:pt idx="426">
                  <c:v>82.8</c:v>
                </c:pt>
                <c:pt idx="427">
                  <c:v>85.0</c:v>
                </c:pt>
                <c:pt idx="428">
                  <c:v>89.6</c:v>
                </c:pt>
                <c:pt idx="429">
                  <c:v>86.9</c:v>
                </c:pt>
                <c:pt idx="430">
                  <c:v>89.7</c:v>
                </c:pt>
                <c:pt idx="431">
                  <c:v>85.52666666666667</c:v>
                </c:pt>
                <c:pt idx="439" formatCode="0">
                  <c:v>0.0</c:v>
                </c:pt>
                <c:pt idx="440" formatCode="0">
                  <c:v>0.0</c:v>
                </c:pt>
                <c:pt idx="441" formatCode="0">
                  <c:v>0.0</c:v>
                </c:pt>
                <c:pt idx="442" formatCode="0">
                  <c:v>0.0</c:v>
                </c:pt>
                <c:pt idx="443" formatCode="0">
                  <c:v>0.0</c:v>
                </c:pt>
                <c:pt idx="444" formatCode="0">
                  <c:v>0.0</c:v>
                </c:pt>
                <c:pt idx="445" formatCode="0">
                  <c:v>0.0</c:v>
                </c:pt>
                <c:pt idx="446" formatCode="0">
                  <c:v>0.0</c:v>
                </c:pt>
                <c:pt idx="447" formatCode="0">
                  <c:v>0.0</c:v>
                </c:pt>
                <c:pt idx="448" formatCode="0">
                  <c:v>0.0</c:v>
                </c:pt>
                <c:pt idx="487">
                  <c:v>83.2</c:v>
                </c:pt>
                <c:pt idx="488">
                  <c:v>86.5</c:v>
                </c:pt>
                <c:pt idx="489">
                  <c:v>89.6</c:v>
                </c:pt>
                <c:pt idx="490">
                  <c:v>0.0</c:v>
                </c:pt>
                <c:pt idx="491">
                  <c:v>85.2</c:v>
                </c:pt>
                <c:pt idx="492">
                  <c:v>83.1</c:v>
                </c:pt>
                <c:pt idx="493">
                  <c:v>80.7</c:v>
                </c:pt>
                <c:pt idx="494">
                  <c:v>78.9</c:v>
                </c:pt>
                <c:pt idx="495">
                  <c:v>77.2</c:v>
                </c:pt>
                <c:pt idx="496">
                  <c:v>78.5</c:v>
                </c:pt>
                <c:pt idx="503">
                  <c:v>82.54444444444443</c:v>
                </c:pt>
                <c:pt idx="511">
                  <c:v>82.1</c:v>
                </c:pt>
                <c:pt idx="512">
                  <c:v>84.4</c:v>
                </c:pt>
                <c:pt idx="513">
                  <c:v>0.0</c:v>
                </c:pt>
                <c:pt idx="514">
                  <c:v>84.1</c:v>
                </c:pt>
                <c:pt idx="515">
                  <c:v>85.4</c:v>
                </c:pt>
                <c:pt idx="516">
                  <c:v>83.7</c:v>
                </c:pt>
                <c:pt idx="517">
                  <c:v>83.7</c:v>
                </c:pt>
                <c:pt idx="518">
                  <c:v>81.4</c:v>
                </c:pt>
                <c:pt idx="519">
                  <c:v>79.9</c:v>
                </c:pt>
                <c:pt idx="520">
                  <c:v>80.0</c:v>
                </c:pt>
                <c:pt idx="521">
                  <c:v>80.1</c:v>
                </c:pt>
                <c:pt idx="522">
                  <c:v>72.0</c:v>
                </c:pt>
                <c:pt idx="523">
                  <c:v>77.5</c:v>
                </c:pt>
                <c:pt idx="524">
                  <c:v>80.0</c:v>
                </c:pt>
                <c:pt idx="525">
                  <c:v>79.9</c:v>
                </c:pt>
                <c:pt idx="526">
                  <c:v>85.3</c:v>
                </c:pt>
                <c:pt idx="527">
                  <c:v>81.01428571428571</c:v>
                </c:pt>
                <c:pt idx="535">
                  <c:v>82.6</c:v>
                </c:pt>
                <c:pt idx="536">
                  <c:v>81.8</c:v>
                </c:pt>
                <c:pt idx="537">
                  <c:v>82.2</c:v>
                </c:pt>
                <c:pt idx="538">
                  <c:v>82.9</c:v>
                </c:pt>
                <c:pt idx="539">
                  <c:v>82.3</c:v>
                </c:pt>
                <c:pt idx="540">
                  <c:v>74.1</c:v>
                </c:pt>
                <c:pt idx="541">
                  <c:v>67.4</c:v>
                </c:pt>
                <c:pt idx="542">
                  <c:v>72.7</c:v>
                </c:pt>
                <c:pt idx="543">
                  <c:v>76.0</c:v>
                </c:pt>
                <c:pt idx="544">
                  <c:v>86.2</c:v>
                </c:pt>
                <c:pt idx="545">
                  <c:v>79.7</c:v>
                </c:pt>
                <c:pt idx="546">
                  <c:v>80.3</c:v>
                </c:pt>
                <c:pt idx="547">
                  <c:v>77.9</c:v>
                </c:pt>
                <c:pt idx="548">
                  <c:v>86.2</c:v>
                </c:pt>
                <c:pt idx="549">
                  <c:v>85.7</c:v>
                </c:pt>
                <c:pt idx="550">
                  <c:v>82.1</c:v>
                </c:pt>
                <c:pt idx="551">
                  <c:v>79.86666666666668</c:v>
                </c:pt>
                <c:pt idx="559">
                  <c:v>83.6</c:v>
                </c:pt>
                <c:pt idx="560">
                  <c:v>78.0</c:v>
                </c:pt>
                <c:pt idx="561">
                  <c:v>73.8</c:v>
                </c:pt>
                <c:pt idx="562">
                  <c:v>73.2</c:v>
                </c:pt>
                <c:pt idx="563">
                  <c:v>64.3</c:v>
                </c:pt>
                <c:pt idx="575">
                  <c:v>74.58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55">
                  <c:v>79.0</c:v>
                </c:pt>
                <c:pt idx="656">
                  <c:v>79.1</c:v>
                </c:pt>
                <c:pt idx="657">
                  <c:v>77.4</c:v>
                </c:pt>
                <c:pt idx="658">
                  <c:v>75.9</c:v>
                </c:pt>
                <c:pt idx="659">
                  <c:v>77.4</c:v>
                </c:pt>
                <c:pt idx="660">
                  <c:v>84.4</c:v>
                </c:pt>
                <c:pt idx="661">
                  <c:v>82.6</c:v>
                </c:pt>
                <c:pt idx="662">
                  <c:v>82.7</c:v>
                </c:pt>
                <c:pt idx="663">
                  <c:v>81.3</c:v>
                </c:pt>
                <c:pt idx="664">
                  <c:v>80.5</c:v>
                </c:pt>
                <c:pt idx="665">
                  <c:v>80.0</c:v>
                </c:pt>
                <c:pt idx="666">
                  <c:v>83.2</c:v>
                </c:pt>
                <c:pt idx="667">
                  <c:v>85.7</c:v>
                </c:pt>
                <c:pt idx="668">
                  <c:v>81.5</c:v>
                </c:pt>
                <c:pt idx="669">
                  <c:v>83.1</c:v>
                </c:pt>
                <c:pt idx="670">
                  <c:v>81.7</c:v>
                </c:pt>
                <c:pt idx="671">
                  <c:v>80.92</c:v>
                </c:pt>
                <c:pt idx="679">
                  <c:v>83.1</c:v>
                </c:pt>
                <c:pt idx="680">
                  <c:v>82.1</c:v>
                </c:pt>
                <c:pt idx="681">
                  <c:v>81.4</c:v>
                </c:pt>
                <c:pt idx="682">
                  <c:v>80.3</c:v>
                </c:pt>
                <c:pt idx="683">
                  <c:v>86.3</c:v>
                </c:pt>
                <c:pt idx="684">
                  <c:v>83.0</c:v>
                </c:pt>
                <c:pt idx="685">
                  <c:v>77.7</c:v>
                </c:pt>
                <c:pt idx="686">
                  <c:v>82.4</c:v>
                </c:pt>
                <c:pt idx="687">
                  <c:v>73.6</c:v>
                </c:pt>
                <c:pt idx="688">
                  <c:v>74.1</c:v>
                </c:pt>
                <c:pt idx="689">
                  <c:v>60.0</c:v>
                </c:pt>
                <c:pt idx="690">
                  <c:v>84.3</c:v>
                </c:pt>
                <c:pt idx="691">
                  <c:v>75.5</c:v>
                </c:pt>
                <c:pt idx="692">
                  <c:v>80.7</c:v>
                </c:pt>
                <c:pt idx="693">
                  <c:v>80.7</c:v>
                </c:pt>
                <c:pt idx="694">
                  <c:v>77.1</c:v>
                </c:pt>
                <c:pt idx="695">
                  <c:v>79.01333333333334</c:v>
                </c:pt>
                <c:pt idx="703">
                  <c:v>77.9</c:v>
                </c:pt>
                <c:pt idx="704">
                  <c:v>72.0</c:v>
                </c:pt>
                <c:pt idx="705">
                  <c:v>66.1</c:v>
                </c:pt>
                <c:pt idx="706">
                  <c:v>71.7</c:v>
                </c:pt>
                <c:pt idx="707">
                  <c:v>68.5</c:v>
                </c:pt>
                <c:pt idx="708">
                  <c:v>65.1</c:v>
                </c:pt>
                <c:pt idx="709">
                  <c:v>54.5</c:v>
                </c:pt>
                <c:pt idx="710">
                  <c:v>75.9</c:v>
                </c:pt>
                <c:pt idx="711">
                  <c:v>79.0</c:v>
                </c:pt>
                <c:pt idx="712">
                  <c:v>50.6</c:v>
                </c:pt>
                <c:pt idx="713">
                  <c:v>78.6</c:v>
                </c:pt>
                <c:pt idx="714">
                  <c:v>86.0</c:v>
                </c:pt>
                <c:pt idx="715">
                  <c:v>88.2</c:v>
                </c:pt>
                <c:pt idx="716">
                  <c:v>86.7</c:v>
                </c:pt>
                <c:pt idx="717">
                  <c:v>85.7</c:v>
                </c:pt>
                <c:pt idx="718">
                  <c:v>85.6</c:v>
                </c:pt>
                <c:pt idx="719">
                  <c:v>73.76666666666666</c:v>
                </c:pt>
                <c:pt idx="727">
                  <c:v>82.4</c:v>
                </c:pt>
                <c:pt idx="728">
                  <c:v>79.0</c:v>
                </c:pt>
                <c:pt idx="729">
                  <c:v>80.1</c:v>
                </c:pt>
                <c:pt idx="743">
                  <c:v>80.5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4BD-4EBB-9B5A-249E09F83B4A}"/>
            </c:ext>
          </c:extLst>
        </c:ser>
        <c:ser>
          <c:idx val="0"/>
          <c:order val="3"/>
          <c:tx>
            <c:v>Hygrometer RH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'Dec ''20'!$A$3:$A$748</c:f>
              <c:strCache>
                <c:ptCount val="744"/>
                <c:pt idx="0">
                  <c:v>2020-12-01T00:00</c:v>
                </c:pt>
                <c:pt idx="1">
                  <c:v>2020-12-01T01:00</c:v>
                </c:pt>
                <c:pt idx="2">
                  <c:v>2020-12-01T02:00</c:v>
                </c:pt>
                <c:pt idx="3">
                  <c:v>2020-12-01T03:00</c:v>
                </c:pt>
                <c:pt idx="4">
                  <c:v>2020-12-01T04:00</c:v>
                </c:pt>
                <c:pt idx="5">
                  <c:v>2020-12-01T05:00</c:v>
                </c:pt>
                <c:pt idx="6">
                  <c:v>2020-12-01T06:00</c:v>
                </c:pt>
                <c:pt idx="7">
                  <c:v>2020-12-01T07:00</c:v>
                </c:pt>
                <c:pt idx="8">
                  <c:v>2020-12-01T08:00</c:v>
                </c:pt>
                <c:pt idx="9">
                  <c:v>2020-12-01T09:00</c:v>
                </c:pt>
                <c:pt idx="10">
                  <c:v>2020-12-01T10:00</c:v>
                </c:pt>
                <c:pt idx="11">
                  <c:v>2020-12-01T11:00</c:v>
                </c:pt>
                <c:pt idx="12">
                  <c:v>2020-12-01T12:00</c:v>
                </c:pt>
                <c:pt idx="13">
                  <c:v>2020-12-01T13:00</c:v>
                </c:pt>
                <c:pt idx="14">
                  <c:v>2020-12-01T14:00</c:v>
                </c:pt>
                <c:pt idx="15">
                  <c:v>2020-12-01T15:00</c:v>
                </c:pt>
                <c:pt idx="16">
                  <c:v>2020-12-01T16:00</c:v>
                </c:pt>
                <c:pt idx="17">
                  <c:v>2020-12-01T17:00</c:v>
                </c:pt>
                <c:pt idx="18">
                  <c:v>2020-12-01T18:00</c:v>
                </c:pt>
                <c:pt idx="19">
                  <c:v>2020-12-01T19:00</c:v>
                </c:pt>
                <c:pt idx="20">
                  <c:v>2020-12-01T20:00</c:v>
                </c:pt>
                <c:pt idx="21">
                  <c:v>2020-12-01T21:00</c:v>
                </c:pt>
                <c:pt idx="22">
                  <c:v>2020-12-01T22:00</c:v>
                </c:pt>
                <c:pt idx="23">
                  <c:v>2020-12-01T23:00</c:v>
                </c:pt>
                <c:pt idx="24">
                  <c:v>2020-12-02T00:00</c:v>
                </c:pt>
                <c:pt idx="25">
                  <c:v>2020-12-02T01:00</c:v>
                </c:pt>
                <c:pt idx="26">
                  <c:v>2020-12-02T02:00</c:v>
                </c:pt>
                <c:pt idx="27">
                  <c:v>2020-12-02T03:00</c:v>
                </c:pt>
                <c:pt idx="28">
                  <c:v>2020-12-02T04:00</c:v>
                </c:pt>
                <c:pt idx="29">
                  <c:v>2020-12-02T05:00</c:v>
                </c:pt>
                <c:pt idx="30">
                  <c:v>2020-12-02T06:00</c:v>
                </c:pt>
                <c:pt idx="31">
                  <c:v>2020-12-02T07:00</c:v>
                </c:pt>
                <c:pt idx="32">
                  <c:v>2020-12-02T08:00</c:v>
                </c:pt>
                <c:pt idx="33">
                  <c:v>2020-12-02T09:00</c:v>
                </c:pt>
                <c:pt idx="34">
                  <c:v>2020-12-02T10:00</c:v>
                </c:pt>
                <c:pt idx="35">
                  <c:v>2020-12-02T11:00</c:v>
                </c:pt>
                <c:pt idx="36">
                  <c:v>2020-12-02T12:00</c:v>
                </c:pt>
                <c:pt idx="37">
                  <c:v>2020-12-02T13:00</c:v>
                </c:pt>
                <c:pt idx="38">
                  <c:v>2020-12-02T14:00</c:v>
                </c:pt>
                <c:pt idx="39">
                  <c:v>2020-12-02T15:00</c:v>
                </c:pt>
                <c:pt idx="40">
                  <c:v>2020-12-02T16:00</c:v>
                </c:pt>
                <c:pt idx="41">
                  <c:v>2020-12-02T17:00</c:v>
                </c:pt>
                <c:pt idx="42">
                  <c:v>2020-12-02T18:00</c:v>
                </c:pt>
                <c:pt idx="43">
                  <c:v>2020-12-02T19:00</c:v>
                </c:pt>
                <c:pt idx="44">
                  <c:v>2020-12-02T20:00</c:v>
                </c:pt>
                <c:pt idx="45">
                  <c:v>2020-12-02T21:00</c:v>
                </c:pt>
                <c:pt idx="46">
                  <c:v>2020-12-02T22:00</c:v>
                </c:pt>
                <c:pt idx="47">
                  <c:v>2020-12-02T23:00</c:v>
                </c:pt>
                <c:pt idx="48">
                  <c:v>2020-12-03T00:00</c:v>
                </c:pt>
                <c:pt idx="49">
                  <c:v>2020-12-03T01:00</c:v>
                </c:pt>
                <c:pt idx="50">
                  <c:v>2020-12-03T02:00</c:v>
                </c:pt>
                <c:pt idx="51">
                  <c:v>2020-12-03T03:00</c:v>
                </c:pt>
                <c:pt idx="52">
                  <c:v>2020-12-03T04:00</c:v>
                </c:pt>
                <c:pt idx="53">
                  <c:v>2020-12-03T05:00</c:v>
                </c:pt>
                <c:pt idx="54">
                  <c:v>2020-12-03T06:00</c:v>
                </c:pt>
                <c:pt idx="55">
                  <c:v>2020-12-03T07:00</c:v>
                </c:pt>
                <c:pt idx="56">
                  <c:v>2020-12-03T08:00</c:v>
                </c:pt>
                <c:pt idx="57">
                  <c:v>2020-12-03T09:00</c:v>
                </c:pt>
                <c:pt idx="58">
                  <c:v>2020-12-03T10:00</c:v>
                </c:pt>
                <c:pt idx="59">
                  <c:v>2020-12-03T11:00</c:v>
                </c:pt>
                <c:pt idx="60">
                  <c:v>2020-12-03T12:00</c:v>
                </c:pt>
                <c:pt idx="61">
                  <c:v>2020-12-03T13:00</c:v>
                </c:pt>
                <c:pt idx="62">
                  <c:v>2020-12-03T14:00</c:v>
                </c:pt>
                <c:pt idx="63">
                  <c:v>2020-12-03T15:00</c:v>
                </c:pt>
                <c:pt idx="64">
                  <c:v>2020-12-03T16:00</c:v>
                </c:pt>
                <c:pt idx="65">
                  <c:v>2020-12-03T17:00</c:v>
                </c:pt>
                <c:pt idx="66">
                  <c:v>2020-12-03T18:00</c:v>
                </c:pt>
                <c:pt idx="67">
                  <c:v>2020-12-03T19:00</c:v>
                </c:pt>
                <c:pt idx="68">
                  <c:v>2020-12-03T20:00</c:v>
                </c:pt>
                <c:pt idx="69">
                  <c:v>2020-12-03T21:00</c:v>
                </c:pt>
                <c:pt idx="70">
                  <c:v>2020-12-03T22:00</c:v>
                </c:pt>
                <c:pt idx="71">
                  <c:v>2020-12-03T23:00</c:v>
                </c:pt>
                <c:pt idx="72">
                  <c:v>2020-12-04T00:00</c:v>
                </c:pt>
                <c:pt idx="73">
                  <c:v>2020-12-04T01:00</c:v>
                </c:pt>
                <c:pt idx="74">
                  <c:v>2020-12-04T02:00</c:v>
                </c:pt>
                <c:pt idx="75">
                  <c:v>2020-12-04T03:00</c:v>
                </c:pt>
                <c:pt idx="76">
                  <c:v>2020-12-04T04:00</c:v>
                </c:pt>
                <c:pt idx="77">
                  <c:v>2020-12-04T05:00</c:v>
                </c:pt>
                <c:pt idx="78">
                  <c:v>2020-12-04T06:00</c:v>
                </c:pt>
                <c:pt idx="79">
                  <c:v>2020-12-04T07:00</c:v>
                </c:pt>
                <c:pt idx="80">
                  <c:v>2020-12-04T08:00</c:v>
                </c:pt>
                <c:pt idx="81">
                  <c:v>2020-12-04T09:00</c:v>
                </c:pt>
                <c:pt idx="82">
                  <c:v>2020-12-04T10:00</c:v>
                </c:pt>
                <c:pt idx="83">
                  <c:v>2020-12-04T11:00</c:v>
                </c:pt>
                <c:pt idx="84">
                  <c:v>2020-12-04T12:00</c:v>
                </c:pt>
                <c:pt idx="85">
                  <c:v>2020-12-04T13:00</c:v>
                </c:pt>
                <c:pt idx="86">
                  <c:v>2020-12-04T14:00</c:v>
                </c:pt>
                <c:pt idx="87">
                  <c:v>2020-12-04T15:00</c:v>
                </c:pt>
                <c:pt idx="88">
                  <c:v>2020-12-04T16:00</c:v>
                </c:pt>
                <c:pt idx="89">
                  <c:v>2020-12-04T17:00</c:v>
                </c:pt>
                <c:pt idx="90">
                  <c:v>2020-12-04T18:00</c:v>
                </c:pt>
                <c:pt idx="91">
                  <c:v>2020-12-04T19:00</c:v>
                </c:pt>
                <c:pt idx="92">
                  <c:v>2020-12-04T20:00</c:v>
                </c:pt>
                <c:pt idx="93">
                  <c:v>2020-12-04T21:00</c:v>
                </c:pt>
                <c:pt idx="94">
                  <c:v>2020-12-04T22:00</c:v>
                </c:pt>
                <c:pt idx="95">
                  <c:v>2020-12-04T23:00</c:v>
                </c:pt>
                <c:pt idx="96">
                  <c:v>2020-12-05T00:00</c:v>
                </c:pt>
                <c:pt idx="97">
                  <c:v>2020-12-05T01:00</c:v>
                </c:pt>
                <c:pt idx="98">
                  <c:v>2020-12-05T02:00</c:v>
                </c:pt>
                <c:pt idx="99">
                  <c:v>2020-12-05T03:00</c:v>
                </c:pt>
                <c:pt idx="100">
                  <c:v>2020-12-05T04:00</c:v>
                </c:pt>
                <c:pt idx="101">
                  <c:v>2020-12-05T05:00</c:v>
                </c:pt>
                <c:pt idx="102">
                  <c:v>2020-12-05T06:00</c:v>
                </c:pt>
                <c:pt idx="103">
                  <c:v>2020-12-05T07:00</c:v>
                </c:pt>
                <c:pt idx="104">
                  <c:v>2020-12-05T08:00</c:v>
                </c:pt>
                <c:pt idx="105">
                  <c:v>2020-12-05T09:00</c:v>
                </c:pt>
                <c:pt idx="106">
                  <c:v>2020-12-05T10:00</c:v>
                </c:pt>
                <c:pt idx="107">
                  <c:v>2020-12-05T11:00</c:v>
                </c:pt>
                <c:pt idx="108">
                  <c:v>2020-12-05T12:00</c:v>
                </c:pt>
                <c:pt idx="109">
                  <c:v>2020-12-05T13:00</c:v>
                </c:pt>
                <c:pt idx="110">
                  <c:v>2020-12-05T14:00</c:v>
                </c:pt>
                <c:pt idx="111">
                  <c:v>2020-12-05T15:00</c:v>
                </c:pt>
                <c:pt idx="112">
                  <c:v>2020-12-05T16:00</c:v>
                </c:pt>
                <c:pt idx="113">
                  <c:v>2020-12-05T17:00</c:v>
                </c:pt>
                <c:pt idx="114">
                  <c:v>2020-12-05T18:00</c:v>
                </c:pt>
                <c:pt idx="115">
                  <c:v>2020-12-05T19:00</c:v>
                </c:pt>
                <c:pt idx="116">
                  <c:v>2020-12-05T20:00</c:v>
                </c:pt>
                <c:pt idx="117">
                  <c:v>2020-12-05T21:00</c:v>
                </c:pt>
                <c:pt idx="118">
                  <c:v>2020-12-05T22:00</c:v>
                </c:pt>
                <c:pt idx="119">
                  <c:v>2020-12-05T23:00</c:v>
                </c:pt>
                <c:pt idx="120">
                  <c:v>2020-12-06T00:00</c:v>
                </c:pt>
                <c:pt idx="121">
                  <c:v>2020-12-06T01:00</c:v>
                </c:pt>
                <c:pt idx="122">
                  <c:v>2020-12-06T02:00</c:v>
                </c:pt>
                <c:pt idx="123">
                  <c:v>2020-12-06T03:00</c:v>
                </c:pt>
                <c:pt idx="124">
                  <c:v>2020-12-06T04:00</c:v>
                </c:pt>
                <c:pt idx="125">
                  <c:v>2020-12-06T05:00</c:v>
                </c:pt>
                <c:pt idx="126">
                  <c:v>2020-12-06T06:00</c:v>
                </c:pt>
                <c:pt idx="127">
                  <c:v>2020-12-06T07:00</c:v>
                </c:pt>
                <c:pt idx="128">
                  <c:v>2020-12-06T08:00</c:v>
                </c:pt>
                <c:pt idx="129">
                  <c:v>2020-12-06T09:00</c:v>
                </c:pt>
                <c:pt idx="130">
                  <c:v>2020-12-06T11:00</c:v>
                </c:pt>
                <c:pt idx="131">
                  <c:v>2020-12-06T11:00</c:v>
                </c:pt>
                <c:pt idx="132">
                  <c:v>2020-12-06T12:00</c:v>
                </c:pt>
                <c:pt idx="133">
                  <c:v>2020-12-06T13:00</c:v>
                </c:pt>
                <c:pt idx="134">
                  <c:v>2020-12-06T14:00</c:v>
                </c:pt>
                <c:pt idx="135">
                  <c:v>2020-12-06T15:00</c:v>
                </c:pt>
                <c:pt idx="136">
                  <c:v>2020-12-06T16:00</c:v>
                </c:pt>
                <c:pt idx="137">
                  <c:v>2020-12-06T17:00</c:v>
                </c:pt>
                <c:pt idx="138">
                  <c:v>2020-12-06T18:00</c:v>
                </c:pt>
                <c:pt idx="139">
                  <c:v>2020-12-06T19:00</c:v>
                </c:pt>
                <c:pt idx="140">
                  <c:v>2020-12-06T20:00</c:v>
                </c:pt>
                <c:pt idx="141">
                  <c:v>2020-12-06T21:00</c:v>
                </c:pt>
                <c:pt idx="142">
                  <c:v>2020-12-06T22:00</c:v>
                </c:pt>
                <c:pt idx="143">
                  <c:v>2020-12-06T23:00</c:v>
                </c:pt>
                <c:pt idx="144">
                  <c:v>2020-12-07T00:00</c:v>
                </c:pt>
                <c:pt idx="145">
                  <c:v>2020-12-07T01:00</c:v>
                </c:pt>
                <c:pt idx="146">
                  <c:v>2020-12-07T02:00</c:v>
                </c:pt>
                <c:pt idx="147">
                  <c:v>2020-12-07T03:00</c:v>
                </c:pt>
                <c:pt idx="148">
                  <c:v>2020-12-07T04:00</c:v>
                </c:pt>
                <c:pt idx="149">
                  <c:v>2020-12-07T05:00</c:v>
                </c:pt>
                <c:pt idx="150">
                  <c:v>2020-12-07T06:00</c:v>
                </c:pt>
                <c:pt idx="151">
                  <c:v>2020-12-07T07:00</c:v>
                </c:pt>
                <c:pt idx="152">
                  <c:v>2020-12-07T08:00</c:v>
                </c:pt>
                <c:pt idx="153">
                  <c:v>2020-12-07T09:00</c:v>
                </c:pt>
                <c:pt idx="154">
                  <c:v>2020-12-07T10:00</c:v>
                </c:pt>
                <c:pt idx="155">
                  <c:v>2020-12-07T11:00</c:v>
                </c:pt>
                <c:pt idx="156">
                  <c:v>2020-12-07T12:00</c:v>
                </c:pt>
                <c:pt idx="157">
                  <c:v>2020-12-07T13:00</c:v>
                </c:pt>
                <c:pt idx="158">
                  <c:v>2020-12-07T14:00</c:v>
                </c:pt>
                <c:pt idx="159">
                  <c:v>2020-12-07T15:00</c:v>
                </c:pt>
                <c:pt idx="160">
                  <c:v>2020-12-07T16:00</c:v>
                </c:pt>
                <c:pt idx="161">
                  <c:v>2020-12-07T17:00</c:v>
                </c:pt>
                <c:pt idx="162">
                  <c:v>2020-12-07T18:00</c:v>
                </c:pt>
                <c:pt idx="163">
                  <c:v>2020-12-07T19:00</c:v>
                </c:pt>
                <c:pt idx="164">
                  <c:v>2020-12-07T20:00</c:v>
                </c:pt>
                <c:pt idx="165">
                  <c:v>2020-12-07T21:00</c:v>
                </c:pt>
                <c:pt idx="166">
                  <c:v>2020-12-07T22:00</c:v>
                </c:pt>
                <c:pt idx="167">
                  <c:v>2020-12-07T23:00</c:v>
                </c:pt>
                <c:pt idx="168">
                  <c:v>2020-12-08T00:00</c:v>
                </c:pt>
                <c:pt idx="169">
                  <c:v>2020-12-08T01:00</c:v>
                </c:pt>
                <c:pt idx="170">
                  <c:v>2020-12-08T02:00</c:v>
                </c:pt>
                <c:pt idx="171">
                  <c:v>2020-12-08T03:00</c:v>
                </c:pt>
                <c:pt idx="172">
                  <c:v>2020-12-08T04:00</c:v>
                </c:pt>
                <c:pt idx="173">
                  <c:v>2020-12-08T05:00</c:v>
                </c:pt>
                <c:pt idx="174">
                  <c:v>2020-12-08T06:00</c:v>
                </c:pt>
                <c:pt idx="175">
                  <c:v>2020-12-08T07:00</c:v>
                </c:pt>
                <c:pt idx="176">
                  <c:v>2020-12-08T08:00</c:v>
                </c:pt>
                <c:pt idx="177">
                  <c:v>2020-12-08T09:00</c:v>
                </c:pt>
                <c:pt idx="178">
                  <c:v>2020-12-08T11:00</c:v>
                </c:pt>
                <c:pt idx="179">
                  <c:v>2020-12-08T11:00</c:v>
                </c:pt>
                <c:pt idx="180">
                  <c:v>2020-12-08T12:00</c:v>
                </c:pt>
                <c:pt idx="181">
                  <c:v>2020-12-08T13:00</c:v>
                </c:pt>
                <c:pt idx="182">
                  <c:v>2020-12-08T14:00</c:v>
                </c:pt>
                <c:pt idx="183">
                  <c:v>2020-12-08T15:00</c:v>
                </c:pt>
                <c:pt idx="184">
                  <c:v>2020-12-08T16:00</c:v>
                </c:pt>
                <c:pt idx="185">
                  <c:v>2020-12-08T17:00</c:v>
                </c:pt>
                <c:pt idx="186">
                  <c:v>2020-12-08T18:00</c:v>
                </c:pt>
                <c:pt idx="187">
                  <c:v>2020-12-08T19:00</c:v>
                </c:pt>
                <c:pt idx="188">
                  <c:v>2020-12-08T20:00</c:v>
                </c:pt>
                <c:pt idx="189">
                  <c:v>2020-12-08T21:00</c:v>
                </c:pt>
                <c:pt idx="190">
                  <c:v>2020-12-08T22:00</c:v>
                </c:pt>
                <c:pt idx="191">
                  <c:v>2020-12-08T23:00</c:v>
                </c:pt>
                <c:pt idx="192">
                  <c:v>2020-12-09T00:00</c:v>
                </c:pt>
                <c:pt idx="193">
                  <c:v>2020-12-09T01:00</c:v>
                </c:pt>
                <c:pt idx="194">
                  <c:v>2020-12-09T02:00</c:v>
                </c:pt>
                <c:pt idx="195">
                  <c:v>2020-12-09T03:00</c:v>
                </c:pt>
                <c:pt idx="196">
                  <c:v>2020-12-09T04:00</c:v>
                </c:pt>
                <c:pt idx="197">
                  <c:v>2020-12-09T05:00</c:v>
                </c:pt>
                <c:pt idx="198">
                  <c:v>2020-12-09T06:00</c:v>
                </c:pt>
                <c:pt idx="199">
                  <c:v>2020-12-09T07:00</c:v>
                </c:pt>
                <c:pt idx="200">
                  <c:v>2020-12-09T08:00</c:v>
                </c:pt>
                <c:pt idx="201">
                  <c:v>2020-12-09T09:00</c:v>
                </c:pt>
                <c:pt idx="202">
                  <c:v>2020-12-09T10:00</c:v>
                </c:pt>
                <c:pt idx="203">
                  <c:v>2020-12-09T11:00</c:v>
                </c:pt>
                <c:pt idx="204">
                  <c:v>2020-12-09T12:00</c:v>
                </c:pt>
                <c:pt idx="205">
                  <c:v>2020-12-09T13:00</c:v>
                </c:pt>
                <c:pt idx="206">
                  <c:v>2020-12-09T14:00</c:v>
                </c:pt>
                <c:pt idx="207">
                  <c:v>2020-12-09T15:00</c:v>
                </c:pt>
                <c:pt idx="208">
                  <c:v>2020-12-09T16:00</c:v>
                </c:pt>
                <c:pt idx="209">
                  <c:v>2020-12-09T17:00</c:v>
                </c:pt>
                <c:pt idx="210">
                  <c:v>2020-12-09T18:00</c:v>
                </c:pt>
                <c:pt idx="211">
                  <c:v>2020-12-09T19:00</c:v>
                </c:pt>
                <c:pt idx="212">
                  <c:v>2020-12-09T20:00</c:v>
                </c:pt>
                <c:pt idx="213">
                  <c:v>2020-12-09T21:00</c:v>
                </c:pt>
                <c:pt idx="214">
                  <c:v>2020-12-09T22:00</c:v>
                </c:pt>
                <c:pt idx="215">
                  <c:v>2020-12-09T23:00</c:v>
                </c:pt>
                <c:pt idx="216">
                  <c:v>2020-12-10T00:00</c:v>
                </c:pt>
                <c:pt idx="217">
                  <c:v>2020-12-10T01:00</c:v>
                </c:pt>
                <c:pt idx="218">
                  <c:v>2020-12-10T02:00</c:v>
                </c:pt>
                <c:pt idx="219">
                  <c:v>2020-12-10T03:00</c:v>
                </c:pt>
                <c:pt idx="220">
                  <c:v>2020-12-10T04:00</c:v>
                </c:pt>
                <c:pt idx="221">
                  <c:v>2020-12-10T05:00</c:v>
                </c:pt>
                <c:pt idx="222">
                  <c:v>2020-12-10T06:00</c:v>
                </c:pt>
                <c:pt idx="223">
                  <c:v>2020-12-10T07:00</c:v>
                </c:pt>
                <c:pt idx="224">
                  <c:v>2020-12-10T08:00</c:v>
                </c:pt>
                <c:pt idx="225">
                  <c:v>2020-12-10T09:00</c:v>
                </c:pt>
                <c:pt idx="226">
                  <c:v>2020-12-10T10:00</c:v>
                </c:pt>
                <c:pt idx="227">
                  <c:v>2020-12-10T11:00</c:v>
                </c:pt>
                <c:pt idx="228">
                  <c:v>2020-12-10T12:00</c:v>
                </c:pt>
                <c:pt idx="229">
                  <c:v>2020-12-10T13:00</c:v>
                </c:pt>
                <c:pt idx="230">
                  <c:v>2020-12-10T14:00</c:v>
                </c:pt>
                <c:pt idx="231">
                  <c:v>2020-12-10T15:00</c:v>
                </c:pt>
                <c:pt idx="232">
                  <c:v>2020-12-10T16:00</c:v>
                </c:pt>
                <c:pt idx="233">
                  <c:v>2020-12-10T17:00</c:v>
                </c:pt>
                <c:pt idx="234">
                  <c:v>2020-12-10T18:00</c:v>
                </c:pt>
                <c:pt idx="235">
                  <c:v>2020-12-10T19:00</c:v>
                </c:pt>
                <c:pt idx="236">
                  <c:v>2020-12-10T20:00</c:v>
                </c:pt>
                <c:pt idx="237">
                  <c:v>2020-12-10T21:00</c:v>
                </c:pt>
                <c:pt idx="238">
                  <c:v>2020-12-10T22:00</c:v>
                </c:pt>
                <c:pt idx="239">
                  <c:v>2020-12-10T23:00</c:v>
                </c:pt>
                <c:pt idx="240">
                  <c:v>2020-12-11T00:00</c:v>
                </c:pt>
                <c:pt idx="241">
                  <c:v>2020-12-11T01:00</c:v>
                </c:pt>
                <c:pt idx="242">
                  <c:v>2020-12-11T02:00</c:v>
                </c:pt>
                <c:pt idx="243">
                  <c:v>2020-12-11T03:00</c:v>
                </c:pt>
                <c:pt idx="244">
                  <c:v>2020-12-11T04:00</c:v>
                </c:pt>
                <c:pt idx="245">
                  <c:v>2020-12-11T05:00</c:v>
                </c:pt>
                <c:pt idx="246">
                  <c:v>2020-12-11T06:00</c:v>
                </c:pt>
                <c:pt idx="247">
                  <c:v>2020-12-11T07:00</c:v>
                </c:pt>
                <c:pt idx="248">
                  <c:v>2020-12-11T08:00</c:v>
                </c:pt>
                <c:pt idx="249">
                  <c:v>2020-12-11T09:00</c:v>
                </c:pt>
                <c:pt idx="250">
                  <c:v>2020-12-11T10:00</c:v>
                </c:pt>
                <c:pt idx="251">
                  <c:v>2020-12-11T11:00</c:v>
                </c:pt>
                <c:pt idx="252">
                  <c:v>2020-12-11T12:00</c:v>
                </c:pt>
                <c:pt idx="253">
                  <c:v>2020-12-11T13:00</c:v>
                </c:pt>
                <c:pt idx="254">
                  <c:v>2020-12-11T14:00</c:v>
                </c:pt>
                <c:pt idx="255">
                  <c:v>2020-12-11T15:00</c:v>
                </c:pt>
                <c:pt idx="256">
                  <c:v>2020-12-11T16:00</c:v>
                </c:pt>
                <c:pt idx="257">
                  <c:v>2020-12-11T17:00</c:v>
                </c:pt>
                <c:pt idx="258">
                  <c:v>2020-12-11T18:00</c:v>
                </c:pt>
                <c:pt idx="259">
                  <c:v>2020-12-11T19:00</c:v>
                </c:pt>
                <c:pt idx="260">
                  <c:v>2020-12-11T20:00</c:v>
                </c:pt>
                <c:pt idx="261">
                  <c:v>2020-12-11T21:00</c:v>
                </c:pt>
                <c:pt idx="262">
                  <c:v>2020-12-11T22:00</c:v>
                </c:pt>
                <c:pt idx="263">
                  <c:v>2020-12-11T23:00</c:v>
                </c:pt>
                <c:pt idx="264">
                  <c:v>2020-11-12T00:00:00</c:v>
                </c:pt>
                <c:pt idx="265">
                  <c:v>2020-11-12T01:00:00</c:v>
                </c:pt>
                <c:pt idx="266">
                  <c:v>2020-11-12T02:00:00</c:v>
                </c:pt>
                <c:pt idx="267">
                  <c:v>2020-11-12T03:00:00</c:v>
                </c:pt>
                <c:pt idx="268">
                  <c:v>2020-11-12T04:00:00</c:v>
                </c:pt>
                <c:pt idx="269">
                  <c:v>2020-11-12T05:00:00</c:v>
                </c:pt>
                <c:pt idx="270">
                  <c:v>2020-11-12T06:00:00</c:v>
                </c:pt>
                <c:pt idx="271">
                  <c:v>2020-11-12T07:00:00</c:v>
                </c:pt>
                <c:pt idx="272">
                  <c:v>2020-11-12T08:00:00</c:v>
                </c:pt>
                <c:pt idx="273">
                  <c:v>2020-11-12T09:00:00</c:v>
                </c:pt>
                <c:pt idx="274">
                  <c:v>2020-11-12T10:00:00</c:v>
                </c:pt>
                <c:pt idx="275">
                  <c:v>2020-11-12T11:00:00</c:v>
                </c:pt>
                <c:pt idx="276">
                  <c:v>2020-11-12T12:00:00</c:v>
                </c:pt>
                <c:pt idx="277">
                  <c:v>2020-11-12T13:00:00</c:v>
                </c:pt>
                <c:pt idx="278">
                  <c:v>2020-11-12T14:00:00</c:v>
                </c:pt>
                <c:pt idx="279">
                  <c:v>2020-11-12T15:00:00</c:v>
                </c:pt>
                <c:pt idx="280">
                  <c:v>2020-11-12T16:00:00</c:v>
                </c:pt>
                <c:pt idx="281">
                  <c:v>2020-11-12T17:00:00</c:v>
                </c:pt>
                <c:pt idx="282">
                  <c:v>2020-11-12T18:00:00</c:v>
                </c:pt>
                <c:pt idx="283">
                  <c:v>2020-11-12T19:00:00</c:v>
                </c:pt>
                <c:pt idx="284">
                  <c:v>2020-11-12T20:00:00</c:v>
                </c:pt>
                <c:pt idx="285">
                  <c:v>2020-11-12T21:00:00</c:v>
                </c:pt>
                <c:pt idx="286">
                  <c:v>2020-11-12T22:00:00</c:v>
                </c:pt>
                <c:pt idx="287">
                  <c:v>2020-11-12T23:00:00</c:v>
                </c:pt>
                <c:pt idx="288">
                  <c:v>2020-12-13T00:00</c:v>
                </c:pt>
                <c:pt idx="289">
                  <c:v>2020-12-13T01:00</c:v>
                </c:pt>
                <c:pt idx="290">
                  <c:v>2020-12-13T02:00</c:v>
                </c:pt>
                <c:pt idx="291">
                  <c:v>2020-12-13T03:00</c:v>
                </c:pt>
                <c:pt idx="292">
                  <c:v>2020-12-13T04:00</c:v>
                </c:pt>
                <c:pt idx="293">
                  <c:v>2020-12-13T05:00</c:v>
                </c:pt>
                <c:pt idx="294">
                  <c:v>2020-12-13T06:00</c:v>
                </c:pt>
                <c:pt idx="295">
                  <c:v>2020-12-13T07:00</c:v>
                </c:pt>
                <c:pt idx="296">
                  <c:v>2020-12-13T08:00</c:v>
                </c:pt>
                <c:pt idx="297">
                  <c:v>2020-12-13T09:00</c:v>
                </c:pt>
                <c:pt idx="298">
                  <c:v>2020-12-13T11:00</c:v>
                </c:pt>
                <c:pt idx="299">
                  <c:v>2020-12-13T11:00</c:v>
                </c:pt>
                <c:pt idx="300">
                  <c:v>2020-12-13T12:00</c:v>
                </c:pt>
                <c:pt idx="301">
                  <c:v>2020-12-13T13:00</c:v>
                </c:pt>
                <c:pt idx="302">
                  <c:v>2020-12-13T14:00</c:v>
                </c:pt>
                <c:pt idx="303">
                  <c:v>2020-12-13T15:00</c:v>
                </c:pt>
                <c:pt idx="304">
                  <c:v>2020-12-13T16:00</c:v>
                </c:pt>
                <c:pt idx="305">
                  <c:v>2020-12-13T17:00</c:v>
                </c:pt>
                <c:pt idx="306">
                  <c:v>2020-12-13T18:00</c:v>
                </c:pt>
                <c:pt idx="307">
                  <c:v>2020-12-13T19:00</c:v>
                </c:pt>
                <c:pt idx="308">
                  <c:v>2020-12-13T20:00</c:v>
                </c:pt>
                <c:pt idx="309">
                  <c:v>2020-12-13T21:00</c:v>
                </c:pt>
                <c:pt idx="310">
                  <c:v>2020-12-13T22:00</c:v>
                </c:pt>
                <c:pt idx="311">
                  <c:v>2020-12-13T23:00</c:v>
                </c:pt>
                <c:pt idx="312">
                  <c:v>2020-12-14T00:00</c:v>
                </c:pt>
                <c:pt idx="313">
                  <c:v>2020-12-14T01:00</c:v>
                </c:pt>
                <c:pt idx="314">
                  <c:v>2020-12-14T02:00</c:v>
                </c:pt>
                <c:pt idx="315">
                  <c:v>2020-12-14T03:00</c:v>
                </c:pt>
                <c:pt idx="316">
                  <c:v>2020-12-14T04:00</c:v>
                </c:pt>
                <c:pt idx="317">
                  <c:v>2020-12-14T05:00</c:v>
                </c:pt>
                <c:pt idx="318">
                  <c:v>2020-12-14T06:00</c:v>
                </c:pt>
                <c:pt idx="319">
                  <c:v>2020-12-14T07:00</c:v>
                </c:pt>
                <c:pt idx="320">
                  <c:v>2020-12-14T08:00</c:v>
                </c:pt>
                <c:pt idx="321">
                  <c:v>2020-12-14T09:00</c:v>
                </c:pt>
                <c:pt idx="322">
                  <c:v>2020-12-14T10:00</c:v>
                </c:pt>
                <c:pt idx="323">
                  <c:v>2020-12-14T11:00</c:v>
                </c:pt>
                <c:pt idx="324">
                  <c:v>2020-12-14T12:00</c:v>
                </c:pt>
                <c:pt idx="325">
                  <c:v>2020-12-14T13:00</c:v>
                </c:pt>
                <c:pt idx="326">
                  <c:v>2020-12-14T14:00</c:v>
                </c:pt>
                <c:pt idx="327">
                  <c:v>2020-12-14T15:00</c:v>
                </c:pt>
                <c:pt idx="328">
                  <c:v>2020-12-14T16:00</c:v>
                </c:pt>
                <c:pt idx="329">
                  <c:v>2020-12-14T17:00</c:v>
                </c:pt>
                <c:pt idx="330">
                  <c:v>2020-12-14T18:00</c:v>
                </c:pt>
                <c:pt idx="331">
                  <c:v>2020-12-14T19:00</c:v>
                </c:pt>
                <c:pt idx="332">
                  <c:v>2020-12-14T20:00</c:v>
                </c:pt>
                <c:pt idx="333">
                  <c:v>2020-12-14T21:00</c:v>
                </c:pt>
                <c:pt idx="334">
                  <c:v>2020-12-14T22:00</c:v>
                </c:pt>
                <c:pt idx="335">
                  <c:v>2020-12-14T23:00</c:v>
                </c:pt>
                <c:pt idx="336">
                  <c:v>2020-12-15T00:00</c:v>
                </c:pt>
                <c:pt idx="337">
                  <c:v>2020-12-15T01:00</c:v>
                </c:pt>
                <c:pt idx="338">
                  <c:v>2020-12-15T02:00</c:v>
                </c:pt>
                <c:pt idx="339">
                  <c:v>2020-12-15T03:00</c:v>
                </c:pt>
                <c:pt idx="340">
                  <c:v>2020-12-15T04:00</c:v>
                </c:pt>
                <c:pt idx="341">
                  <c:v>2020-12-15T05:00</c:v>
                </c:pt>
                <c:pt idx="342">
                  <c:v>2020-12-15T06:00</c:v>
                </c:pt>
                <c:pt idx="343">
                  <c:v>2020-12-15T07:00</c:v>
                </c:pt>
                <c:pt idx="344">
                  <c:v>2020-12-15T08:00</c:v>
                </c:pt>
                <c:pt idx="345">
                  <c:v>2020-12-15T09:00</c:v>
                </c:pt>
                <c:pt idx="346">
                  <c:v>2020-12-15T10:00</c:v>
                </c:pt>
                <c:pt idx="347">
                  <c:v>2020-12-15T11:00</c:v>
                </c:pt>
                <c:pt idx="348">
                  <c:v>2020-12-15T12:00</c:v>
                </c:pt>
                <c:pt idx="349">
                  <c:v>2020-12-15T13:00</c:v>
                </c:pt>
                <c:pt idx="350">
                  <c:v>2020-12-15T14:00</c:v>
                </c:pt>
                <c:pt idx="351">
                  <c:v>2020-12-15T15:00</c:v>
                </c:pt>
                <c:pt idx="352">
                  <c:v>2020-12-15T16:00</c:v>
                </c:pt>
                <c:pt idx="353">
                  <c:v>2020-12-15T17:00</c:v>
                </c:pt>
                <c:pt idx="354">
                  <c:v>2020-12-15T18:00</c:v>
                </c:pt>
                <c:pt idx="355">
                  <c:v>2020-12-15T19:00</c:v>
                </c:pt>
                <c:pt idx="356">
                  <c:v>2020-12-15T20:00</c:v>
                </c:pt>
                <c:pt idx="357">
                  <c:v>2020-12-15T21:00</c:v>
                </c:pt>
                <c:pt idx="358">
                  <c:v>2020-12-15T22:00</c:v>
                </c:pt>
                <c:pt idx="359">
                  <c:v>2020-12-15T23:00</c:v>
                </c:pt>
                <c:pt idx="360">
                  <c:v>2020-12-16T00:00</c:v>
                </c:pt>
                <c:pt idx="361">
                  <c:v>2020-12-16T01:00</c:v>
                </c:pt>
                <c:pt idx="362">
                  <c:v>2020-12-16T02:00</c:v>
                </c:pt>
                <c:pt idx="363">
                  <c:v>2020-12-16T03:00</c:v>
                </c:pt>
                <c:pt idx="364">
                  <c:v>2020-12-16T04:00</c:v>
                </c:pt>
                <c:pt idx="365">
                  <c:v>2020-12-16T05:00</c:v>
                </c:pt>
                <c:pt idx="366">
                  <c:v>2020-12-16T06:00</c:v>
                </c:pt>
                <c:pt idx="367">
                  <c:v>2020-12-16T07:00</c:v>
                </c:pt>
                <c:pt idx="368">
                  <c:v>2020-12-16T08:00</c:v>
                </c:pt>
                <c:pt idx="369">
                  <c:v>2020-12-16T09:00</c:v>
                </c:pt>
                <c:pt idx="370">
                  <c:v>2020-12-16T10:00</c:v>
                </c:pt>
                <c:pt idx="371">
                  <c:v>2020-12-16T11:00</c:v>
                </c:pt>
                <c:pt idx="372">
                  <c:v>2020-12-16T12:00</c:v>
                </c:pt>
                <c:pt idx="373">
                  <c:v>2020-12-16T13:00</c:v>
                </c:pt>
                <c:pt idx="374">
                  <c:v>2020-12-16T14:00</c:v>
                </c:pt>
                <c:pt idx="375">
                  <c:v>2020-12-16T15:00</c:v>
                </c:pt>
                <c:pt idx="376">
                  <c:v>2020-12-16T16:00</c:v>
                </c:pt>
                <c:pt idx="377">
                  <c:v>2020-12-16T17:00</c:v>
                </c:pt>
                <c:pt idx="378">
                  <c:v>2020-12-16T18:00</c:v>
                </c:pt>
                <c:pt idx="379">
                  <c:v>2020-12-16T19:00</c:v>
                </c:pt>
                <c:pt idx="380">
                  <c:v>2020-12-16T20:00</c:v>
                </c:pt>
                <c:pt idx="381">
                  <c:v>2020-12-16T21:00</c:v>
                </c:pt>
                <c:pt idx="382">
                  <c:v>2020-12-16T22:00</c:v>
                </c:pt>
                <c:pt idx="383">
                  <c:v>2020-12-16T23:00</c:v>
                </c:pt>
                <c:pt idx="384">
                  <c:v>2020-12-17T00:00</c:v>
                </c:pt>
                <c:pt idx="385">
                  <c:v>2020-12-17T01:00</c:v>
                </c:pt>
                <c:pt idx="386">
                  <c:v>2020-12-17T02:00</c:v>
                </c:pt>
                <c:pt idx="387">
                  <c:v>2020-12-17T03:00</c:v>
                </c:pt>
                <c:pt idx="388">
                  <c:v>2020-12-17T04:00</c:v>
                </c:pt>
                <c:pt idx="389">
                  <c:v>2020-12-17T05:00</c:v>
                </c:pt>
                <c:pt idx="390">
                  <c:v>2020-12-17T06:00</c:v>
                </c:pt>
                <c:pt idx="391">
                  <c:v>2020-12-17T07:00</c:v>
                </c:pt>
                <c:pt idx="392">
                  <c:v>2020-12-17T08:00</c:v>
                </c:pt>
                <c:pt idx="393">
                  <c:v>2020-12-17T09:00</c:v>
                </c:pt>
                <c:pt idx="394">
                  <c:v>2020-12-17T10:00</c:v>
                </c:pt>
                <c:pt idx="395">
                  <c:v>2020-12-17T11:00</c:v>
                </c:pt>
                <c:pt idx="396">
                  <c:v>2020-12-17T12:00</c:v>
                </c:pt>
                <c:pt idx="397">
                  <c:v>2020-12-17T13:00</c:v>
                </c:pt>
                <c:pt idx="398">
                  <c:v>2020-12-17T14:00</c:v>
                </c:pt>
                <c:pt idx="399">
                  <c:v>2020-12-17T15:00</c:v>
                </c:pt>
                <c:pt idx="400">
                  <c:v>2020-12-17T16:00</c:v>
                </c:pt>
                <c:pt idx="401">
                  <c:v>2020-12-17T17:00</c:v>
                </c:pt>
                <c:pt idx="402">
                  <c:v>2020-12-17T18:00</c:v>
                </c:pt>
                <c:pt idx="403">
                  <c:v>2020-12-17T19:00</c:v>
                </c:pt>
                <c:pt idx="404">
                  <c:v>2020-12-17T20:00</c:v>
                </c:pt>
                <c:pt idx="405">
                  <c:v>2020-12-17T21:00</c:v>
                </c:pt>
                <c:pt idx="406">
                  <c:v>2020-12-17T22:00</c:v>
                </c:pt>
                <c:pt idx="407">
                  <c:v>2020-12-17T23:00</c:v>
                </c:pt>
                <c:pt idx="408">
                  <c:v>2020-12-18T00:00</c:v>
                </c:pt>
                <c:pt idx="409">
                  <c:v>2020-12-18T01:00</c:v>
                </c:pt>
                <c:pt idx="410">
                  <c:v>2020-12-18T02:00</c:v>
                </c:pt>
                <c:pt idx="411">
                  <c:v>2020-12-18T03:00</c:v>
                </c:pt>
                <c:pt idx="412">
                  <c:v>2020-12-18T04:00</c:v>
                </c:pt>
                <c:pt idx="413">
                  <c:v>2020-12-18T05:00</c:v>
                </c:pt>
                <c:pt idx="414">
                  <c:v>2020-12-18T06:00</c:v>
                </c:pt>
                <c:pt idx="415">
                  <c:v>2020-12-18T07:00</c:v>
                </c:pt>
                <c:pt idx="416">
                  <c:v>2020-12-18T08:00</c:v>
                </c:pt>
                <c:pt idx="417">
                  <c:v>2020-12-18T09:00</c:v>
                </c:pt>
                <c:pt idx="418">
                  <c:v>2020-12-18T10:00</c:v>
                </c:pt>
                <c:pt idx="419">
                  <c:v>2020-12-18T11:00</c:v>
                </c:pt>
                <c:pt idx="420">
                  <c:v>2020-12-18T12:00</c:v>
                </c:pt>
                <c:pt idx="421">
                  <c:v>2020-12-18T13:00</c:v>
                </c:pt>
                <c:pt idx="422">
                  <c:v>2020-12-18T14:00</c:v>
                </c:pt>
                <c:pt idx="423">
                  <c:v>2020-12-18T15:00</c:v>
                </c:pt>
                <c:pt idx="424">
                  <c:v>2020-12-18T16:00</c:v>
                </c:pt>
                <c:pt idx="425">
                  <c:v>2020-12-18T17:00</c:v>
                </c:pt>
                <c:pt idx="426">
                  <c:v>2020-12-18T18:00</c:v>
                </c:pt>
                <c:pt idx="427">
                  <c:v>2020-12-18T19:00</c:v>
                </c:pt>
                <c:pt idx="428">
                  <c:v>2020-12-18T20:00</c:v>
                </c:pt>
                <c:pt idx="429">
                  <c:v>2020-12-18T21:00</c:v>
                </c:pt>
                <c:pt idx="430">
                  <c:v>2020-12-18T22:00</c:v>
                </c:pt>
                <c:pt idx="431">
                  <c:v>2020-12-18T23:00</c:v>
                </c:pt>
                <c:pt idx="432">
                  <c:v>2020-11-19T00:00:00</c:v>
                </c:pt>
                <c:pt idx="433">
                  <c:v>2020-11-19T01:00:00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2020-11-19T04:00:00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2020-11-19T11:00:00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2020-12-20T00:00</c:v>
                </c:pt>
                <c:pt idx="457">
                  <c:v>2020-12-20T01:00</c:v>
                </c:pt>
                <c:pt idx="458">
                  <c:v>2020-12-20T02:00</c:v>
                </c:pt>
                <c:pt idx="459">
                  <c:v>2020-12-20T03:00</c:v>
                </c:pt>
                <c:pt idx="460">
                  <c:v>2020-12-20T04:00</c:v>
                </c:pt>
                <c:pt idx="461">
                  <c:v>2020-12-20T05:00</c:v>
                </c:pt>
                <c:pt idx="462">
                  <c:v>2020-12-20T06:00</c:v>
                </c:pt>
                <c:pt idx="463">
                  <c:v>2020-12-20T07:00</c:v>
                </c:pt>
                <c:pt idx="464">
                  <c:v>2020-12-20T08:00</c:v>
                </c:pt>
                <c:pt idx="465">
                  <c:v>2020-12-20T09:00</c:v>
                </c:pt>
                <c:pt idx="466">
                  <c:v>2020-12-20T11:00</c:v>
                </c:pt>
                <c:pt idx="467">
                  <c:v>2020-12-20T11:00</c:v>
                </c:pt>
                <c:pt idx="468">
                  <c:v>2020-12-20T12:00</c:v>
                </c:pt>
                <c:pt idx="469">
                  <c:v>2020-12-20T13:00</c:v>
                </c:pt>
                <c:pt idx="470">
                  <c:v>2020-12-20T14:00</c:v>
                </c:pt>
                <c:pt idx="471">
                  <c:v>2020-12-20T15:00</c:v>
                </c:pt>
                <c:pt idx="472">
                  <c:v>2020-12-20T16:00</c:v>
                </c:pt>
                <c:pt idx="473">
                  <c:v>2020-12-20T17:00</c:v>
                </c:pt>
                <c:pt idx="474">
                  <c:v>2020-12-20T18:00</c:v>
                </c:pt>
                <c:pt idx="475">
                  <c:v>2020-12-20T19:00</c:v>
                </c:pt>
                <c:pt idx="476">
                  <c:v>2020-12-20T20:00</c:v>
                </c:pt>
                <c:pt idx="477">
                  <c:v>2020-12-20T21:00</c:v>
                </c:pt>
                <c:pt idx="478">
                  <c:v>2020-12-20T22:00</c:v>
                </c:pt>
                <c:pt idx="479">
                  <c:v>2020-12-20T23:00</c:v>
                </c:pt>
                <c:pt idx="480">
                  <c:v>2020-12-21T00:00</c:v>
                </c:pt>
                <c:pt idx="481">
                  <c:v>2020-12-21T01:00</c:v>
                </c:pt>
                <c:pt idx="482">
                  <c:v>2020-12-21T02:00</c:v>
                </c:pt>
                <c:pt idx="483">
                  <c:v>2020-12-21T03:00</c:v>
                </c:pt>
                <c:pt idx="484">
                  <c:v>2020-12-21T04:00</c:v>
                </c:pt>
                <c:pt idx="485">
                  <c:v>2020-12-21T05:00</c:v>
                </c:pt>
                <c:pt idx="486">
                  <c:v>2020-12-21T06:00</c:v>
                </c:pt>
                <c:pt idx="487">
                  <c:v>2020-12-21T07:00</c:v>
                </c:pt>
                <c:pt idx="488">
                  <c:v>2020-12-21T08:00</c:v>
                </c:pt>
                <c:pt idx="489">
                  <c:v>2020-12-21T09:00</c:v>
                </c:pt>
                <c:pt idx="490">
                  <c:v>2020-12-21T10:00</c:v>
                </c:pt>
                <c:pt idx="491">
                  <c:v>2020-12-21T11:00</c:v>
                </c:pt>
                <c:pt idx="492">
                  <c:v>2020-12-21T12:00</c:v>
                </c:pt>
                <c:pt idx="493">
                  <c:v>2020-12-21T13:00</c:v>
                </c:pt>
                <c:pt idx="494">
                  <c:v>2020-12-21T14:00</c:v>
                </c:pt>
                <c:pt idx="495">
                  <c:v>2020-12-21T15:00</c:v>
                </c:pt>
                <c:pt idx="496">
                  <c:v>2020-12-21T16:00</c:v>
                </c:pt>
                <c:pt idx="497">
                  <c:v>2020-12-21T17:00</c:v>
                </c:pt>
                <c:pt idx="498">
                  <c:v>2020-12-21T18:00</c:v>
                </c:pt>
                <c:pt idx="499">
                  <c:v>2020-12-21T19:00</c:v>
                </c:pt>
                <c:pt idx="500">
                  <c:v>2020-12-21T20:00</c:v>
                </c:pt>
                <c:pt idx="501">
                  <c:v>2020-12-21T21:00</c:v>
                </c:pt>
                <c:pt idx="502">
                  <c:v>2020-12-21T22:00</c:v>
                </c:pt>
                <c:pt idx="503">
                  <c:v>2020-12-21T23:00</c:v>
                </c:pt>
                <c:pt idx="504">
                  <c:v>2020-12-22T00:00</c:v>
                </c:pt>
                <c:pt idx="505">
                  <c:v>2020-12-22T01:00</c:v>
                </c:pt>
                <c:pt idx="506">
                  <c:v>2020-12-22T02:00</c:v>
                </c:pt>
                <c:pt idx="507">
                  <c:v>2020-12-22T03:00</c:v>
                </c:pt>
                <c:pt idx="508">
                  <c:v>2020-12-22T04:00</c:v>
                </c:pt>
                <c:pt idx="509">
                  <c:v>2020-12-22T05:00</c:v>
                </c:pt>
                <c:pt idx="510">
                  <c:v>2020-12-22T06:00</c:v>
                </c:pt>
                <c:pt idx="511">
                  <c:v>2020-12-22T07:00</c:v>
                </c:pt>
                <c:pt idx="512">
                  <c:v>2020-12-22T08:00</c:v>
                </c:pt>
                <c:pt idx="513">
                  <c:v>2020-12-22T09:00</c:v>
                </c:pt>
                <c:pt idx="514">
                  <c:v>2020-12-22T10:00</c:v>
                </c:pt>
                <c:pt idx="515">
                  <c:v>2020-12-22T11:00</c:v>
                </c:pt>
                <c:pt idx="516">
                  <c:v>2020-12-22T12:00</c:v>
                </c:pt>
                <c:pt idx="517">
                  <c:v>2020-12-22T13:00</c:v>
                </c:pt>
                <c:pt idx="518">
                  <c:v>2020-12-22T14:00</c:v>
                </c:pt>
                <c:pt idx="519">
                  <c:v>2020-12-22T15:00</c:v>
                </c:pt>
                <c:pt idx="520">
                  <c:v>2020-12-22T16:00</c:v>
                </c:pt>
                <c:pt idx="521">
                  <c:v>2020-12-22T17:00</c:v>
                </c:pt>
                <c:pt idx="522">
                  <c:v>2020-12-22T18:00</c:v>
                </c:pt>
                <c:pt idx="523">
                  <c:v>2020-12-22T19:00</c:v>
                </c:pt>
                <c:pt idx="524">
                  <c:v>2020-12-22T20:00</c:v>
                </c:pt>
                <c:pt idx="525">
                  <c:v>2020-12-22T21:00</c:v>
                </c:pt>
                <c:pt idx="526">
                  <c:v>2020-12-22T22:00</c:v>
                </c:pt>
                <c:pt idx="527">
                  <c:v>2020-12-22T23:00</c:v>
                </c:pt>
                <c:pt idx="528">
                  <c:v>2020-12-23T00:00</c:v>
                </c:pt>
                <c:pt idx="529">
                  <c:v>2020-12-23T01:00</c:v>
                </c:pt>
                <c:pt idx="530">
                  <c:v>2020-12-23T02:00</c:v>
                </c:pt>
                <c:pt idx="531">
                  <c:v>2020-12-23T03:00</c:v>
                </c:pt>
                <c:pt idx="532">
                  <c:v>2020-12-23T04:00</c:v>
                </c:pt>
                <c:pt idx="533">
                  <c:v>2020-12-23T05:00</c:v>
                </c:pt>
                <c:pt idx="534">
                  <c:v>2020-12-23T06:00</c:v>
                </c:pt>
                <c:pt idx="535">
                  <c:v>2020-12-23T07:00</c:v>
                </c:pt>
                <c:pt idx="536">
                  <c:v>2020-12-23T08:00</c:v>
                </c:pt>
                <c:pt idx="537">
                  <c:v>2020-12-23T09:00</c:v>
                </c:pt>
                <c:pt idx="538">
                  <c:v>2020-12-23T10:00</c:v>
                </c:pt>
                <c:pt idx="539">
                  <c:v>2020-12-23T11:00</c:v>
                </c:pt>
                <c:pt idx="540">
                  <c:v>2020-12-23T12:00</c:v>
                </c:pt>
                <c:pt idx="541">
                  <c:v>2020-12-23T13:00</c:v>
                </c:pt>
                <c:pt idx="542">
                  <c:v>2020-12-23T14:00</c:v>
                </c:pt>
                <c:pt idx="543">
                  <c:v>2020-12-23T15:00</c:v>
                </c:pt>
                <c:pt idx="544">
                  <c:v>2020-12-23T16:00</c:v>
                </c:pt>
                <c:pt idx="545">
                  <c:v>2020-12-23T17:00</c:v>
                </c:pt>
                <c:pt idx="546">
                  <c:v>2020-12-23T18:00</c:v>
                </c:pt>
                <c:pt idx="547">
                  <c:v>2020-12-23T19:00</c:v>
                </c:pt>
                <c:pt idx="548">
                  <c:v>2020-12-23T20:00</c:v>
                </c:pt>
                <c:pt idx="549">
                  <c:v>2020-12-23T21:00</c:v>
                </c:pt>
                <c:pt idx="550">
                  <c:v>2020-12-23T22:00</c:v>
                </c:pt>
                <c:pt idx="551">
                  <c:v>2020-12-23T23:00</c:v>
                </c:pt>
                <c:pt idx="552">
                  <c:v>2020-12-24T00:00</c:v>
                </c:pt>
                <c:pt idx="553">
                  <c:v>2020-12-24T01:00</c:v>
                </c:pt>
                <c:pt idx="554">
                  <c:v>2020-12-24T02:00</c:v>
                </c:pt>
                <c:pt idx="555">
                  <c:v>2020-12-24T03:00</c:v>
                </c:pt>
                <c:pt idx="556">
                  <c:v>2020-12-24T04:00</c:v>
                </c:pt>
                <c:pt idx="557">
                  <c:v>2020-12-24T05:00</c:v>
                </c:pt>
                <c:pt idx="558">
                  <c:v>2020-12-24T06:00</c:v>
                </c:pt>
                <c:pt idx="559">
                  <c:v>2020-12-24T07:00</c:v>
                </c:pt>
                <c:pt idx="560">
                  <c:v>2020-12-24T08:00</c:v>
                </c:pt>
                <c:pt idx="561">
                  <c:v>2020-12-24T09:00</c:v>
                </c:pt>
                <c:pt idx="562">
                  <c:v>2020-12-24T10:00</c:v>
                </c:pt>
                <c:pt idx="563">
                  <c:v>2020-12-24T11:00</c:v>
                </c:pt>
                <c:pt idx="564">
                  <c:v>2020-12-24T12:00</c:v>
                </c:pt>
                <c:pt idx="565">
                  <c:v>2020-12-24T13:00</c:v>
                </c:pt>
                <c:pt idx="566">
                  <c:v>2020-12-24T14:00</c:v>
                </c:pt>
                <c:pt idx="567">
                  <c:v>2020-12-24T15:00</c:v>
                </c:pt>
                <c:pt idx="568">
                  <c:v>2020-12-24T16:00</c:v>
                </c:pt>
                <c:pt idx="569">
                  <c:v>2020-12-24T17:00</c:v>
                </c:pt>
                <c:pt idx="570">
                  <c:v>2020-12-24T18:00</c:v>
                </c:pt>
                <c:pt idx="571">
                  <c:v>2020-12-24T19:00</c:v>
                </c:pt>
                <c:pt idx="572">
                  <c:v>2020-12-24T20:00</c:v>
                </c:pt>
                <c:pt idx="573">
                  <c:v>2020-12-24T21:00</c:v>
                </c:pt>
                <c:pt idx="574">
                  <c:v>2020-12-24T22:00</c:v>
                </c:pt>
                <c:pt idx="575">
                  <c:v>2020-12-24T23:00</c:v>
                </c:pt>
                <c:pt idx="576">
                  <c:v>2020-12-25T00:00</c:v>
                </c:pt>
                <c:pt idx="577">
                  <c:v>2020-12-25T01:00</c:v>
                </c:pt>
                <c:pt idx="578">
                  <c:v>2020-12-25T02:00</c:v>
                </c:pt>
                <c:pt idx="579">
                  <c:v>2020-12-25T03:00</c:v>
                </c:pt>
                <c:pt idx="580">
                  <c:v>2020-12-25T04:00</c:v>
                </c:pt>
                <c:pt idx="581">
                  <c:v>2020-12-25T05:00</c:v>
                </c:pt>
                <c:pt idx="582">
                  <c:v>2020-12-25T06:00</c:v>
                </c:pt>
                <c:pt idx="583">
                  <c:v>2020-12-25T07:00</c:v>
                </c:pt>
                <c:pt idx="584">
                  <c:v>2020-12-25T08:00</c:v>
                </c:pt>
                <c:pt idx="585">
                  <c:v>2020-12-25T09:00</c:v>
                </c:pt>
                <c:pt idx="586">
                  <c:v>2020-12-25T11:00</c:v>
                </c:pt>
                <c:pt idx="587">
                  <c:v>2020-12-25T11:00</c:v>
                </c:pt>
                <c:pt idx="588">
                  <c:v>2020-12-25T12:00</c:v>
                </c:pt>
                <c:pt idx="589">
                  <c:v>2020-12-25T13:00</c:v>
                </c:pt>
                <c:pt idx="590">
                  <c:v>2020-12-25T14:00</c:v>
                </c:pt>
                <c:pt idx="591">
                  <c:v>2020-12-25T15:00</c:v>
                </c:pt>
                <c:pt idx="592">
                  <c:v>2020-12-25T16:00</c:v>
                </c:pt>
                <c:pt idx="593">
                  <c:v>2020-12-25T17:00</c:v>
                </c:pt>
                <c:pt idx="594">
                  <c:v>2020-12-25T18:00</c:v>
                </c:pt>
                <c:pt idx="595">
                  <c:v>2020-12-25T19:00</c:v>
                </c:pt>
                <c:pt idx="596">
                  <c:v>2020-12-25T20:00</c:v>
                </c:pt>
                <c:pt idx="597">
                  <c:v>2020-12-25T21:00</c:v>
                </c:pt>
                <c:pt idx="598">
                  <c:v>2020-12-25T22:00</c:v>
                </c:pt>
                <c:pt idx="599">
                  <c:v>2020-12-25T23:00</c:v>
                </c:pt>
                <c:pt idx="600">
                  <c:v>2020-12-26T00:00</c:v>
                </c:pt>
                <c:pt idx="601">
                  <c:v>2020-12-26T01:00</c:v>
                </c:pt>
                <c:pt idx="602">
                  <c:v>2020-12-26T02:00</c:v>
                </c:pt>
                <c:pt idx="603">
                  <c:v>2020-12-26T03:00</c:v>
                </c:pt>
                <c:pt idx="604">
                  <c:v>2020-12-26T04:00</c:v>
                </c:pt>
                <c:pt idx="605">
                  <c:v>2020-12-26T05:00</c:v>
                </c:pt>
                <c:pt idx="606">
                  <c:v>2020-12-26T06:00</c:v>
                </c:pt>
                <c:pt idx="607">
                  <c:v>2020-12-26T07:00</c:v>
                </c:pt>
                <c:pt idx="608">
                  <c:v>2020-12-26T08:00</c:v>
                </c:pt>
                <c:pt idx="609">
                  <c:v>2020-12-26T09:00</c:v>
                </c:pt>
                <c:pt idx="610">
                  <c:v>2020-12-26T10:00</c:v>
                </c:pt>
                <c:pt idx="611">
                  <c:v>2020-12-26T11:00</c:v>
                </c:pt>
                <c:pt idx="612">
                  <c:v>2020-12-26T12:00</c:v>
                </c:pt>
                <c:pt idx="613">
                  <c:v>2020-12-26T13:00</c:v>
                </c:pt>
                <c:pt idx="614">
                  <c:v>2020-12-26T14:00</c:v>
                </c:pt>
                <c:pt idx="615">
                  <c:v>2020-12-26T15:00</c:v>
                </c:pt>
                <c:pt idx="616">
                  <c:v>2020-12-26T16:00</c:v>
                </c:pt>
                <c:pt idx="617">
                  <c:v>2020-12-26T17:00</c:v>
                </c:pt>
                <c:pt idx="618">
                  <c:v>2020-12-26T18:00</c:v>
                </c:pt>
                <c:pt idx="619">
                  <c:v>2020-12-26T19:00</c:v>
                </c:pt>
                <c:pt idx="620">
                  <c:v>2020-12-26T20:00</c:v>
                </c:pt>
                <c:pt idx="621">
                  <c:v>2020-12-26T21:00</c:v>
                </c:pt>
                <c:pt idx="622">
                  <c:v>2020-12-26T22:00</c:v>
                </c:pt>
                <c:pt idx="623">
                  <c:v>2020-12-26T23:00</c:v>
                </c:pt>
                <c:pt idx="624">
                  <c:v>2020-12-27T00:00</c:v>
                </c:pt>
                <c:pt idx="625">
                  <c:v>2020-12-27T01:00</c:v>
                </c:pt>
                <c:pt idx="626">
                  <c:v>2020-12-27T02:00</c:v>
                </c:pt>
                <c:pt idx="627">
                  <c:v>2020-12-27T03:00</c:v>
                </c:pt>
                <c:pt idx="628">
                  <c:v>2020-12-27T04:00</c:v>
                </c:pt>
                <c:pt idx="629">
                  <c:v>2020-12-27T05:00</c:v>
                </c:pt>
                <c:pt idx="630">
                  <c:v>2020-12-27T06:00</c:v>
                </c:pt>
                <c:pt idx="631">
                  <c:v>2020-12-27T07:00</c:v>
                </c:pt>
                <c:pt idx="632">
                  <c:v>2020-12-27T08:00</c:v>
                </c:pt>
                <c:pt idx="633">
                  <c:v>2020-12-27T09:00</c:v>
                </c:pt>
                <c:pt idx="634">
                  <c:v>2020-12-27T11:00</c:v>
                </c:pt>
                <c:pt idx="635">
                  <c:v>2020-12-27T11:00</c:v>
                </c:pt>
                <c:pt idx="636">
                  <c:v>2020-12-27T12:00</c:v>
                </c:pt>
                <c:pt idx="637">
                  <c:v>2020-12-27T13:00</c:v>
                </c:pt>
                <c:pt idx="638">
                  <c:v>2020-12-27T14:00</c:v>
                </c:pt>
                <c:pt idx="639">
                  <c:v>2020-12-27T15:00</c:v>
                </c:pt>
                <c:pt idx="640">
                  <c:v>2020-12-27T16:00</c:v>
                </c:pt>
                <c:pt idx="641">
                  <c:v>2020-12-27T17:00</c:v>
                </c:pt>
                <c:pt idx="642">
                  <c:v>2020-12-27T18:00</c:v>
                </c:pt>
                <c:pt idx="643">
                  <c:v>2020-12-27T19:00</c:v>
                </c:pt>
                <c:pt idx="644">
                  <c:v>2020-12-27T20:00</c:v>
                </c:pt>
                <c:pt idx="645">
                  <c:v>2020-12-27T21:00</c:v>
                </c:pt>
                <c:pt idx="646">
                  <c:v>2020-12-27T22:00</c:v>
                </c:pt>
                <c:pt idx="647">
                  <c:v>2020-12-27T23:00</c:v>
                </c:pt>
                <c:pt idx="648">
                  <c:v>2020-12-28T00:00</c:v>
                </c:pt>
                <c:pt idx="649">
                  <c:v>2020-12-28T01:00</c:v>
                </c:pt>
                <c:pt idx="650">
                  <c:v>2020-12-28T02:00</c:v>
                </c:pt>
                <c:pt idx="651">
                  <c:v>2020-12-28T03:00</c:v>
                </c:pt>
                <c:pt idx="652">
                  <c:v>2020-12-28T04:00</c:v>
                </c:pt>
                <c:pt idx="653">
                  <c:v>2020-12-28T05:00</c:v>
                </c:pt>
                <c:pt idx="654">
                  <c:v>2020-12-28T06:00</c:v>
                </c:pt>
                <c:pt idx="655">
                  <c:v>2020-12-28T07:00</c:v>
                </c:pt>
                <c:pt idx="656">
                  <c:v>2020-12-28T08:00</c:v>
                </c:pt>
                <c:pt idx="657">
                  <c:v>2020-12-28T09:00</c:v>
                </c:pt>
                <c:pt idx="658">
                  <c:v>2020-12-28T10:00</c:v>
                </c:pt>
                <c:pt idx="659">
                  <c:v>2020-12-28T11:00</c:v>
                </c:pt>
                <c:pt idx="660">
                  <c:v>2020-12-28T12:00</c:v>
                </c:pt>
                <c:pt idx="661">
                  <c:v>2020-12-28T13:00</c:v>
                </c:pt>
                <c:pt idx="662">
                  <c:v>2020-12-28T14:00</c:v>
                </c:pt>
                <c:pt idx="663">
                  <c:v>2020-12-28T15:00</c:v>
                </c:pt>
                <c:pt idx="664">
                  <c:v>2020-12-28T16:00</c:v>
                </c:pt>
                <c:pt idx="665">
                  <c:v>2020-12-28T17:00</c:v>
                </c:pt>
                <c:pt idx="666">
                  <c:v>2020-12-28T18:00</c:v>
                </c:pt>
                <c:pt idx="667">
                  <c:v>2020-12-28T19:00</c:v>
                </c:pt>
                <c:pt idx="668">
                  <c:v>2020-12-28T20:00</c:v>
                </c:pt>
                <c:pt idx="669">
                  <c:v>2020-12-28T21:00</c:v>
                </c:pt>
                <c:pt idx="670">
                  <c:v>2020-12-28T22:00</c:v>
                </c:pt>
                <c:pt idx="671">
                  <c:v>2020-12-28T23:00</c:v>
                </c:pt>
                <c:pt idx="672">
                  <c:v>2020-12-29T00:00</c:v>
                </c:pt>
                <c:pt idx="673">
                  <c:v>2020-12-29T01:00</c:v>
                </c:pt>
                <c:pt idx="674">
                  <c:v>2020-12-29T02:00</c:v>
                </c:pt>
                <c:pt idx="675">
                  <c:v>2020-12-29T03:00</c:v>
                </c:pt>
                <c:pt idx="676">
                  <c:v>2020-12-29T04:00</c:v>
                </c:pt>
                <c:pt idx="677">
                  <c:v>2020-12-29T05:00</c:v>
                </c:pt>
                <c:pt idx="678">
                  <c:v>2020-12-29T06:00</c:v>
                </c:pt>
                <c:pt idx="679">
                  <c:v>2020-12-29T07:00</c:v>
                </c:pt>
                <c:pt idx="680">
                  <c:v>2020-12-29T08:00</c:v>
                </c:pt>
                <c:pt idx="681">
                  <c:v>2020-12-29T09:00</c:v>
                </c:pt>
                <c:pt idx="682">
                  <c:v>2020-12-29T10:00</c:v>
                </c:pt>
                <c:pt idx="683">
                  <c:v>2020-12-29T11:00</c:v>
                </c:pt>
                <c:pt idx="684">
                  <c:v>2020-12-29T12:00</c:v>
                </c:pt>
                <c:pt idx="685">
                  <c:v>2020-12-29T13:00</c:v>
                </c:pt>
                <c:pt idx="686">
                  <c:v>2020-12-29T14:00</c:v>
                </c:pt>
                <c:pt idx="687">
                  <c:v>2020-12-29T15:00</c:v>
                </c:pt>
                <c:pt idx="688">
                  <c:v>2020-12-29T16:00</c:v>
                </c:pt>
                <c:pt idx="689">
                  <c:v>2020-12-29T17:00</c:v>
                </c:pt>
                <c:pt idx="690">
                  <c:v>2020-12-29T18:00</c:v>
                </c:pt>
                <c:pt idx="691">
                  <c:v>2020-12-29T19:00</c:v>
                </c:pt>
                <c:pt idx="692">
                  <c:v>2020-12-29T20:00</c:v>
                </c:pt>
                <c:pt idx="693">
                  <c:v>2020-12-29T21:00</c:v>
                </c:pt>
                <c:pt idx="694">
                  <c:v>2020-12-29T22:00</c:v>
                </c:pt>
                <c:pt idx="695">
                  <c:v>2020-12-29T23:00</c:v>
                </c:pt>
                <c:pt idx="696">
                  <c:v>2020-12-30T00:00</c:v>
                </c:pt>
                <c:pt idx="697">
                  <c:v>2020-12-30T01:00</c:v>
                </c:pt>
                <c:pt idx="698">
                  <c:v>2020-12-30T02:00</c:v>
                </c:pt>
                <c:pt idx="699">
                  <c:v>2020-12-30T03:00</c:v>
                </c:pt>
                <c:pt idx="700">
                  <c:v>2020-12-30T04:00</c:v>
                </c:pt>
                <c:pt idx="701">
                  <c:v>2020-12-30T05:00</c:v>
                </c:pt>
                <c:pt idx="702">
                  <c:v>2020-12-30T06:00</c:v>
                </c:pt>
                <c:pt idx="703">
                  <c:v>2020-12-30T07:00</c:v>
                </c:pt>
                <c:pt idx="704">
                  <c:v>2020-12-30T08:00</c:v>
                </c:pt>
                <c:pt idx="705">
                  <c:v>2020-12-30T09:00</c:v>
                </c:pt>
                <c:pt idx="706">
                  <c:v>2020-12-30T10:00</c:v>
                </c:pt>
                <c:pt idx="707">
                  <c:v>2020-12-30T11:00</c:v>
                </c:pt>
                <c:pt idx="708">
                  <c:v>2020-12-30T12:00</c:v>
                </c:pt>
                <c:pt idx="709">
                  <c:v>2020-12-30T13:00</c:v>
                </c:pt>
                <c:pt idx="710">
                  <c:v>2020-12-30T14:00</c:v>
                </c:pt>
                <c:pt idx="711">
                  <c:v>2020-12-30T15:00</c:v>
                </c:pt>
                <c:pt idx="712">
                  <c:v>2020-12-30T16:00</c:v>
                </c:pt>
                <c:pt idx="713">
                  <c:v>2020-12-30T17:00</c:v>
                </c:pt>
                <c:pt idx="714">
                  <c:v>2020-12-30T18:00</c:v>
                </c:pt>
                <c:pt idx="715">
                  <c:v>2020-12-30T19:00</c:v>
                </c:pt>
                <c:pt idx="716">
                  <c:v>2020-12-30T20:00</c:v>
                </c:pt>
                <c:pt idx="717">
                  <c:v>2020-12-30T21:00</c:v>
                </c:pt>
                <c:pt idx="718">
                  <c:v>2020-12-30T22:00</c:v>
                </c:pt>
                <c:pt idx="719">
                  <c:v>2020-12-30T23:00</c:v>
                </c:pt>
                <c:pt idx="720">
                  <c:v>2020-12-31T00:00</c:v>
                </c:pt>
                <c:pt idx="721">
                  <c:v>2020-12-31T01:00</c:v>
                </c:pt>
                <c:pt idx="722">
                  <c:v>2020-12-31T02:00</c:v>
                </c:pt>
                <c:pt idx="723">
                  <c:v>2020-12-31T03:00</c:v>
                </c:pt>
                <c:pt idx="724">
                  <c:v>2020-12-31T04:00</c:v>
                </c:pt>
                <c:pt idx="725">
                  <c:v>2020-12-31T05:00</c:v>
                </c:pt>
                <c:pt idx="726">
                  <c:v>2020-12-31T06:00</c:v>
                </c:pt>
                <c:pt idx="727">
                  <c:v>2020-12-31T07:00</c:v>
                </c:pt>
                <c:pt idx="728">
                  <c:v>2020-12-31T08:00</c:v>
                </c:pt>
                <c:pt idx="729">
                  <c:v>2020-12-31T09:00</c:v>
                </c:pt>
                <c:pt idx="730">
                  <c:v>2020-12-31T10:00</c:v>
                </c:pt>
                <c:pt idx="731">
                  <c:v>2020-12-31T11:00</c:v>
                </c:pt>
                <c:pt idx="732">
                  <c:v>2020-12-31T12:00</c:v>
                </c:pt>
                <c:pt idx="733">
                  <c:v>2020-12-31T13:00</c:v>
                </c:pt>
                <c:pt idx="734">
                  <c:v>2020-12-31T14:00</c:v>
                </c:pt>
                <c:pt idx="735">
                  <c:v>2020-12-31T15:00</c:v>
                </c:pt>
                <c:pt idx="736">
                  <c:v>2020-12-31T16:00</c:v>
                </c:pt>
                <c:pt idx="737">
                  <c:v>2020-12-31T17:00</c:v>
                </c:pt>
                <c:pt idx="738">
                  <c:v>2020-12-31T18:00</c:v>
                </c:pt>
                <c:pt idx="739">
                  <c:v>2020-12-31T19:00</c:v>
                </c:pt>
                <c:pt idx="740">
                  <c:v>2020-12-31T20:00</c:v>
                </c:pt>
                <c:pt idx="741">
                  <c:v>2020-12-31T21:00</c:v>
                </c:pt>
                <c:pt idx="742">
                  <c:v>2020-12-31T22:00</c:v>
                </c:pt>
                <c:pt idx="743">
                  <c:v>2020-12-31T23:00</c:v>
                </c:pt>
              </c:strCache>
            </c:strRef>
          </c:cat>
          <c:val>
            <c:numRef>
              <c:f>'Dec ''20'!#REF!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BD-4EBB-9B5A-249E09F83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70008960"/>
        <c:axId val="-1031597328"/>
      </c:barChart>
      <c:catAx>
        <c:axId val="-147000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1597328"/>
        <c:crosses val="autoZero"/>
        <c:auto val="1"/>
        <c:lblAlgn val="ctr"/>
        <c:lblOffset val="100"/>
        <c:noMultiLvlLbl val="0"/>
      </c:catAx>
      <c:valAx>
        <c:axId val="-1031597328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000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70087472"/>
        <c:axId val="-1407681392"/>
      </c:barChart>
      <c:catAx>
        <c:axId val="-1470087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681392"/>
        <c:crosses val="autoZero"/>
        <c:auto val="1"/>
        <c:lblAlgn val="ctr"/>
        <c:lblOffset val="100"/>
        <c:noMultiLvlLbl val="0"/>
      </c:catAx>
      <c:valAx>
        <c:axId val="-140768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008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07235664"/>
        <c:axId val="-1407233888"/>
      </c:barChart>
      <c:catAx>
        <c:axId val="-1407235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233888"/>
        <c:crosses val="autoZero"/>
        <c:auto val="1"/>
        <c:lblAlgn val="ctr"/>
        <c:lblOffset val="100"/>
        <c:noMultiLvlLbl val="0"/>
      </c:catAx>
      <c:valAx>
        <c:axId val="-140723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23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Forecast</a:t>
            </a:r>
            <a:r>
              <a:rPr lang="en-ZA" baseline="0"/>
              <a:t> against AWG Readings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Temperature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'Feb (2)'!$A$3:$A$604</c:f>
              <c:strCache>
                <c:ptCount val="600"/>
                <c:pt idx="0">
                  <c:v>2021-02-01T00:00</c:v>
                </c:pt>
                <c:pt idx="1">
                  <c:v>2021-02-01T01:00</c:v>
                </c:pt>
                <c:pt idx="2">
                  <c:v>2021-02-01T02:00</c:v>
                </c:pt>
                <c:pt idx="3">
                  <c:v>2021-02-01T03:00</c:v>
                </c:pt>
                <c:pt idx="4">
                  <c:v>2021-02-01T04:00</c:v>
                </c:pt>
                <c:pt idx="5">
                  <c:v>2021-02-01T05:00</c:v>
                </c:pt>
                <c:pt idx="6">
                  <c:v>2021-02-01T06:00</c:v>
                </c:pt>
                <c:pt idx="7">
                  <c:v>2021-02-01T07:00</c:v>
                </c:pt>
                <c:pt idx="8">
                  <c:v>2021-02-01T08:00</c:v>
                </c:pt>
                <c:pt idx="9">
                  <c:v>2021-02-01T09:00</c:v>
                </c:pt>
                <c:pt idx="10">
                  <c:v>2021-02-01T10:00</c:v>
                </c:pt>
                <c:pt idx="11">
                  <c:v>2021-02-01T11:00</c:v>
                </c:pt>
                <c:pt idx="12">
                  <c:v>2021-02-01T12:00</c:v>
                </c:pt>
                <c:pt idx="13">
                  <c:v>2021-02-01T13:00</c:v>
                </c:pt>
                <c:pt idx="14">
                  <c:v>2021-02-01T14:00</c:v>
                </c:pt>
                <c:pt idx="15">
                  <c:v>2021-02-01T15:00</c:v>
                </c:pt>
                <c:pt idx="16">
                  <c:v>2021-02-01T16:00</c:v>
                </c:pt>
                <c:pt idx="17">
                  <c:v>2021-02-01T17:00</c:v>
                </c:pt>
                <c:pt idx="18">
                  <c:v>2021-02-01T18:00</c:v>
                </c:pt>
                <c:pt idx="19">
                  <c:v>2021-02-01T19:00</c:v>
                </c:pt>
                <c:pt idx="20">
                  <c:v>2021-02-01T20:00</c:v>
                </c:pt>
                <c:pt idx="21">
                  <c:v>2021-02-01T21:00</c:v>
                </c:pt>
                <c:pt idx="22">
                  <c:v>2021-02-01T22:00</c:v>
                </c:pt>
                <c:pt idx="23">
                  <c:v>2021-02-01T23:00</c:v>
                </c:pt>
                <c:pt idx="24">
                  <c:v>2021-02-02T00:00</c:v>
                </c:pt>
                <c:pt idx="25">
                  <c:v>2021-02-02T01:00</c:v>
                </c:pt>
                <c:pt idx="26">
                  <c:v>2021-02-02T02:00</c:v>
                </c:pt>
                <c:pt idx="27">
                  <c:v>2021-02-02T03:00</c:v>
                </c:pt>
                <c:pt idx="28">
                  <c:v>2021-02-02T04:00</c:v>
                </c:pt>
                <c:pt idx="29">
                  <c:v>2021-02-02T05:00</c:v>
                </c:pt>
                <c:pt idx="30">
                  <c:v>2021-02-02T06:00</c:v>
                </c:pt>
                <c:pt idx="31">
                  <c:v>2021-02-02T07:00</c:v>
                </c:pt>
                <c:pt idx="32">
                  <c:v>2021-02-02T08:00</c:v>
                </c:pt>
                <c:pt idx="33">
                  <c:v>2021-02-02T09:00</c:v>
                </c:pt>
                <c:pt idx="34">
                  <c:v>2021-02-02T10:00</c:v>
                </c:pt>
                <c:pt idx="35">
                  <c:v>2021-02-02T11:00</c:v>
                </c:pt>
                <c:pt idx="36">
                  <c:v>2021-02-02T12:00</c:v>
                </c:pt>
                <c:pt idx="37">
                  <c:v>2021-02-02T13:00</c:v>
                </c:pt>
                <c:pt idx="38">
                  <c:v>2021-02-02T14:00</c:v>
                </c:pt>
                <c:pt idx="39">
                  <c:v>2021-02-02T15:00</c:v>
                </c:pt>
                <c:pt idx="40">
                  <c:v>2021-02-02T16:00</c:v>
                </c:pt>
                <c:pt idx="41">
                  <c:v>2021-02-02T17:00</c:v>
                </c:pt>
                <c:pt idx="42">
                  <c:v>2021-02-02T18:00</c:v>
                </c:pt>
                <c:pt idx="43">
                  <c:v>2021-02-02T19:00</c:v>
                </c:pt>
                <c:pt idx="44">
                  <c:v>2021-02-02T20:00</c:v>
                </c:pt>
                <c:pt idx="45">
                  <c:v>2021-02-02T21:00</c:v>
                </c:pt>
                <c:pt idx="46">
                  <c:v>2021-02-02T22:00</c:v>
                </c:pt>
                <c:pt idx="47">
                  <c:v>2021-02-02T23:00</c:v>
                </c:pt>
                <c:pt idx="48">
                  <c:v>2021-02-03T00:00</c:v>
                </c:pt>
                <c:pt idx="49">
                  <c:v>2021-02-03T01:00</c:v>
                </c:pt>
                <c:pt idx="50">
                  <c:v>2021-02-03T02:00</c:v>
                </c:pt>
                <c:pt idx="51">
                  <c:v>2021-02-03T03:00</c:v>
                </c:pt>
                <c:pt idx="52">
                  <c:v>2021-02-03T04:00</c:v>
                </c:pt>
                <c:pt idx="53">
                  <c:v>2021-02-03T05:00</c:v>
                </c:pt>
                <c:pt idx="54">
                  <c:v>2021-02-03T06:00</c:v>
                </c:pt>
                <c:pt idx="55">
                  <c:v>2021-02-03T07:00</c:v>
                </c:pt>
                <c:pt idx="56">
                  <c:v>2021-02-03T08:00</c:v>
                </c:pt>
                <c:pt idx="57">
                  <c:v>2021-02-03T09:00</c:v>
                </c:pt>
                <c:pt idx="58">
                  <c:v>2021-02-03T10:00</c:v>
                </c:pt>
                <c:pt idx="59">
                  <c:v>2021-02-03T11:00</c:v>
                </c:pt>
                <c:pt idx="60">
                  <c:v>2021-02-03T12:00</c:v>
                </c:pt>
                <c:pt idx="61">
                  <c:v>2021-02-03T13:00</c:v>
                </c:pt>
                <c:pt idx="62">
                  <c:v>2021-02-03T14:00</c:v>
                </c:pt>
                <c:pt idx="63">
                  <c:v>2021-02-03T15:00</c:v>
                </c:pt>
                <c:pt idx="64">
                  <c:v>2021-02-03T16:00</c:v>
                </c:pt>
                <c:pt idx="65">
                  <c:v>2021-02-03T17:00</c:v>
                </c:pt>
                <c:pt idx="66">
                  <c:v>2021-02-03T18:00</c:v>
                </c:pt>
                <c:pt idx="67">
                  <c:v>2021-02-03T19:00</c:v>
                </c:pt>
                <c:pt idx="68">
                  <c:v>2021-02-03T20:00</c:v>
                </c:pt>
                <c:pt idx="69">
                  <c:v>2021-02-03T21:00</c:v>
                </c:pt>
                <c:pt idx="70">
                  <c:v>2021-02-03T22:00</c:v>
                </c:pt>
                <c:pt idx="71">
                  <c:v>2021-02-03T23:00</c:v>
                </c:pt>
                <c:pt idx="72">
                  <c:v>2021-02-04T00:00</c:v>
                </c:pt>
                <c:pt idx="73">
                  <c:v>2021-02-04T01:00</c:v>
                </c:pt>
                <c:pt idx="74">
                  <c:v>2021-02-04T02:00</c:v>
                </c:pt>
                <c:pt idx="75">
                  <c:v>2021-02-04T03:00</c:v>
                </c:pt>
                <c:pt idx="76">
                  <c:v>2021-02-04T04:00</c:v>
                </c:pt>
                <c:pt idx="77">
                  <c:v>2021-02-04T05:00</c:v>
                </c:pt>
                <c:pt idx="78">
                  <c:v>2021-02-04T06:00</c:v>
                </c:pt>
                <c:pt idx="79">
                  <c:v>2021-02-04T07:00</c:v>
                </c:pt>
                <c:pt idx="80">
                  <c:v>2021-02-04T08:00</c:v>
                </c:pt>
                <c:pt idx="81">
                  <c:v>2021-02-04T09:00</c:v>
                </c:pt>
                <c:pt idx="82">
                  <c:v>2021-02-04T10:00</c:v>
                </c:pt>
                <c:pt idx="83">
                  <c:v>2021-02-04T11:00</c:v>
                </c:pt>
                <c:pt idx="84">
                  <c:v>2021-02-04T12:00</c:v>
                </c:pt>
                <c:pt idx="85">
                  <c:v>2021-02-04T13:00</c:v>
                </c:pt>
                <c:pt idx="86">
                  <c:v>2021-02-04T14:00</c:v>
                </c:pt>
                <c:pt idx="87">
                  <c:v>2021-02-04T15:00</c:v>
                </c:pt>
                <c:pt idx="88">
                  <c:v>2021-02-04T16:00</c:v>
                </c:pt>
                <c:pt idx="89">
                  <c:v>2021-02-04T17:00</c:v>
                </c:pt>
                <c:pt idx="90">
                  <c:v>2021-02-04T18:00</c:v>
                </c:pt>
                <c:pt idx="91">
                  <c:v>2021-02-04T19:00</c:v>
                </c:pt>
                <c:pt idx="92">
                  <c:v>2021-02-04T20:00</c:v>
                </c:pt>
                <c:pt idx="93">
                  <c:v>2021-02-04T21:00</c:v>
                </c:pt>
                <c:pt idx="94">
                  <c:v>2021-02-04T22:00</c:v>
                </c:pt>
                <c:pt idx="95">
                  <c:v>2021-02-04T23:00</c:v>
                </c:pt>
                <c:pt idx="96">
                  <c:v>2021-02-05T00:00</c:v>
                </c:pt>
                <c:pt idx="97">
                  <c:v>2021-02-05T01:00</c:v>
                </c:pt>
                <c:pt idx="98">
                  <c:v>2021-02-05T02:00</c:v>
                </c:pt>
                <c:pt idx="99">
                  <c:v>2021-02-05T03:00</c:v>
                </c:pt>
                <c:pt idx="100">
                  <c:v>2021-02-05T04:00</c:v>
                </c:pt>
                <c:pt idx="101">
                  <c:v>2021-02-05T05:00</c:v>
                </c:pt>
                <c:pt idx="102">
                  <c:v>2021-02-05T06:00</c:v>
                </c:pt>
                <c:pt idx="103">
                  <c:v>2021-02-05T07:00</c:v>
                </c:pt>
                <c:pt idx="104">
                  <c:v>2021-02-05T08:00</c:v>
                </c:pt>
                <c:pt idx="105">
                  <c:v>2021-02-05T09:00</c:v>
                </c:pt>
                <c:pt idx="106">
                  <c:v>2021-02-05T10:00</c:v>
                </c:pt>
                <c:pt idx="107">
                  <c:v>2021-02-05T11:00</c:v>
                </c:pt>
                <c:pt idx="108">
                  <c:v>2021-02-05T12:00</c:v>
                </c:pt>
                <c:pt idx="109">
                  <c:v>2021-02-05T13:00</c:v>
                </c:pt>
                <c:pt idx="110">
                  <c:v>2021-02-05T14:00</c:v>
                </c:pt>
                <c:pt idx="111">
                  <c:v>2021-02-05T15:00</c:v>
                </c:pt>
                <c:pt idx="112">
                  <c:v>2021-02-05T16:00</c:v>
                </c:pt>
                <c:pt idx="113">
                  <c:v>2021-02-05T17:00</c:v>
                </c:pt>
                <c:pt idx="114">
                  <c:v>2021-02-05T18:00</c:v>
                </c:pt>
                <c:pt idx="115">
                  <c:v>2021-02-05T19:00</c:v>
                </c:pt>
                <c:pt idx="116">
                  <c:v>2021-02-05T20:00</c:v>
                </c:pt>
                <c:pt idx="117">
                  <c:v>2021-02-05T21:00</c:v>
                </c:pt>
                <c:pt idx="118">
                  <c:v>2021-02-05T22:00</c:v>
                </c:pt>
                <c:pt idx="119">
                  <c:v>2021-02-05T23:00</c:v>
                </c:pt>
                <c:pt idx="120">
                  <c:v>2021-02-06T00:00</c:v>
                </c:pt>
                <c:pt idx="121">
                  <c:v>2021-02-06T01:00</c:v>
                </c:pt>
                <c:pt idx="122">
                  <c:v>2021-02-06T02:00</c:v>
                </c:pt>
                <c:pt idx="123">
                  <c:v>2021-02-06T03:00</c:v>
                </c:pt>
                <c:pt idx="124">
                  <c:v>2021-02-06T04:00</c:v>
                </c:pt>
                <c:pt idx="125">
                  <c:v>2021-02-06T05:00</c:v>
                </c:pt>
                <c:pt idx="126">
                  <c:v>2021-02-06T06:00</c:v>
                </c:pt>
                <c:pt idx="127">
                  <c:v>2021-02-06T07:00</c:v>
                </c:pt>
                <c:pt idx="128">
                  <c:v>2021-02-06T08:00</c:v>
                </c:pt>
                <c:pt idx="129">
                  <c:v>2021-02-06T09:00</c:v>
                </c:pt>
                <c:pt idx="130">
                  <c:v>2021-02-06T10:00</c:v>
                </c:pt>
                <c:pt idx="131">
                  <c:v>2021-02-06T11:00</c:v>
                </c:pt>
                <c:pt idx="132">
                  <c:v>2021-02-06T12:00</c:v>
                </c:pt>
                <c:pt idx="133">
                  <c:v>2021-02-06T13:00</c:v>
                </c:pt>
                <c:pt idx="134">
                  <c:v>2021-02-06T14:00</c:v>
                </c:pt>
                <c:pt idx="135">
                  <c:v>2021-02-06T15:00</c:v>
                </c:pt>
                <c:pt idx="136">
                  <c:v>2021-02-06T16:00</c:v>
                </c:pt>
                <c:pt idx="137">
                  <c:v>2021-02-06T17:00</c:v>
                </c:pt>
                <c:pt idx="138">
                  <c:v>2021-02-06T18:00</c:v>
                </c:pt>
                <c:pt idx="139">
                  <c:v>2021-02-06T19:00</c:v>
                </c:pt>
                <c:pt idx="140">
                  <c:v>2021-02-06T20:00</c:v>
                </c:pt>
                <c:pt idx="141">
                  <c:v>2021-02-06T21:00</c:v>
                </c:pt>
                <c:pt idx="142">
                  <c:v>2021-02-06T22:00</c:v>
                </c:pt>
                <c:pt idx="143">
                  <c:v>2021-02-06T23:00</c:v>
                </c:pt>
                <c:pt idx="144">
                  <c:v>2021-02-07T00:00</c:v>
                </c:pt>
                <c:pt idx="145">
                  <c:v>2021-02-07T01:00</c:v>
                </c:pt>
                <c:pt idx="146">
                  <c:v>2021-02-07T02:00</c:v>
                </c:pt>
                <c:pt idx="147">
                  <c:v>2021-02-07T03:00</c:v>
                </c:pt>
                <c:pt idx="148">
                  <c:v>2021-02-07T04:00</c:v>
                </c:pt>
                <c:pt idx="149">
                  <c:v>2021-02-07T05:00</c:v>
                </c:pt>
                <c:pt idx="150">
                  <c:v>2021-02-07T06:00</c:v>
                </c:pt>
                <c:pt idx="151">
                  <c:v>2021-02-07T07:00</c:v>
                </c:pt>
                <c:pt idx="152">
                  <c:v>2021-02-07T08:00</c:v>
                </c:pt>
                <c:pt idx="153">
                  <c:v>2021-02-07T09:00</c:v>
                </c:pt>
                <c:pt idx="154">
                  <c:v>2021-02-07T10:00</c:v>
                </c:pt>
                <c:pt idx="155">
                  <c:v>2021-02-07T11:00</c:v>
                </c:pt>
                <c:pt idx="156">
                  <c:v>2021-02-07T12:00</c:v>
                </c:pt>
                <c:pt idx="157">
                  <c:v>2021-02-07T13:00</c:v>
                </c:pt>
                <c:pt idx="158">
                  <c:v>2021-02-07T14:00</c:v>
                </c:pt>
                <c:pt idx="159">
                  <c:v>2021-02-07T15:00</c:v>
                </c:pt>
                <c:pt idx="160">
                  <c:v>2021-02-07T16:00</c:v>
                </c:pt>
                <c:pt idx="161">
                  <c:v>2021-02-07T17:00</c:v>
                </c:pt>
                <c:pt idx="162">
                  <c:v>2021-02-07T18:00</c:v>
                </c:pt>
                <c:pt idx="163">
                  <c:v>2021-02-07T19:00</c:v>
                </c:pt>
                <c:pt idx="164">
                  <c:v>2021-02-07T20:00</c:v>
                </c:pt>
                <c:pt idx="165">
                  <c:v>2021-02-07T21:00</c:v>
                </c:pt>
                <c:pt idx="166">
                  <c:v>2021-02-07T22:00</c:v>
                </c:pt>
                <c:pt idx="167">
                  <c:v>2021-02-07T23:00</c:v>
                </c:pt>
                <c:pt idx="168">
                  <c:v>2021-02-08T00:00</c:v>
                </c:pt>
                <c:pt idx="169">
                  <c:v>2021-02-08T01:00</c:v>
                </c:pt>
                <c:pt idx="170">
                  <c:v>2021-02-08T02:00</c:v>
                </c:pt>
                <c:pt idx="171">
                  <c:v>2021-02-08T03:00</c:v>
                </c:pt>
                <c:pt idx="172">
                  <c:v>2021-02-08T04:00</c:v>
                </c:pt>
                <c:pt idx="173">
                  <c:v>2021-02-08T05:00</c:v>
                </c:pt>
                <c:pt idx="174">
                  <c:v>2021-02-08T06:00</c:v>
                </c:pt>
                <c:pt idx="175">
                  <c:v>2021-02-08T07:00</c:v>
                </c:pt>
                <c:pt idx="176">
                  <c:v>2021-02-08T08:00</c:v>
                </c:pt>
                <c:pt idx="177">
                  <c:v>2021-02-08T09:00</c:v>
                </c:pt>
                <c:pt idx="178">
                  <c:v>2021-02-08T11:00</c:v>
                </c:pt>
                <c:pt idx="179">
                  <c:v>2021-02-08T11:00</c:v>
                </c:pt>
                <c:pt idx="180">
                  <c:v>2021-02-08T12:00</c:v>
                </c:pt>
                <c:pt idx="181">
                  <c:v>2021-02-08T13:00</c:v>
                </c:pt>
                <c:pt idx="182">
                  <c:v>2021-02-08T14:00</c:v>
                </c:pt>
                <c:pt idx="183">
                  <c:v>2021-02-08T15:00</c:v>
                </c:pt>
                <c:pt idx="184">
                  <c:v>2021-02-08T16:00</c:v>
                </c:pt>
                <c:pt idx="185">
                  <c:v>2021-02-08T17:00</c:v>
                </c:pt>
                <c:pt idx="186">
                  <c:v>2021-02-08T18:00</c:v>
                </c:pt>
                <c:pt idx="187">
                  <c:v>2021-02-08T19:00</c:v>
                </c:pt>
                <c:pt idx="188">
                  <c:v>2021-02-08T20:00</c:v>
                </c:pt>
                <c:pt idx="189">
                  <c:v>2021-02-08T21:00</c:v>
                </c:pt>
                <c:pt idx="190">
                  <c:v>2021-02-08T22:00</c:v>
                </c:pt>
                <c:pt idx="191">
                  <c:v>2021-02-08T23:00</c:v>
                </c:pt>
                <c:pt idx="192">
                  <c:v>2021-02-09T00:00</c:v>
                </c:pt>
                <c:pt idx="193">
                  <c:v>2021-02-09T01:00</c:v>
                </c:pt>
                <c:pt idx="194">
                  <c:v>2021-02-09T02:00</c:v>
                </c:pt>
                <c:pt idx="195">
                  <c:v>2021-02-09T03:00</c:v>
                </c:pt>
                <c:pt idx="196">
                  <c:v>2021-02-09T04:00</c:v>
                </c:pt>
                <c:pt idx="197">
                  <c:v>2021-02-09T05:00</c:v>
                </c:pt>
                <c:pt idx="198">
                  <c:v>2021-02-09T06:00</c:v>
                </c:pt>
                <c:pt idx="199">
                  <c:v>2021-02-09T07:00</c:v>
                </c:pt>
                <c:pt idx="200">
                  <c:v>2021-02-09T08:00</c:v>
                </c:pt>
                <c:pt idx="201">
                  <c:v>2021-02-09T09:00</c:v>
                </c:pt>
                <c:pt idx="202">
                  <c:v>2021-02-09T10:00</c:v>
                </c:pt>
                <c:pt idx="203">
                  <c:v>2021-02-09T11:00</c:v>
                </c:pt>
                <c:pt idx="204">
                  <c:v>2021-02-09T12:00</c:v>
                </c:pt>
                <c:pt idx="205">
                  <c:v>2021-02-09T13:00</c:v>
                </c:pt>
                <c:pt idx="206">
                  <c:v>2021-02-09T14:00</c:v>
                </c:pt>
                <c:pt idx="207">
                  <c:v>2021-02-09T15:00</c:v>
                </c:pt>
                <c:pt idx="208">
                  <c:v>2021-02-09T16:00</c:v>
                </c:pt>
                <c:pt idx="209">
                  <c:v>2021-02-09T17:00</c:v>
                </c:pt>
                <c:pt idx="210">
                  <c:v>2021-02-09T18:00</c:v>
                </c:pt>
                <c:pt idx="211">
                  <c:v>2021-02-09T19:00</c:v>
                </c:pt>
                <c:pt idx="212">
                  <c:v>2021-02-09T20:00</c:v>
                </c:pt>
                <c:pt idx="213">
                  <c:v>2021-02-09T21:00</c:v>
                </c:pt>
                <c:pt idx="214">
                  <c:v>2021-02-09T22:00</c:v>
                </c:pt>
                <c:pt idx="215">
                  <c:v>2021-02-09T23:00</c:v>
                </c:pt>
                <c:pt idx="216">
                  <c:v>2021-02-10T00:00</c:v>
                </c:pt>
                <c:pt idx="217">
                  <c:v>2021-02-10T01:00</c:v>
                </c:pt>
                <c:pt idx="218">
                  <c:v>2021-02-10T02:00</c:v>
                </c:pt>
                <c:pt idx="219">
                  <c:v>2021-02-10T03:00</c:v>
                </c:pt>
                <c:pt idx="220">
                  <c:v>2021-02-10T04:00</c:v>
                </c:pt>
                <c:pt idx="221">
                  <c:v>2021-02-10T05:00</c:v>
                </c:pt>
                <c:pt idx="222">
                  <c:v>2021-02-10T06:00</c:v>
                </c:pt>
                <c:pt idx="223">
                  <c:v>2021-02-10T07:00</c:v>
                </c:pt>
                <c:pt idx="224">
                  <c:v>2021-02-10T08:00</c:v>
                </c:pt>
                <c:pt idx="225">
                  <c:v>2021-02-10T09:00</c:v>
                </c:pt>
                <c:pt idx="226">
                  <c:v>2021-02-10T10:00</c:v>
                </c:pt>
                <c:pt idx="227">
                  <c:v>2021-02-10T11:00</c:v>
                </c:pt>
                <c:pt idx="228">
                  <c:v>2021-02-10T12:00</c:v>
                </c:pt>
                <c:pt idx="229">
                  <c:v>2021-02-10T13:00</c:v>
                </c:pt>
                <c:pt idx="230">
                  <c:v>2021-02-10T14:00</c:v>
                </c:pt>
                <c:pt idx="231">
                  <c:v>2021-02-10T15:00</c:v>
                </c:pt>
                <c:pt idx="232">
                  <c:v>2021-02-10T16:00</c:v>
                </c:pt>
                <c:pt idx="233">
                  <c:v>2021-02-10T17:00</c:v>
                </c:pt>
                <c:pt idx="234">
                  <c:v>2021-02-10T18:00</c:v>
                </c:pt>
                <c:pt idx="235">
                  <c:v>2021-02-10T19:00</c:v>
                </c:pt>
                <c:pt idx="236">
                  <c:v>2021-02-10T20:00</c:v>
                </c:pt>
                <c:pt idx="237">
                  <c:v>2021-02-10T21:00</c:v>
                </c:pt>
                <c:pt idx="238">
                  <c:v>2021-02-10T22:00</c:v>
                </c:pt>
                <c:pt idx="239">
                  <c:v>2021-02-10T23:00</c:v>
                </c:pt>
                <c:pt idx="240">
                  <c:v>2021-02-11T00:00</c:v>
                </c:pt>
                <c:pt idx="241">
                  <c:v>2021-02-11T01:00</c:v>
                </c:pt>
                <c:pt idx="242">
                  <c:v>2021-02-11T02:00</c:v>
                </c:pt>
                <c:pt idx="243">
                  <c:v>2021-02-11T03:00</c:v>
                </c:pt>
                <c:pt idx="244">
                  <c:v>2021-02-11T04:00</c:v>
                </c:pt>
                <c:pt idx="245">
                  <c:v>2021-02-11T05:00</c:v>
                </c:pt>
                <c:pt idx="246">
                  <c:v>2021-02-11T06:00</c:v>
                </c:pt>
                <c:pt idx="247">
                  <c:v>2021-02-11T07:00</c:v>
                </c:pt>
                <c:pt idx="248">
                  <c:v>2021-02-11T08:00</c:v>
                </c:pt>
                <c:pt idx="249">
                  <c:v>2021-02-11T09:00</c:v>
                </c:pt>
                <c:pt idx="250">
                  <c:v>2021-02-11T10:00</c:v>
                </c:pt>
                <c:pt idx="251">
                  <c:v>2021-02-11T11:00</c:v>
                </c:pt>
                <c:pt idx="252">
                  <c:v>2021-02-11T12:00</c:v>
                </c:pt>
                <c:pt idx="253">
                  <c:v>2021-02-11T13:00</c:v>
                </c:pt>
                <c:pt idx="254">
                  <c:v>2021-02-11T14:00</c:v>
                </c:pt>
                <c:pt idx="255">
                  <c:v>2021-02-11T15:00</c:v>
                </c:pt>
                <c:pt idx="256">
                  <c:v>2021-02-11T16:00</c:v>
                </c:pt>
                <c:pt idx="257">
                  <c:v>2021-02-11T17:00</c:v>
                </c:pt>
                <c:pt idx="258">
                  <c:v>2021-02-11T18:00</c:v>
                </c:pt>
                <c:pt idx="259">
                  <c:v>2021-02-11T19:00</c:v>
                </c:pt>
                <c:pt idx="260">
                  <c:v>2021-02-11T20:00</c:v>
                </c:pt>
                <c:pt idx="261">
                  <c:v>2021-02-11T21:00</c:v>
                </c:pt>
                <c:pt idx="262">
                  <c:v>2021-02-11T22:00</c:v>
                </c:pt>
                <c:pt idx="263">
                  <c:v>2021-02-11T23:00</c:v>
                </c:pt>
                <c:pt idx="264">
                  <c:v>2021-01-12T00:00:00</c:v>
                </c:pt>
                <c:pt idx="265">
                  <c:v>2021-01-12T01:00:00</c:v>
                </c:pt>
                <c:pt idx="266">
                  <c:v>2021-01-12T02:00:00</c:v>
                </c:pt>
                <c:pt idx="267">
                  <c:v>2021-01-12T03:00:00</c:v>
                </c:pt>
                <c:pt idx="268">
                  <c:v>2021-01-12T04:00:00</c:v>
                </c:pt>
                <c:pt idx="269">
                  <c:v>2021-01-12T05:00:00</c:v>
                </c:pt>
                <c:pt idx="270">
                  <c:v>2021-01-12T06:00:00</c:v>
                </c:pt>
                <c:pt idx="271">
                  <c:v>2021-01-12T07:00:00</c:v>
                </c:pt>
                <c:pt idx="272">
                  <c:v>2021-01-12T08:00:00</c:v>
                </c:pt>
                <c:pt idx="273">
                  <c:v>2021-01-12T09:00:00</c:v>
                </c:pt>
                <c:pt idx="274">
                  <c:v>2021-01-12T10:00:00</c:v>
                </c:pt>
                <c:pt idx="275">
                  <c:v>2021-01-12T11:00:00</c:v>
                </c:pt>
                <c:pt idx="276">
                  <c:v>2021-01-12T12:00:00</c:v>
                </c:pt>
                <c:pt idx="277">
                  <c:v>2021-01-12T13:00:00</c:v>
                </c:pt>
                <c:pt idx="278">
                  <c:v>2021-01-12T14:00:00</c:v>
                </c:pt>
                <c:pt idx="279">
                  <c:v>2021-01-12T15:00:00</c:v>
                </c:pt>
                <c:pt idx="280">
                  <c:v>2021-01-12T16:00:00</c:v>
                </c:pt>
                <c:pt idx="281">
                  <c:v>2021-01-12T17:00:00</c:v>
                </c:pt>
                <c:pt idx="282">
                  <c:v>2021-01-12T18:00:00</c:v>
                </c:pt>
                <c:pt idx="283">
                  <c:v>2021-01-12T19:00:00</c:v>
                </c:pt>
                <c:pt idx="284">
                  <c:v>2021-01-12T20:00:00</c:v>
                </c:pt>
                <c:pt idx="285">
                  <c:v>2021-01-12T21:00:00</c:v>
                </c:pt>
                <c:pt idx="286">
                  <c:v>2021-01-12T22:00:00</c:v>
                </c:pt>
                <c:pt idx="287">
                  <c:v>2021-01-12T23:00:00</c:v>
                </c:pt>
                <c:pt idx="288">
                  <c:v>2021-02-13T00:00</c:v>
                </c:pt>
                <c:pt idx="289">
                  <c:v>2021-02-13T01:00</c:v>
                </c:pt>
                <c:pt idx="290">
                  <c:v>2021-02-13T02:00</c:v>
                </c:pt>
                <c:pt idx="291">
                  <c:v>2021-02-13T03:00</c:v>
                </c:pt>
                <c:pt idx="292">
                  <c:v>2021-02-13T04:00</c:v>
                </c:pt>
                <c:pt idx="293">
                  <c:v>2021-02-13T05:00</c:v>
                </c:pt>
                <c:pt idx="294">
                  <c:v>2021-02-13T06:00</c:v>
                </c:pt>
                <c:pt idx="295">
                  <c:v>2021-02-13T07:00</c:v>
                </c:pt>
                <c:pt idx="296">
                  <c:v>2021-02-13T08:00</c:v>
                </c:pt>
                <c:pt idx="297">
                  <c:v>2021-02-13T09:00</c:v>
                </c:pt>
                <c:pt idx="298">
                  <c:v>2021-02-13T10:00</c:v>
                </c:pt>
                <c:pt idx="299">
                  <c:v>2021-02-13T11:00</c:v>
                </c:pt>
                <c:pt idx="300">
                  <c:v>2021-02-13T12:00</c:v>
                </c:pt>
                <c:pt idx="301">
                  <c:v>2021-02-13T13:00</c:v>
                </c:pt>
                <c:pt idx="302">
                  <c:v>2021-02-13T14:00</c:v>
                </c:pt>
                <c:pt idx="303">
                  <c:v>2021-02-13T15:00</c:v>
                </c:pt>
                <c:pt idx="304">
                  <c:v>2021-02-13T16:00</c:v>
                </c:pt>
                <c:pt idx="305">
                  <c:v>2021-02-13T17:00</c:v>
                </c:pt>
                <c:pt idx="306">
                  <c:v>2021-02-13T18:00</c:v>
                </c:pt>
                <c:pt idx="307">
                  <c:v>2021-02-13T19:00</c:v>
                </c:pt>
                <c:pt idx="308">
                  <c:v>2021-02-13T20:00</c:v>
                </c:pt>
                <c:pt idx="309">
                  <c:v>2021-02-13T21:00</c:v>
                </c:pt>
                <c:pt idx="310">
                  <c:v>2021-02-13T22:00</c:v>
                </c:pt>
                <c:pt idx="311">
                  <c:v>2021-02-13T23:00</c:v>
                </c:pt>
                <c:pt idx="312">
                  <c:v>2021-02-14T00:00</c:v>
                </c:pt>
                <c:pt idx="313">
                  <c:v>2021-02-14T01:00</c:v>
                </c:pt>
                <c:pt idx="314">
                  <c:v>2021-02-14T02:00</c:v>
                </c:pt>
                <c:pt idx="315">
                  <c:v>2021-02-14T03:00</c:v>
                </c:pt>
                <c:pt idx="316">
                  <c:v>2021-02-14T04:00</c:v>
                </c:pt>
                <c:pt idx="317">
                  <c:v>2021-02-14T05:00</c:v>
                </c:pt>
                <c:pt idx="318">
                  <c:v>2021-02-14T06:00</c:v>
                </c:pt>
                <c:pt idx="319">
                  <c:v>2021-02-14T07:00</c:v>
                </c:pt>
                <c:pt idx="320">
                  <c:v>2021-02-14T08:00</c:v>
                </c:pt>
                <c:pt idx="321">
                  <c:v>2021-02-14T09:00</c:v>
                </c:pt>
                <c:pt idx="322">
                  <c:v>2021-02-14T10:00</c:v>
                </c:pt>
                <c:pt idx="323">
                  <c:v>2021-02-14T11:00</c:v>
                </c:pt>
                <c:pt idx="324">
                  <c:v>2021-02-14T12:00</c:v>
                </c:pt>
                <c:pt idx="325">
                  <c:v>2021-02-14T13:00</c:v>
                </c:pt>
                <c:pt idx="326">
                  <c:v>2021-02-14T14:00</c:v>
                </c:pt>
                <c:pt idx="327">
                  <c:v>2021-02-14T15:00</c:v>
                </c:pt>
                <c:pt idx="328">
                  <c:v>2021-02-14T16:00</c:v>
                </c:pt>
                <c:pt idx="329">
                  <c:v>2021-02-14T17:00</c:v>
                </c:pt>
                <c:pt idx="330">
                  <c:v>2021-02-14T18:00</c:v>
                </c:pt>
                <c:pt idx="331">
                  <c:v>2021-02-14T19:00</c:v>
                </c:pt>
                <c:pt idx="332">
                  <c:v>2021-02-14T20:00</c:v>
                </c:pt>
                <c:pt idx="333">
                  <c:v>2021-02-14T21:00</c:v>
                </c:pt>
                <c:pt idx="334">
                  <c:v>2021-02-14T22:00</c:v>
                </c:pt>
                <c:pt idx="335">
                  <c:v>2021-02-14T23:00</c:v>
                </c:pt>
                <c:pt idx="336">
                  <c:v>2021-02-15T00:00</c:v>
                </c:pt>
                <c:pt idx="337">
                  <c:v>2021-02-15T01:00</c:v>
                </c:pt>
                <c:pt idx="338">
                  <c:v>2021-02-15T02:00</c:v>
                </c:pt>
                <c:pt idx="339">
                  <c:v>2021-02-15T03:00</c:v>
                </c:pt>
                <c:pt idx="340">
                  <c:v>2021-02-15T04:00</c:v>
                </c:pt>
                <c:pt idx="341">
                  <c:v>2021-02-15T05:00</c:v>
                </c:pt>
                <c:pt idx="342">
                  <c:v>2021-02-15T06:00</c:v>
                </c:pt>
                <c:pt idx="343">
                  <c:v>2021-02-15T07:00</c:v>
                </c:pt>
                <c:pt idx="344">
                  <c:v>2021-02-15T08:00</c:v>
                </c:pt>
                <c:pt idx="345">
                  <c:v>2021-02-15T09:00</c:v>
                </c:pt>
                <c:pt idx="346">
                  <c:v>2021-02-15T10:00</c:v>
                </c:pt>
                <c:pt idx="347">
                  <c:v>2021-02-15T11:00</c:v>
                </c:pt>
                <c:pt idx="348">
                  <c:v>2021-02-15T12:00</c:v>
                </c:pt>
                <c:pt idx="349">
                  <c:v>2021-02-15T13:00</c:v>
                </c:pt>
                <c:pt idx="350">
                  <c:v>2021-02-15T14:00</c:v>
                </c:pt>
                <c:pt idx="351">
                  <c:v>2021-02-15T15:00</c:v>
                </c:pt>
                <c:pt idx="352">
                  <c:v>2021-02-15T16:00</c:v>
                </c:pt>
                <c:pt idx="353">
                  <c:v>2021-02-15T17:00</c:v>
                </c:pt>
                <c:pt idx="354">
                  <c:v>2021-02-15T18:00</c:v>
                </c:pt>
                <c:pt idx="355">
                  <c:v>2021-02-15T19:00</c:v>
                </c:pt>
                <c:pt idx="356">
                  <c:v>2021-02-15T20:00</c:v>
                </c:pt>
                <c:pt idx="357">
                  <c:v>2021-02-15T21:00</c:v>
                </c:pt>
                <c:pt idx="358">
                  <c:v>2021-02-15T22:00</c:v>
                </c:pt>
                <c:pt idx="359">
                  <c:v>2021-02-15T23:00</c:v>
                </c:pt>
                <c:pt idx="360">
                  <c:v>2021-02-16T00:00</c:v>
                </c:pt>
                <c:pt idx="361">
                  <c:v>2021-02-16T01:00</c:v>
                </c:pt>
                <c:pt idx="362">
                  <c:v>2021-02-16T02:00</c:v>
                </c:pt>
                <c:pt idx="363">
                  <c:v>2021-02-16T03:00</c:v>
                </c:pt>
                <c:pt idx="364">
                  <c:v>2021-02-16T04:00</c:v>
                </c:pt>
                <c:pt idx="365">
                  <c:v>2021-02-16T05:00</c:v>
                </c:pt>
                <c:pt idx="366">
                  <c:v>2021-02-16T06:00</c:v>
                </c:pt>
                <c:pt idx="367">
                  <c:v>2021-02-16T07:00</c:v>
                </c:pt>
                <c:pt idx="368">
                  <c:v>2021-02-16T08:00</c:v>
                </c:pt>
                <c:pt idx="369">
                  <c:v>2021-02-16T09:00</c:v>
                </c:pt>
                <c:pt idx="370">
                  <c:v>2021-02-16T10:00</c:v>
                </c:pt>
                <c:pt idx="371">
                  <c:v>2021-02-16T11:00</c:v>
                </c:pt>
                <c:pt idx="372">
                  <c:v>2021-02-16T12:00</c:v>
                </c:pt>
                <c:pt idx="373">
                  <c:v>2021-02-16T13:00</c:v>
                </c:pt>
                <c:pt idx="374">
                  <c:v>2021-02-16T14:00</c:v>
                </c:pt>
                <c:pt idx="375">
                  <c:v>2021-02-16T15:00</c:v>
                </c:pt>
                <c:pt idx="376">
                  <c:v>2021-02-16T16:00</c:v>
                </c:pt>
                <c:pt idx="377">
                  <c:v>2021-02-16T17:00</c:v>
                </c:pt>
                <c:pt idx="378">
                  <c:v>2021-02-16T18:00</c:v>
                </c:pt>
                <c:pt idx="379">
                  <c:v>2021-02-16T19:00</c:v>
                </c:pt>
                <c:pt idx="380">
                  <c:v>2021-02-16T20:00</c:v>
                </c:pt>
                <c:pt idx="381">
                  <c:v>2021-02-16T21:00</c:v>
                </c:pt>
                <c:pt idx="382">
                  <c:v>2021-02-16T22:00</c:v>
                </c:pt>
                <c:pt idx="383">
                  <c:v>2021-02-16T23:00</c:v>
                </c:pt>
                <c:pt idx="384">
                  <c:v>2021-02-17T00:00</c:v>
                </c:pt>
                <c:pt idx="385">
                  <c:v>2021-02-17T01:00</c:v>
                </c:pt>
                <c:pt idx="386">
                  <c:v>2021-02-17T02:00</c:v>
                </c:pt>
                <c:pt idx="387">
                  <c:v>2021-02-17T03:00</c:v>
                </c:pt>
                <c:pt idx="388">
                  <c:v>2021-02-17T04:00</c:v>
                </c:pt>
                <c:pt idx="389">
                  <c:v>2021-02-17T05:00</c:v>
                </c:pt>
                <c:pt idx="390">
                  <c:v>2021-02-17T06:00</c:v>
                </c:pt>
                <c:pt idx="391">
                  <c:v>2021-02-17T07:00</c:v>
                </c:pt>
                <c:pt idx="392">
                  <c:v>2021-02-17T08:00</c:v>
                </c:pt>
                <c:pt idx="393">
                  <c:v>2021-02-17T09:00</c:v>
                </c:pt>
                <c:pt idx="394">
                  <c:v>2021-02-17T10:00</c:v>
                </c:pt>
                <c:pt idx="395">
                  <c:v>2021-02-17T11:00</c:v>
                </c:pt>
                <c:pt idx="396">
                  <c:v>2021-02-17T12:00</c:v>
                </c:pt>
                <c:pt idx="397">
                  <c:v>2021-02-17T13:00</c:v>
                </c:pt>
                <c:pt idx="398">
                  <c:v>2021-02-17T14:00</c:v>
                </c:pt>
                <c:pt idx="399">
                  <c:v>2021-02-17T15:00</c:v>
                </c:pt>
                <c:pt idx="400">
                  <c:v>2021-02-17T16:00</c:v>
                </c:pt>
                <c:pt idx="401">
                  <c:v>2021-02-17T17:00</c:v>
                </c:pt>
                <c:pt idx="402">
                  <c:v>2021-02-17T18:00</c:v>
                </c:pt>
                <c:pt idx="403">
                  <c:v>2021-02-17T19:00</c:v>
                </c:pt>
                <c:pt idx="404">
                  <c:v>2021-02-17T20:00</c:v>
                </c:pt>
                <c:pt idx="405">
                  <c:v>2021-02-17T21:00</c:v>
                </c:pt>
                <c:pt idx="406">
                  <c:v>2021-02-17T22:00</c:v>
                </c:pt>
                <c:pt idx="407">
                  <c:v>2021-02-17T23:00</c:v>
                </c:pt>
                <c:pt idx="408">
                  <c:v>2021-02-18T00:00</c:v>
                </c:pt>
                <c:pt idx="409">
                  <c:v>2021-02-18T01:00</c:v>
                </c:pt>
                <c:pt idx="410">
                  <c:v>2021-02-18T02:00</c:v>
                </c:pt>
                <c:pt idx="411">
                  <c:v>2021-02-18T03:00</c:v>
                </c:pt>
                <c:pt idx="412">
                  <c:v>2021-02-18T04:00</c:v>
                </c:pt>
                <c:pt idx="413">
                  <c:v>2021-02-18T05:00</c:v>
                </c:pt>
                <c:pt idx="414">
                  <c:v>2021-02-18T06:00</c:v>
                </c:pt>
                <c:pt idx="415">
                  <c:v>2021-02-18T07:00</c:v>
                </c:pt>
                <c:pt idx="416">
                  <c:v>2021-02-18T08:00</c:v>
                </c:pt>
                <c:pt idx="417">
                  <c:v>2021-02-18T09:00</c:v>
                </c:pt>
                <c:pt idx="418">
                  <c:v>2021-02-18T10:00</c:v>
                </c:pt>
                <c:pt idx="419">
                  <c:v>2021-02-18T11:00</c:v>
                </c:pt>
                <c:pt idx="420">
                  <c:v>2021-02-18T12:00</c:v>
                </c:pt>
                <c:pt idx="421">
                  <c:v>2021-02-18T13:00</c:v>
                </c:pt>
                <c:pt idx="422">
                  <c:v>2021-02-18T14:00</c:v>
                </c:pt>
                <c:pt idx="423">
                  <c:v>2021-02-18T15:00</c:v>
                </c:pt>
                <c:pt idx="424">
                  <c:v>2021-02-18T16:00</c:v>
                </c:pt>
                <c:pt idx="425">
                  <c:v>2021-02-18T17:00</c:v>
                </c:pt>
                <c:pt idx="426">
                  <c:v>2021-02-18T18:00</c:v>
                </c:pt>
                <c:pt idx="427">
                  <c:v>2021-02-18T19:00</c:v>
                </c:pt>
                <c:pt idx="428">
                  <c:v>2021-02-18T20:00</c:v>
                </c:pt>
                <c:pt idx="429">
                  <c:v>2021-02-18T21:00</c:v>
                </c:pt>
                <c:pt idx="430">
                  <c:v>2021-02-18T22:00</c:v>
                </c:pt>
                <c:pt idx="431">
                  <c:v>2021-02-18T23:00</c:v>
                </c:pt>
                <c:pt idx="432">
                  <c:v>2021-02-19T00:00:00</c:v>
                </c:pt>
                <c:pt idx="433">
                  <c:v>2021-02-19T01:00:00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2021-02-19T04:00:00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2020-11-19T10:00:00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2021-02-20T00:00</c:v>
                </c:pt>
                <c:pt idx="457">
                  <c:v>2021-02-20T01:00</c:v>
                </c:pt>
                <c:pt idx="458">
                  <c:v>2021-02-20T02:00</c:v>
                </c:pt>
                <c:pt idx="459">
                  <c:v>2021-02-20T03:00</c:v>
                </c:pt>
                <c:pt idx="460">
                  <c:v>2021-02-20T04:00</c:v>
                </c:pt>
                <c:pt idx="461">
                  <c:v>2021-02-20T05:00</c:v>
                </c:pt>
                <c:pt idx="462">
                  <c:v>2021-02-20T06:00</c:v>
                </c:pt>
                <c:pt idx="463">
                  <c:v>2021-02-20T07:00</c:v>
                </c:pt>
                <c:pt idx="464">
                  <c:v>2021-02-20T08:00</c:v>
                </c:pt>
                <c:pt idx="465">
                  <c:v>2021-02-20T09:00</c:v>
                </c:pt>
                <c:pt idx="466">
                  <c:v>2021-02-20T11:00</c:v>
                </c:pt>
                <c:pt idx="467">
                  <c:v>2021-02-20T11:00</c:v>
                </c:pt>
                <c:pt idx="468">
                  <c:v>2021-02-20T12:00</c:v>
                </c:pt>
                <c:pt idx="469">
                  <c:v>2021-02-20T13:00</c:v>
                </c:pt>
                <c:pt idx="470">
                  <c:v>2021-02-20T14:00</c:v>
                </c:pt>
                <c:pt idx="471">
                  <c:v>2021-02-20T15:00</c:v>
                </c:pt>
                <c:pt idx="472">
                  <c:v>2021-02-20T16:00</c:v>
                </c:pt>
                <c:pt idx="473">
                  <c:v>2021-02-20T17:00</c:v>
                </c:pt>
                <c:pt idx="474">
                  <c:v>2021-02-20T18:00</c:v>
                </c:pt>
                <c:pt idx="475">
                  <c:v>2021-02-20T19:00</c:v>
                </c:pt>
                <c:pt idx="476">
                  <c:v>2021-02-20T20:00</c:v>
                </c:pt>
                <c:pt idx="477">
                  <c:v>2021-02-20T21:00</c:v>
                </c:pt>
                <c:pt idx="478">
                  <c:v>2021-02-20T22:00</c:v>
                </c:pt>
                <c:pt idx="479">
                  <c:v>2021-02-20T23:00</c:v>
                </c:pt>
                <c:pt idx="480">
                  <c:v>2021-02-21T00:00</c:v>
                </c:pt>
                <c:pt idx="481">
                  <c:v>2021-02-21T01:00</c:v>
                </c:pt>
                <c:pt idx="482">
                  <c:v>2021-02-21T02:00</c:v>
                </c:pt>
                <c:pt idx="483">
                  <c:v>2021-02-21T03:00</c:v>
                </c:pt>
                <c:pt idx="484">
                  <c:v>2021-02-21T04:00</c:v>
                </c:pt>
                <c:pt idx="485">
                  <c:v>2021-02-21T05:00</c:v>
                </c:pt>
                <c:pt idx="486">
                  <c:v>2021-02-21T06:00</c:v>
                </c:pt>
                <c:pt idx="487">
                  <c:v>2021-02-21T07:00</c:v>
                </c:pt>
                <c:pt idx="488">
                  <c:v>2021-02-21T08:00</c:v>
                </c:pt>
                <c:pt idx="489">
                  <c:v>2021-02-21T09:00</c:v>
                </c:pt>
                <c:pt idx="490">
                  <c:v>2021-02-21T10:00</c:v>
                </c:pt>
                <c:pt idx="491">
                  <c:v>2021-02-21T11:00</c:v>
                </c:pt>
                <c:pt idx="492">
                  <c:v>2021-02-21T12:00</c:v>
                </c:pt>
                <c:pt idx="493">
                  <c:v>2021-02-21T13:00</c:v>
                </c:pt>
                <c:pt idx="494">
                  <c:v>2021-02-21T14:00</c:v>
                </c:pt>
                <c:pt idx="495">
                  <c:v>2021-02-21T15:00</c:v>
                </c:pt>
                <c:pt idx="496">
                  <c:v>2021-02-21T16:00</c:v>
                </c:pt>
                <c:pt idx="497">
                  <c:v>2021-02-21T17:00</c:v>
                </c:pt>
                <c:pt idx="498">
                  <c:v>2021-02-21T18:00</c:v>
                </c:pt>
                <c:pt idx="499">
                  <c:v>2021-02-21T19:00</c:v>
                </c:pt>
                <c:pt idx="500">
                  <c:v>2021-02-21T20:00</c:v>
                </c:pt>
                <c:pt idx="501">
                  <c:v>2021-02-21T21:00</c:v>
                </c:pt>
                <c:pt idx="502">
                  <c:v>2021-02-21T22:00</c:v>
                </c:pt>
                <c:pt idx="503">
                  <c:v>2021-02-21T23:00</c:v>
                </c:pt>
                <c:pt idx="504">
                  <c:v>2021-02-22T00:00</c:v>
                </c:pt>
                <c:pt idx="505">
                  <c:v>2021-02-22T01:00</c:v>
                </c:pt>
                <c:pt idx="506">
                  <c:v>2021-02-22T02:00</c:v>
                </c:pt>
                <c:pt idx="507">
                  <c:v>2021-02-22T03:00</c:v>
                </c:pt>
                <c:pt idx="508">
                  <c:v>2021-02-22T04:00</c:v>
                </c:pt>
                <c:pt idx="509">
                  <c:v>2021-02-22T05:00</c:v>
                </c:pt>
                <c:pt idx="510">
                  <c:v>2021-02-22T06:00</c:v>
                </c:pt>
                <c:pt idx="511">
                  <c:v>2021-02-22T07:00</c:v>
                </c:pt>
                <c:pt idx="512">
                  <c:v>2021-02-22T08:00</c:v>
                </c:pt>
                <c:pt idx="513">
                  <c:v>2021-02-22T09:00</c:v>
                </c:pt>
                <c:pt idx="514">
                  <c:v>2021-02-22T10:00</c:v>
                </c:pt>
                <c:pt idx="515">
                  <c:v>2021-02-22T11:00</c:v>
                </c:pt>
                <c:pt idx="516">
                  <c:v>2021-02-22T12:00</c:v>
                </c:pt>
                <c:pt idx="517">
                  <c:v>2021-02-22T13:00</c:v>
                </c:pt>
                <c:pt idx="518">
                  <c:v>2021-02-22T14:00</c:v>
                </c:pt>
                <c:pt idx="519">
                  <c:v>2021-02-22T15:00</c:v>
                </c:pt>
                <c:pt idx="520">
                  <c:v>2021-02-22T16:00</c:v>
                </c:pt>
                <c:pt idx="521">
                  <c:v>2021-02-22T17:00</c:v>
                </c:pt>
                <c:pt idx="522">
                  <c:v>2021-02-22T18:00</c:v>
                </c:pt>
                <c:pt idx="523">
                  <c:v>2021-02-22T19:00</c:v>
                </c:pt>
                <c:pt idx="524">
                  <c:v>2021-02-22T20:00</c:v>
                </c:pt>
                <c:pt idx="525">
                  <c:v>2021-02-22T21:00</c:v>
                </c:pt>
                <c:pt idx="526">
                  <c:v>2021-02-22T22:00</c:v>
                </c:pt>
                <c:pt idx="527">
                  <c:v>2021-02-22T23:00</c:v>
                </c:pt>
                <c:pt idx="528">
                  <c:v>2021-02-23T00:00</c:v>
                </c:pt>
                <c:pt idx="529">
                  <c:v>2021-02-23T01:00</c:v>
                </c:pt>
                <c:pt idx="530">
                  <c:v>2021-02-23T02:00</c:v>
                </c:pt>
                <c:pt idx="531">
                  <c:v>2021-02-23T03:00</c:v>
                </c:pt>
                <c:pt idx="532">
                  <c:v>2021-02-23T04:00</c:v>
                </c:pt>
                <c:pt idx="533">
                  <c:v>2021-02-23T05:00</c:v>
                </c:pt>
                <c:pt idx="534">
                  <c:v>2021-02-23T06:00</c:v>
                </c:pt>
                <c:pt idx="535">
                  <c:v>2021-02-23T07:00</c:v>
                </c:pt>
                <c:pt idx="536">
                  <c:v>2021-02-23T08:00</c:v>
                </c:pt>
                <c:pt idx="537">
                  <c:v>2021-02-23T09:00</c:v>
                </c:pt>
                <c:pt idx="538">
                  <c:v>2021-02-23T10:00</c:v>
                </c:pt>
                <c:pt idx="539">
                  <c:v>2021-02-23T11:00</c:v>
                </c:pt>
                <c:pt idx="540">
                  <c:v>2021-02-23T12:00</c:v>
                </c:pt>
                <c:pt idx="541">
                  <c:v>2021-02-23T13:00</c:v>
                </c:pt>
                <c:pt idx="542">
                  <c:v>2021-02-23T14:00</c:v>
                </c:pt>
                <c:pt idx="543">
                  <c:v>2021-02-23T15:00</c:v>
                </c:pt>
                <c:pt idx="544">
                  <c:v>2021-02-23T16:00</c:v>
                </c:pt>
                <c:pt idx="545">
                  <c:v>2021-02-23T17:00</c:v>
                </c:pt>
                <c:pt idx="546">
                  <c:v>2021-02-23T18:00</c:v>
                </c:pt>
                <c:pt idx="547">
                  <c:v>2021-02-23T19:00</c:v>
                </c:pt>
                <c:pt idx="548">
                  <c:v>2021-02-23T20:00</c:v>
                </c:pt>
                <c:pt idx="549">
                  <c:v>2021-02-23T21:00</c:v>
                </c:pt>
                <c:pt idx="550">
                  <c:v>2021-02-23T22:00</c:v>
                </c:pt>
                <c:pt idx="551">
                  <c:v>2021-02-23T23:00</c:v>
                </c:pt>
                <c:pt idx="552">
                  <c:v>2021-02-24T00:00</c:v>
                </c:pt>
                <c:pt idx="553">
                  <c:v>2021-02-24T01:00</c:v>
                </c:pt>
                <c:pt idx="554">
                  <c:v>2021-02-24T02:00</c:v>
                </c:pt>
                <c:pt idx="555">
                  <c:v>2021-02-24T03:00</c:v>
                </c:pt>
                <c:pt idx="556">
                  <c:v>2021-02-24T04:00</c:v>
                </c:pt>
                <c:pt idx="557">
                  <c:v>2021-02-24T05:00</c:v>
                </c:pt>
                <c:pt idx="558">
                  <c:v>2021-02-24T06:00</c:v>
                </c:pt>
                <c:pt idx="559">
                  <c:v>2021-02-24T07:00</c:v>
                </c:pt>
                <c:pt idx="560">
                  <c:v>2021-02-24T08:00</c:v>
                </c:pt>
                <c:pt idx="561">
                  <c:v>2021-02-24T09:00</c:v>
                </c:pt>
                <c:pt idx="562">
                  <c:v>2021-02-24T10:00</c:v>
                </c:pt>
                <c:pt idx="563">
                  <c:v>2021-02-24T11:00</c:v>
                </c:pt>
                <c:pt idx="564">
                  <c:v>2021-02-24T12:00</c:v>
                </c:pt>
                <c:pt idx="565">
                  <c:v>2021-02-24T13:00</c:v>
                </c:pt>
                <c:pt idx="566">
                  <c:v>2021-02-24T14:00</c:v>
                </c:pt>
                <c:pt idx="567">
                  <c:v>2021-02-24T15:00</c:v>
                </c:pt>
                <c:pt idx="568">
                  <c:v>2021-02-24T16:00</c:v>
                </c:pt>
                <c:pt idx="569">
                  <c:v>2021-02-24T17:00</c:v>
                </c:pt>
                <c:pt idx="570">
                  <c:v>2021-02-24T18:00</c:v>
                </c:pt>
                <c:pt idx="571">
                  <c:v>2021-02-24T19:00</c:v>
                </c:pt>
                <c:pt idx="572">
                  <c:v>2021-02-24T20:00</c:v>
                </c:pt>
                <c:pt idx="573">
                  <c:v>2021-02-24T21:00</c:v>
                </c:pt>
                <c:pt idx="574">
                  <c:v>2021-02-24T22:00</c:v>
                </c:pt>
                <c:pt idx="575">
                  <c:v>2021-02-24T23:00</c:v>
                </c:pt>
                <c:pt idx="576">
                  <c:v>2021-02-25T00:00</c:v>
                </c:pt>
                <c:pt idx="577">
                  <c:v>2021-02-25T01:00</c:v>
                </c:pt>
                <c:pt idx="578">
                  <c:v>2021-02-25T02:00</c:v>
                </c:pt>
                <c:pt idx="579">
                  <c:v>2021-02-25T03:00</c:v>
                </c:pt>
                <c:pt idx="580">
                  <c:v>2021-02-25T04:00</c:v>
                </c:pt>
                <c:pt idx="581">
                  <c:v>2021-02-25T05:00</c:v>
                </c:pt>
                <c:pt idx="582">
                  <c:v>2021-02-25T06:00</c:v>
                </c:pt>
                <c:pt idx="583">
                  <c:v>2021-02-25T07:00</c:v>
                </c:pt>
                <c:pt idx="584">
                  <c:v>2021-02-25T08:00</c:v>
                </c:pt>
                <c:pt idx="585">
                  <c:v>2021-02-25T09:00</c:v>
                </c:pt>
                <c:pt idx="586">
                  <c:v>2021-02-25T11:00</c:v>
                </c:pt>
                <c:pt idx="587">
                  <c:v>2021-02-25T11:00</c:v>
                </c:pt>
                <c:pt idx="588">
                  <c:v>2021-02-25T12:00</c:v>
                </c:pt>
                <c:pt idx="589">
                  <c:v>2021-02-25T13:00</c:v>
                </c:pt>
                <c:pt idx="590">
                  <c:v>2021-02-25T14:00</c:v>
                </c:pt>
                <c:pt idx="591">
                  <c:v>2021-02-25T15:00</c:v>
                </c:pt>
                <c:pt idx="592">
                  <c:v>2021-02-25T16:00</c:v>
                </c:pt>
                <c:pt idx="593">
                  <c:v>2021-02-25T17:00</c:v>
                </c:pt>
                <c:pt idx="594">
                  <c:v>2021-02-25T18:00</c:v>
                </c:pt>
                <c:pt idx="595">
                  <c:v>2021-02-25T19:00</c:v>
                </c:pt>
                <c:pt idx="596">
                  <c:v>2021-02-25T20:00</c:v>
                </c:pt>
                <c:pt idx="597">
                  <c:v>2021-02-25T21:00</c:v>
                </c:pt>
                <c:pt idx="598">
                  <c:v>2021-02-25T22:00</c:v>
                </c:pt>
                <c:pt idx="599">
                  <c:v>2021-02-25T23:00</c:v>
                </c:pt>
              </c:strCache>
            </c:strRef>
          </c:cat>
          <c:val>
            <c:numRef>
              <c:f>'Feb (2)'!$C$3:$C$604</c:f>
              <c:numCache>
                <c:formatCode>0</c:formatCode>
                <c:ptCount val="600"/>
                <c:pt idx="0">
                  <c:v>24.0</c:v>
                </c:pt>
                <c:pt idx="1">
                  <c:v>23.0</c:v>
                </c:pt>
                <c:pt idx="2">
                  <c:v>21.0</c:v>
                </c:pt>
                <c:pt idx="3">
                  <c:v>21.0</c:v>
                </c:pt>
                <c:pt idx="4">
                  <c:v>21.0</c:v>
                </c:pt>
                <c:pt idx="5">
                  <c:v>21.0</c:v>
                </c:pt>
                <c:pt idx="6">
                  <c:v>21.0</c:v>
                </c:pt>
                <c:pt idx="7">
                  <c:v>21.0</c:v>
                </c:pt>
                <c:pt idx="8">
                  <c:v>21.0</c:v>
                </c:pt>
                <c:pt idx="9">
                  <c:v>22.0</c:v>
                </c:pt>
                <c:pt idx="10">
                  <c:v>23.0</c:v>
                </c:pt>
                <c:pt idx="11">
                  <c:v>25.0</c:v>
                </c:pt>
                <c:pt idx="12">
                  <c:v>25.0</c:v>
                </c:pt>
                <c:pt idx="13">
                  <c:v>23.0</c:v>
                </c:pt>
                <c:pt idx="14">
                  <c:v>23.0</c:v>
                </c:pt>
                <c:pt idx="15">
                  <c:v>23.0</c:v>
                </c:pt>
                <c:pt idx="16">
                  <c:v>22.0</c:v>
                </c:pt>
                <c:pt idx="17">
                  <c:v>21.0</c:v>
                </c:pt>
                <c:pt idx="18">
                  <c:v>21.0</c:v>
                </c:pt>
                <c:pt idx="19">
                  <c:v>21.0</c:v>
                </c:pt>
                <c:pt idx="20">
                  <c:v>21.0</c:v>
                </c:pt>
                <c:pt idx="21">
                  <c:v>20.0</c:v>
                </c:pt>
                <c:pt idx="22">
                  <c:v>20.0</c:v>
                </c:pt>
                <c:pt idx="23">
                  <c:v>19.0</c:v>
                </c:pt>
                <c:pt idx="24">
                  <c:v>19.0</c:v>
                </c:pt>
                <c:pt idx="25">
                  <c:v>18.0</c:v>
                </c:pt>
                <c:pt idx="26">
                  <c:v>17.0</c:v>
                </c:pt>
                <c:pt idx="27">
                  <c:v>17.0</c:v>
                </c:pt>
                <c:pt idx="28">
                  <c:v>16.0</c:v>
                </c:pt>
                <c:pt idx="29">
                  <c:v>15.0</c:v>
                </c:pt>
                <c:pt idx="30">
                  <c:v>14.0</c:v>
                </c:pt>
                <c:pt idx="31">
                  <c:v>14.0</c:v>
                </c:pt>
                <c:pt idx="32">
                  <c:v>14.0</c:v>
                </c:pt>
                <c:pt idx="33">
                  <c:v>14.0</c:v>
                </c:pt>
                <c:pt idx="34">
                  <c:v>14.0</c:v>
                </c:pt>
                <c:pt idx="35">
                  <c:v>14.0</c:v>
                </c:pt>
                <c:pt idx="36">
                  <c:v>15.0</c:v>
                </c:pt>
                <c:pt idx="37">
                  <c:v>15.0</c:v>
                </c:pt>
                <c:pt idx="38">
                  <c:v>15.0</c:v>
                </c:pt>
                <c:pt idx="39">
                  <c:v>15.0</c:v>
                </c:pt>
                <c:pt idx="40">
                  <c:v>15.0</c:v>
                </c:pt>
                <c:pt idx="41">
                  <c:v>16.0</c:v>
                </c:pt>
                <c:pt idx="42">
                  <c:v>16.0</c:v>
                </c:pt>
                <c:pt idx="43">
                  <c:v>15.0</c:v>
                </c:pt>
                <c:pt idx="44">
                  <c:v>15.0</c:v>
                </c:pt>
                <c:pt idx="45">
                  <c:v>15.0</c:v>
                </c:pt>
                <c:pt idx="46">
                  <c:v>16.0</c:v>
                </c:pt>
                <c:pt idx="47">
                  <c:v>16.0</c:v>
                </c:pt>
                <c:pt idx="48">
                  <c:v>16.0</c:v>
                </c:pt>
                <c:pt idx="49">
                  <c:v>16.0</c:v>
                </c:pt>
                <c:pt idx="50">
                  <c:v>16.0</c:v>
                </c:pt>
                <c:pt idx="51">
                  <c:v>16.0</c:v>
                </c:pt>
                <c:pt idx="52">
                  <c:v>16.0</c:v>
                </c:pt>
                <c:pt idx="53">
                  <c:v>16.0</c:v>
                </c:pt>
                <c:pt idx="54">
                  <c:v>16.0</c:v>
                </c:pt>
                <c:pt idx="55">
                  <c:v>16.0</c:v>
                </c:pt>
                <c:pt idx="56">
                  <c:v>16.0</c:v>
                </c:pt>
                <c:pt idx="57">
                  <c:v>17.0</c:v>
                </c:pt>
                <c:pt idx="58">
                  <c:v>18.0</c:v>
                </c:pt>
                <c:pt idx="59">
                  <c:v>19.0</c:v>
                </c:pt>
                <c:pt idx="60">
                  <c:v>19.0</c:v>
                </c:pt>
                <c:pt idx="61">
                  <c:v>20.0</c:v>
                </c:pt>
                <c:pt idx="62">
                  <c:v>20.0</c:v>
                </c:pt>
                <c:pt idx="63">
                  <c:v>20.0</c:v>
                </c:pt>
                <c:pt idx="64">
                  <c:v>20.0</c:v>
                </c:pt>
                <c:pt idx="65">
                  <c:v>20.0</c:v>
                </c:pt>
                <c:pt idx="66">
                  <c:v>20.0</c:v>
                </c:pt>
                <c:pt idx="67">
                  <c:v>19.0</c:v>
                </c:pt>
                <c:pt idx="68">
                  <c:v>19.0</c:v>
                </c:pt>
                <c:pt idx="69">
                  <c:v>19.0</c:v>
                </c:pt>
                <c:pt idx="70">
                  <c:v>18.0</c:v>
                </c:pt>
                <c:pt idx="71">
                  <c:v>18.0</c:v>
                </c:pt>
                <c:pt idx="72">
                  <c:v>18.0</c:v>
                </c:pt>
                <c:pt idx="73">
                  <c:v>18.0</c:v>
                </c:pt>
                <c:pt idx="74">
                  <c:v>18.0</c:v>
                </c:pt>
                <c:pt idx="75">
                  <c:v>17.0</c:v>
                </c:pt>
                <c:pt idx="76">
                  <c:v>17.0</c:v>
                </c:pt>
                <c:pt idx="77">
                  <c:v>17.0</c:v>
                </c:pt>
                <c:pt idx="78">
                  <c:v>18.0</c:v>
                </c:pt>
                <c:pt idx="79">
                  <c:v>18.0</c:v>
                </c:pt>
                <c:pt idx="80">
                  <c:v>19.0</c:v>
                </c:pt>
                <c:pt idx="81">
                  <c:v>21.0</c:v>
                </c:pt>
                <c:pt idx="82">
                  <c:v>22.0</c:v>
                </c:pt>
                <c:pt idx="83">
                  <c:v>24.0</c:v>
                </c:pt>
                <c:pt idx="84">
                  <c:v>25.0</c:v>
                </c:pt>
                <c:pt idx="85">
                  <c:v>26.0</c:v>
                </c:pt>
                <c:pt idx="86">
                  <c:v>26.0</c:v>
                </c:pt>
                <c:pt idx="87">
                  <c:v>26.0</c:v>
                </c:pt>
                <c:pt idx="88">
                  <c:v>26.0</c:v>
                </c:pt>
                <c:pt idx="89">
                  <c:v>25.0</c:v>
                </c:pt>
                <c:pt idx="90">
                  <c:v>25.0</c:v>
                </c:pt>
                <c:pt idx="91">
                  <c:v>23.0</c:v>
                </c:pt>
                <c:pt idx="92">
                  <c:v>22.0</c:v>
                </c:pt>
                <c:pt idx="93">
                  <c:v>22.0</c:v>
                </c:pt>
                <c:pt idx="94">
                  <c:v>21.0</c:v>
                </c:pt>
                <c:pt idx="95">
                  <c:v>21.0</c:v>
                </c:pt>
                <c:pt idx="96">
                  <c:v>20.0</c:v>
                </c:pt>
                <c:pt idx="97">
                  <c:v>20.0</c:v>
                </c:pt>
                <c:pt idx="98">
                  <c:v>20.0</c:v>
                </c:pt>
                <c:pt idx="99">
                  <c:v>19.0</c:v>
                </c:pt>
                <c:pt idx="100">
                  <c:v>19.0</c:v>
                </c:pt>
                <c:pt idx="101">
                  <c:v>19.0</c:v>
                </c:pt>
                <c:pt idx="102">
                  <c:v>19.0</c:v>
                </c:pt>
                <c:pt idx="103">
                  <c:v>19.0</c:v>
                </c:pt>
                <c:pt idx="104">
                  <c:v>20.0</c:v>
                </c:pt>
                <c:pt idx="105">
                  <c:v>20.0</c:v>
                </c:pt>
                <c:pt idx="106">
                  <c:v>20.0</c:v>
                </c:pt>
                <c:pt idx="107">
                  <c:v>20.0</c:v>
                </c:pt>
                <c:pt idx="108">
                  <c:v>21.0</c:v>
                </c:pt>
                <c:pt idx="109">
                  <c:v>22.0</c:v>
                </c:pt>
                <c:pt idx="110">
                  <c:v>22.0</c:v>
                </c:pt>
                <c:pt idx="111">
                  <c:v>22.0</c:v>
                </c:pt>
                <c:pt idx="112">
                  <c:v>22.0</c:v>
                </c:pt>
                <c:pt idx="113">
                  <c:v>22.0</c:v>
                </c:pt>
                <c:pt idx="114">
                  <c:v>21.0</c:v>
                </c:pt>
                <c:pt idx="115">
                  <c:v>20.0</c:v>
                </c:pt>
                <c:pt idx="116">
                  <c:v>20.0</c:v>
                </c:pt>
                <c:pt idx="117">
                  <c:v>20.0</c:v>
                </c:pt>
                <c:pt idx="118">
                  <c:v>19.0</c:v>
                </c:pt>
                <c:pt idx="119">
                  <c:v>19.0</c:v>
                </c:pt>
                <c:pt idx="120">
                  <c:v>19.0</c:v>
                </c:pt>
                <c:pt idx="121">
                  <c:v>18.0</c:v>
                </c:pt>
                <c:pt idx="122">
                  <c:v>18.0</c:v>
                </c:pt>
                <c:pt idx="123">
                  <c:v>18.0</c:v>
                </c:pt>
                <c:pt idx="124">
                  <c:v>18.0</c:v>
                </c:pt>
                <c:pt idx="125">
                  <c:v>18.0</c:v>
                </c:pt>
                <c:pt idx="126">
                  <c:v>18.0</c:v>
                </c:pt>
                <c:pt idx="127">
                  <c:v>18.0</c:v>
                </c:pt>
                <c:pt idx="128">
                  <c:v>19.0</c:v>
                </c:pt>
                <c:pt idx="129">
                  <c:v>19.0</c:v>
                </c:pt>
                <c:pt idx="130">
                  <c:v>19.0</c:v>
                </c:pt>
                <c:pt idx="131">
                  <c:v>20.0</c:v>
                </c:pt>
                <c:pt idx="132">
                  <c:v>20.0</c:v>
                </c:pt>
                <c:pt idx="133">
                  <c:v>20.0</c:v>
                </c:pt>
                <c:pt idx="134">
                  <c:v>21.0</c:v>
                </c:pt>
                <c:pt idx="135">
                  <c:v>21.0</c:v>
                </c:pt>
                <c:pt idx="136">
                  <c:v>21.0</c:v>
                </c:pt>
                <c:pt idx="137">
                  <c:v>21.0</c:v>
                </c:pt>
                <c:pt idx="138">
                  <c:v>20.0</c:v>
                </c:pt>
                <c:pt idx="139">
                  <c:v>20.0</c:v>
                </c:pt>
                <c:pt idx="140">
                  <c:v>19.0</c:v>
                </c:pt>
                <c:pt idx="141">
                  <c:v>19.0</c:v>
                </c:pt>
                <c:pt idx="142">
                  <c:v>18.0</c:v>
                </c:pt>
                <c:pt idx="143">
                  <c:v>18.0</c:v>
                </c:pt>
                <c:pt idx="144">
                  <c:v>18.0</c:v>
                </c:pt>
                <c:pt idx="145">
                  <c:v>18.0</c:v>
                </c:pt>
                <c:pt idx="146">
                  <c:v>18.0</c:v>
                </c:pt>
                <c:pt idx="147">
                  <c:v>17.0</c:v>
                </c:pt>
                <c:pt idx="148">
                  <c:v>17.0</c:v>
                </c:pt>
                <c:pt idx="149">
                  <c:v>17.0</c:v>
                </c:pt>
                <c:pt idx="150">
                  <c:v>17.0</c:v>
                </c:pt>
                <c:pt idx="151">
                  <c:v>17.0</c:v>
                </c:pt>
                <c:pt idx="152">
                  <c:v>17.0</c:v>
                </c:pt>
                <c:pt idx="153">
                  <c:v>17.0</c:v>
                </c:pt>
                <c:pt idx="154">
                  <c:v>17.0</c:v>
                </c:pt>
                <c:pt idx="155">
                  <c:v>17.0</c:v>
                </c:pt>
                <c:pt idx="156">
                  <c:v>17.0</c:v>
                </c:pt>
                <c:pt idx="157">
                  <c:v>17.0</c:v>
                </c:pt>
                <c:pt idx="158">
                  <c:v>17.0</c:v>
                </c:pt>
                <c:pt idx="159">
                  <c:v>17.0</c:v>
                </c:pt>
                <c:pt idx="160">
                  <c:v>17.0</c:v>
                </c:pt>
                <c:pt idx="161">
                  <c:v>18.0</c:v>
                </c:pt>
                <c:pt idx="162">
                  <c:v>18.0</c:v>
                </c:pt>
                <c:pt idx="163">
                  <c:v>18.0</c:v>
                </c:pt>
                <c:pt idx="164">
                  <c:v>18.0</c:v>
                </c:pt>
                <c:pt idx="165">
                  <c:v>18.0</c:v>
                </c:pt>
                <c:pt idx="166">
                  <c:v>17.0</c:v>
                </c:pt>
                <c:pt idx="167">
                  <c:v>17.0</c:v>
                </c:pt>
                <c:pt idx="168">
                  <c:v>18.0</c:v>
                </c:pt>
                <c:pt idx="169">
                  <c:v>18.0</c:v>
                </c:pt>
                <c:pt idx="170">
                  <c:v>18.0</c:v>
                </c:pt>
                <c:pt idx="171">
                  <c:v>18.0</c:v>
                </c:pt>
                <c:pt idx="172">
                  <c:v>18.0</c:v>
                </c:pt>
                <c:pt idx="173">
                  <c:v>18.0</c:v>
                </c:pt>
                <c:pt idx="174">
                  <c:v>18.0</c:v>
                </c:pt>
                <c:pt idx="175">
                  <c:v>18.0</c:v>
                </c:pt>
                <c:pt idx="176">
                  <c:v>23.0</c:v>
                </c:pt>
                <c:pt idx="177">
                  <c:v>23.0</c:v>
                </c:pt>
                <c:pt idx="178">
                  <c:v>22.0</c:v>
                </c:pt>
                <c:pt idx="179">
                  <c:v>22.0</c:v>
                </c:pt>
                <c:pt idx="180">
                  <c:v>22.0</c:v>
                </c:pt>
                <c:pt idx="181">
                  <c:v>21.0</c:v>
                </c:pt>
                <c:pt idx="182">
                  <c:v>22.0</c:v>
                </c:pt>
                <c:pt idx="183">
                  <c:v>22.0</c:v>
                </c:pt>
                <c:pt idx="184">
                  <c:v>23.0</c:v>
                </c:pt>
                <c:pt idx="185">
                  <c:v>24.0</c:v>
                </c:pt>
                <c:pt idx="186">
                  <c:v>26.0</c:v>
                </c:pt>
                <c:pt idx="187">
                  <c:v>27.0</c:v>
                </c:pt>
                <c:pt idx="188">
                  <c:v>28.0</c:v>
                </c:pt>
                <c:pt idx="189">
                  <c:v>29.0</c:v>
                </c:pt>
                <c:pt idx="190">
                  <c:v>30.0</c:v>
                </c:pt>
                <c:pt idx="191">
                  <c:v>31.0</c:v>
                </c:pt>
                <c:pt idx="192">
                  <c:v>31.0</c:v>
                </c:pt>
                <c:pt idx="193">
                  <c:v>32.0</c:v>
                </c:pt>
                <c:pt idx="194">
                  <c:v>30.0</c:v>
                </c:pt>
                <c:pt idx="195">
                  <c:v>29.0</c:v>
                </c:pt>
                <c:pt idx="196">
                  <c:v>27.0</c:v>
                </c:pt>
                <c:pt idx="197">
                  <c:v>26.0</c:v>
                </c:pt>
                <c:pt idx="198">
                  <c:v>25.0</c:v>
                </c:pt>
                <c:pt idx="199">
                  <c:v>24.0</c:v>
                </c:pt>
                <c:pt idx="200">
                  <c:v>23.0</c:v>
                </c:pt>
                <c:pt idx="201">
                  <c:v>23.0</c:v>
                </c:pt>
                <c:pt idx="202">
                  <c:v>22.0</c:v>
                </c:pt>
                <c:pt idx="203">
                  <c:v>22.0</c:v>
                </c:pt>
                <c:pt idx="204">
                  <c:v>21.0</c:v>
                </c:pt>
                <c:pt idx="205">
                  <c:v>21.0</c:v>
                </c:pt>
                <c:pt idx="206">
                  <c:v>22.0</c:v>
                </c:pt>
                <c:pt idx="207">
                  <c:v>22.0</c:v>
                </c:pt>
                <c:pt idx="208">
                  <c:v>23.0</c:v>
                </c:pt>
                <c:pt idx="209">
                  <c:v>24.0</c:v>
                </c:pt>
                <c:pt idx="210">
                  <c:v>25.0</c:v>
                </c:pt>
                <c:pt idx="211">
                  <c:v>26.0</c:v>
                </c:pt>
                <c:pt idx="212">
                  <c:v>27.0</c:v>
                </c:pt>
                <c:pt idx="213">
                  <c:v>28.0</c:v>
                </c:pt>
                <c:pt idx="214">
                  <c:v>29.0</c:v>
                </c:pt>
                <c:pt idx="215">
                  <c:v>29.0</c:v>
                </c:pt>
                <c:pt idx="216">
                  <c:v>31.0</c:v>
                </c:pt>
                <c:pt idx="217">
                  <c:v>29.0</c:v>
                </c:pt>
                <c:pt idx="218">
                  <c:v>28.0</c:v>
                </c:pt>
                <c:pt idx="219">
                  <c:v>26.0</c:v>
                </c:pt>
                <c:pt idx="220">
                  <c:v>26.0</c:v>
                </c:pt>
                <c:pt idx="221">
                  <c:v>25.0</c:v>
                </c:pt>
                <c:pt idx="222">
                  <c:v>25.0</c:v>
                </c:pt>
                <c:pt idx="223">
                  <c:v>1.0</c:v>
                </c:pt>
                <c:pt idx="224">
                  <c:v>24.0</c:v>
                </c:pt>
                <c:pt idx="225">
                  <c:v>24.0</c:v>
                </c:pt>
                <c:pt idx="226">
                  <c:v>23.0</c:v>
                </c:pt>
                <c:pt idx="227">
                  <c:v>23.0</c:v>
                </c:pt>
                <c:pt idx="228">
                  <c:v>22.0</c:v>
                </c:pt>
                <c:pt idx="229">
                  <c:v>22.0</c:v>
                </c:pt>
                <c:pt idx="230">
                  <c:v>22.0</c:v>
                </c:pt>
                <c:pt idx="231">
                  <c:v>22.0</c:v>
                </c:pt>
                <c:pt idx="232">
                  <c:v>22.0</c:v>
                </c:pt>
                <c:pt idx="233">
                  <c:v>23.0</c:v>
                </c:pt>
                <c:pt idx="234">
                  <c:v>25.0</c:v>
                </c:pt>
                <c:pt idx="235">
                  <c:v>26.0</c:v>
                </c:pt>
                <c:pt idx="236">
                  <c:v>27.0</c:v>
                </c:pt>
                <c:pt idx="237">
                  <c:v>28.0</c:v>
                </c:pt>
                <c:pt idx="238">
                  <c:v>29.0</c:v>
                </c:pt>
                <c:pt idx="239">
                  <c:v>29.0</c:v>
                </c:pt>
                <c:pt idx="240">
                  <c:v>30.0</c:v>
                </c:pt>
                <c:pt idx="241">
                  <c:v>29.0</c:v>
                </c:pt>
                <c:pt idx="242">
                  <c:v>28.0</c:v>
                </c:pt>
                <c:pt idx="243">
                  <c:v>28.0</c:v>
                </c:pt>
                <c:pt idx="244">
                  <c:v>26.0</c:v>
                </c:pt>
                <c:pt idx="245">
                  <c:v>25.0</c:v>
                </c:pt>
                <c:pt idx="246">
                  <c:v>23.0</c:v>
                </c:pt>
                <c:pt idx="247">
                  <c:v>22.0</c:v>
                </c:pt>
                <c:pt idx="248">
                  <c:v>23.0</c:v>
                </c:pt>
                <c:pt idx="249">
                  <c:v>23.0</c:v>
                </c:pt>
                <c:pt idx="250">
                  <c:v>23.0</c:v>
                </c:pt>
                <c:pt idx="251">
                  <c:v>23.0</c:v>
                </c:pt>
                <c:pt idx="252">
                  <c:v>23.0</c:v>
                </c:pt>
                <c:pt idx="253">
                  <c:v>23.0</c:v>
                </c:pt>
                <c:pt idx="254">
                  <c:v>23.0</c:v>
                </c:pt>
                <c:pt idx="255">
                  <c:v>23.0</c:v>
                </c:pt>
                <c:pt idx="256">
                  <c:v>23.0</c:v>
                </c:pt>
                <c:pt idx="257">
                  <c:v>24.0</c:v>
                </c:pt>
                <c:pt idx="258">
                  <c:v>25.0</c:v>
                </c:pt>
                <c:pt idx="259">
                  <c:v>26.0</c:v>
                </c:pt>
                <c:pt idx="260">
                  <c:v>27.0</c:v>
                </c:pt>
                <c:pt idx="261">
                  <c:v>28.0</c:v>
                </c:pt>
                <c:pt idx="262">
                  <c:v>29.0</c:v>
                </c:pt>
                <c:pt idx="263">
                  <c:v>29.0</c:v>
                </c:pt>
                <c:pt idx="264">
                  <c:v>29.0</c:v>
                </c:pt>
                <c:pt idx="265">
                  <c:v>30.0</c:v>
                </c:pt>
                <c:pt idx="266">
                  <c:v>29.0</c:v>
                </c:pt>
                <c:pt idx="267">
                  <c:v>28.0</c:v>
                </c:pt>
                <c:pt idx="268">
                  <c:v>27.0</c:v>
                </c:pt>
                <c:pt idx="269">
                  <c:v>26.0</c:v>
                </c:pt>
                <c:pt idx="270">
                  <c:v>25.0</c:v>
                </c:pt>
                <c:pt idx="271">
                  <c:v>25.0</c:v>
                </c:pt>
                <c:pt idx="272">
                  <c:v>24.0</c:v>
                </c:pt>
                <c:pt idx="273">
                  <c:v>24.0</c:v>
                </c:pt>
                <c:pt idx="274">
                  <c:v>23.0</c:v>
                </c:pt>
                <c:pt idx="275">
                  <c:v>23.0</c:v>
                </c:pt>
                <c:pt idx="276">
                  <c:v>23.0</c:v>
                </c:pt>
                <c:pt idx="277">
                  <c:v>22.0</c:v>
                </c:pt>
                <c:pt idx="278">
                  <c:v>23.0</c:v>
                </c:pt>
                <c:pt idx="279">
                  <c:v>23.0</c:v>
                </c:pt>
                <c:pt idx="280">
                  <c:v>23.0</c:v>
                </c:pt>
                <c:pt idx="281">
                  <c:v>24.0</c:v>
                </c:pt>
                <c:pt idx="282">
                  <c:v>26.0</c:v>
                </c:pt>
                <c:pt idx="283">
                  <c:v>28.0</c:v>
                </c:pt>
                <c:pt idx="284">
                  <c:v>29.0</c:v>
                </c:pt>
                <c:pt idx="285">
                  <c:v>30.0</c:v>
                </c:pt>
                <c:pt idx="286">
                  <c:v>31.0</c:v>
                </c:pt>
                <c:pt idx="287">
                  <c:v>31.0</c:v>
                </c:pt>
                <c:pt idx="288">
                  <c:v>31.0</c:v>
                </c:pt>
                <c:pt idx="289">
                  <c:v>31.0</c:v>
                </c:pt>
                <c:pt idx="290">
                  <c:v>30.0</c:v>
                </c:pt>
                <c:pt idx="291">
                  <c:v>28.0</c:v>
                </c:pt>
                <c:pt idx="292">
                  <c:v>27.0</c:v>
                </c:pt>
                <c:pt idx="293">
                  <c:v>26.0</c:v>
                </c:pt>
                <c:pt idx="294">
                  <c:v>26.0</c:v>
                </c:pt>
                <c:pt idx="295">
                  <c:v>25.0</c:v>
                </c:pt>
                <c:pt idx="296">
                  <c:v>25.0</c:v>
                </c:pt>
                <c:pt idx="297">
                  <c:v>24.0</c:v>
                </c:pt>
                <c:pt idx="298">
                  <c:v>24.0</c:v>
                </c:pt>
                <c:pt idx="299">
                  <c:v>23.0</c:v>
                </c:pt>
                <c:pt idx="300">
                  <c:v>23.0</c:v>
                </c:pt>
                <c:pt idx="301">
                  <c:v>22.0</c:v>
                </c:pt>
                <c:pt idx="302">
                  <c:v>23.0</c:v>
                </c:pt>
                <c:pt idx="303">
                  <c:v>23.0</c:v>
                </c:pt>
                <c:pt idx="304">
                  <c:v>24.0</c:v>
                </c:pt>
                <c:pt idx="305">
                  <c:v>26.0</c:v>
                </c:pt>
                <c:pt idx="306">
                  <c:v>28.0</c:v>
                </c:pt>
                <c:pt idx="307">
                  <c:v>30.0</c:v>
                </c:pt>
                <c:pt idx="308">
                  <c:v>31.0</c:v>
                </c:pt>
                <c:pt idx="309">
                  <c:v>32.0</c:v>
                </c:pt>
                <c:pt idx="310">
                  <c:v>33.0</c:v>
                </c:pt>
                <c:pt idx="311">
                  <c:v>33.0</c:v>
                </c:pt>
                <c:pt idx="312">
                  <c:v>32.0</c:v>
                </c:pt>
                <c:pt idx="313">
                  <c:v>31.0</c:v>
                </c:pt>
                <c:pt idx="314">
                  <c:v>30.0</c:v>
                </c:pt>
                <c:pt idx="315">
                  <c:v>28.0</c:v>
                </c:pt>
                <c:pt idx="316">
                  <c:v>27.0</c:v>
                </c:pt>
                <c:pt idx="317">
                  <c:v>26.0</c:v>
                </c:pt>
                <c:pt idx="318">
                  <c:v>25.0</c:v>
                </c:pt>
                <c:pt idx="319">
                  <c:v>24.0</c:v>
                </c:pt>
                <c:pt idx="320">
                  <c:v>23.0</c:v>
                </c:pt>
                <c:pt idx="321">
                  <c:v>22.0</c:v>
                </c:pt>
                <c:pt idx="322">
                  <c:v>21.0</c:v>
                </c:pt>
                <c:pt idx="323">
                  <c:v>21.0</c:v>
                </c:pt>
                <c:pt idx="324">
                  <c:v>21.0</c:v>
                </c:pt>
                <c:pt idx="325">
                  <c:v>21.0</c:v>
                </c:pt>
                <c:pt idx="326">
                  <c:v>21.0</c:v>
                </c:pt>
                <c:pt idx="327">
                  <c:v>22.0</c:v>
                </c:pt>
                <c:pt idx="328">
                  <c:v>23.0</c:v>
                </c:pt>
                <c:pt idx="329">
                  <c:v>24.0</c:v>
                </c:pt>
                <c:pt idx="330">
                  <c:v>26.0</c:v>
                </c:pt>
                <c:pt idx="331">
                  <c:v>28.0</c:v>
                </c:pt>
                <c:pt idx="332">
                  <c:v>29.0</c:v>
                </c:pt>
                <c:pt idx="333">
                  <c:v>31.0</c:v>
                </c:pt>
                <c:pt idx="334">
                  <c:v>32.0</c:v>
                </c:pt>
                <c:pt idx="335">
                  <c:v>32.0</c:v>
                </c:pt>
                <c:pt idx="336">
                  <c:v>31.0</c:v>
                </c:pt>
                <c:pt idx="337">
                  <c:v>30.0</c:v>
                </c:pt>
                <c:pt idx="338">
                  <c:v>29.0</c:v>
                </c:pt>
                <c:pt idx="339">
                  <c:v>28.0</c:v>
                </c:pt>
                <c:pt idx="340">
                  <c:v>28.0</c:v>
                </c:pt>
                <c:pt idx="341">
                  <c:v>26.0</c:v>
                </c:pt>
                <c:pt idx="342">
                  <c:v>25.0</c:v>
                </c:pt>
                <c:pt idx="343">
                  <c:v>23.0</c:v>
                </c:pt>
                <c:pt idx="344">
                  <c:v>23.0</c:v>
                </c:pt>
                <c:pt idx="345">
                  <c:v>22.0</c:v>
                </c:pt>
                <c:pt idx="346">
                  <c:v>22.0</c:v>
                </c:pt>
                <c:pt idx="347">
                  <c:v>22.0</c:v>
                </c:pt>
                <c:pt idx="348">
                  <c:v>21.0</c:v>
                </c:pt>
                <c:pt idx="349">
                  <c:v>21.0</c:v>
                </c:pt>
                <c:pt idx="350">
                  <c:v>21.0</c:v>
                </c:pt>
                <c:pt idx="351">
                  <c:v>22.0</c:v>
                </c:pt>
                <c:pt idx="352">
                  <c:v>22.0</c:v>
                </c:pt>
                <c:pt idx="353">
                  <c:v>24.0</c:v>
                </c:pt>
                <c:pt idx="354">
                  <c:v>26.0</c:v>
                </c:pt>
                <c:pt idx="355">
                  <c:v>28.0</c:v>
                </c:pt>
                <c:pt idx="356">
                  <c:v>29.0</c:v>
                </c:pt>
                <c:pt idx="357">
                  <c:v>30.0</c:v>
                </c:pt>
                <c:pt idx="358">
                  <c:v>32.0</c:v>
                </c:pt>
                <c:pt idx="359">
                  <c:v>29.0</c:v>
                </c:pt>
                <c:pt idx="360">
                  <c:v>26.0</c:v>
                </c:pt>
                <c:pt idx="361">
                  <c:v>23.0</c:v>
                </c:pt>
                <c:pt idx="362">
                  <c:v>22.0</c:v>
                </c:pt>
                <c:pt idx="363">
                  <c:v>22.0</c:v>
                </c:pt>
                <c:pt idx="364">
                  <c:v>21.0</c:v>
                </c:pt>
                <c:pt idx="365">
                  <c:v>20.0</c:v>
                </c:pt>
                <c:pt idx="366">
                  <c:v>18.0</c:v>
                </c:pt>
                <c:pt idx="367">
                  <c:v>16.0</c:v>
                </c:pt>
                <c:pt idx="368">
                  <c:v>17.0</c:v>
                </c:pt>
                <c:pt idx="369">
                  <c:v>19.0</c:v>
                </c:pt>
                <c:pt idx="370">
                  <c:v>20.0</c:v>
                </c:pt>
                <c:pt idx="371">
                  <c:v>19.0</c:v>
                </c:pt>
                <c:pt idx="372">
                  <c:v>19.0</c:v>
                </c:pt>
                <c:pt idx="373">
                  <c:v>18.0</c:v>
                </c:pt>
                <c:pt idx="374">
                  <c:v>19.0</c:v>
                </c:pt>
                <c:pt idx="375">
                  <c:v>20.0</c:v>
                </c:pt>
                <c:pt idx="376">
                  <c:v>21.0</c:v>
                </c:pt>
                <c:pt idx="377">
                  <c:v>23.0</c:v>
                </c:pt>
                <c:pt idx="378">
                  <c:v>25.0</c:v>
                </c:pt>
                <c:pt idx="379">
                  <c:v>26.0</c:v>
                </c:pt>
                <c:pt idx="380">
                  <c:v>28.0</c:v>
                </c:pt>
                <c:pt idx="381">
                  <c:v>29.0</c:v>
                </c:pt>
                <c:pt idx="382">
                  <c:v>31.0</c:v>
                </c:pt>
                <c:pt idx="383">
                  <c:v>31.0</c:v>
                </c:pt>
                <c:pt idx="384">
                  <c:v>32.0</c:v>
                </c:pt>
                <c:pt idx="385">
                  <c:v>32.0</c:v>
                </c:pt>
                <c:pt idx="386">
                  <c:v>31.0</c:v>
                </c:pt>
                <c:pt idx="387">
                  <c:v>31.0</c:v>
                </c:pt>
                <c:pt idx="388">
                  <c:v>30.0</c:v>
                </c:pt>
                <c:pt idx="389">
                  <c:v>29.0</c:v>
                </c:pt>
                <c:pt idx="390">
                  <c:v>29.0</c:v>
                </c:pt>
                <c:pt idx="391">
                  <c:v>28.0</c:v>
                </c:pt>
                <c:pt idx="392">
                  <c:v>26.0</c:v>
                </c:pt>
                <c:pt idx="393">
                  <c:v>23.0</c:v>
                </c:pt>
                <c:pt idx="394">
                  <c:v>21.0</c:v>
                </c:pt>
                <c:pt idx="395">
                  <c:v>20.0</c:v>
                </c:pt>
                <c:pt idx="396">
                  <c:v>19.0</c:v>
                </c:pt>
                <c:pt idx="397">
                  <c:v>19.0</c:v>
                </c:pt>
                <c:pt idx="398">
                  <c:v>20.0</c:v>
                </c:pt>
                <c:pt idx="399">
                  <c:v>21.0</c:v>
                </c:pt>
                <c:pt idx="400">
                  <c:v>22.0</c:v>
                </c:pt>
                <c:pt idx="401">
                  <c:v>23.0</c:v>
                </c:pt>
                <c:pt idx="402">
                  <c:v>25.0</c:v>
                </c:pt>
                <c:pt idx="403">
                  <c:v>27.0</c:v>
                </c:pt>
                <c:pt idx="404">
                  <c:v>28.0</c:v>
                </c:pt>
                <c:pt idx="405">
                  <c:v>30.0</c:v>
                </c:pt>
                <c:pt idx="406">
                  <c:v>32.0</c:v>
                </c:pt>
                <c:pt idx="407">
                  <c:v>32.0</c:v>
                </c:pt>
                <c:pt idx="408">
                  <c:v>32.0</c:v>
                </c:pt>
                <c:pt idx="409">
                  <c:v>32.0</c:v>
                </c:pt>
                <c:pt idx="410">
                  <c:v>31.0</c:v>
                </c:pt>
                <c:pt idx="411">
                  <c:v>30.0</c:v>
                </c:pt>
                <c:pt idx="412">
                  <c:v>28.0</c:v>
                </c:pt>
                <c:pt idx="413">
                  <c:v>27.0</c:v>
                </c:pt>
                <c:pt idx="414">
                  <c:v>26.0</c:v>
                </c:pt>
                <c:pt idx="415">
                  <c:v>25.0</c:v>
                </c:pt>
                <c:pt idx="416">
                  <c:v>24.0</c:v>
                </c:pt>
                <c:pt idx="417">
                  <c:v>23.0</c:v>
                </c:pt>
                <c:pt idx="418">
                  <c:v>21.0</c:v>
                </c:pt>
                <c:pt idx="419">
                  <c:v>21.0</c:v>
                </c:pt>
                <c:pt idx="420">
                  <c:v>20.0</c:v>
                </c:pt>
                <c:pt idx="421">
                  <c:v>20.0</c:v>
                </c:pt>
                <c:pt idx="422">
                  <c:v>20.0</c:v>
                </c:pt>
                <c:pt idx="423">
                  <c:v>21.0</c:v>
                </c:pt>
                <c:pt idx="424">
                  <c:v>21.0</c:v>
                </c:pt>
                <c:pt idx="425">
                  <c:v>24.0</c:v>
                </c:pt>
                <c:pt idx="426">
                  <c:v>26.0</c:v>
                </c:pt>
                <c:pt idx="427">
                  <c:v>28.0</c:v>
                </c:pt>
                <c:pt idx="428">
                  <c:v>29.0</c:v>
                </c:pt>
                <c:pt idx="429">
                  <c:v>31.0</c:v>
                </c:pt>
                <c:pt idx="430">
                  <c:v>32.0</c:v>
                </c:pt>
                <c:pt idx="431">
                  <c:v>33.0</c:v>
                </c:pt>
                <c:pt idx="432">
                  <c:v>33.0</c:v>
                </c:pt>
                <c:pt idx="433">
                  <c:v>33.0</c:v>
                </c:pt>
                <c:pt idx="434">
                  <c:v>32.0</c:v>
                </c:pt>
                <c:pt idx="435">
                  <c:v>32.0</c:v>
                </c:pt>
                <c:pt idx="436">
                  <c:v>30.0</c:v>
                </c:pt>
                <c:pt idx="437">
                  <c:v>28.0</c:v>
                </c:pt>
                <c:pt idx="438">
                  <c:v>28.0</c:v>
                </c:pt>
                <c:pt idx="439">
                  <c:v>27.0</c:v>
                </c:pt>
                <c:pt idx="440">
                  <c:v>26.0</c:v>
                </c:pt>
                <c:pt idx="441">
                  <c:v>26.0</c:v>
                </c:pt>
                <c:pt idx="442">
                  <c:v>25.0</c:v>
                </c:pt>
                <c:pt idx="443">
                  <c:v>25.0</c:v>
                </c:pt>
                <c:pt idx="444">
                  <c:v>24.0</c:v>
                </c:pt>
                <c:pt idx="445">
                  <c:v>23.0</c:v>
                </c:pt>
                <c:pt idx="446">
                  <c:v>24.0</c:v>
                </c:pt>
                <c:pt idx="447">
                  <c:v>24.0</c:v>
                </c:pt>
                <c:pt idx="448">
                  <c:v>24.0</c:v>
                </c:pt>
                <c:pt idx="449">
                  <c:v>25.0</c:v>
                </c:pt>
                <c:pt idx="450">
                  <c:v>27.0</c:v>
                </c:pt>
                <c:pt idx="451">
                  <c:v>28.0</c:v>
                </c:pt>
                <c:pt idx="452">
                  <c:v>30.0</c:v>
                </c:pt>
                <c:pt idx="453">
                  <c:v>31.0</c:v>
                </c:pt>
                <c:pt idx="454">
                  <c:v>32.0</c:v>
                </c:pt>
                <c:pt idx="455">
                  <c:v>32.0</c:v>
                </c:pt>
                <c:pt idx="456">
                  <c:v>25.0</c:v>
                </c:pt>
                <c:pt idx="457">
                  <c:v>24.0</c:v>
                </c:pt>
                <c:pt idx="458">
                  <c:v>23.0</c:v>
                </c:pt>
                <c:pt idx="459">
                  <c:v>23.0</c:v>
                </c:pt>
                <c:pt idx="460">
                  <c:v>23.0</c:v>
                </c:pt>
                <c:pt idx="461">
                  <c:v>22.0</c:v>
                </c:pt>
                <c:pt idx="462">
                  <c:v>23.0</c:v>
                </c:pt>
                <c:pt idx="463">
                  <c:v>24.0</c:v>
                </c:pt>
                <c:pt idx="464">
                  <c:v>24.0</c:v>
                </c:pt>
                <c:pt idx="465">
                  <c:v>26.0</c:v>
                </c:pt>
                <c:pt idx="466">
                  <c:v>27.0</c:v>
                </c:pt>
                <c:pt idx="467">
                  <c:v>29.0</c:v>
                </c:pt>
                <c:pt idx="468">
                  <c:v>30.0</c:v>
                </c:pt>
                <c:pt idx="469">
                  <c:v>31.0</c:v>
                </c:pt>
                <c:pt idx="470">
                  <c:v>32.0</c:v>
                </c:pt>
                <c:pt idx="471">
                  <c:v>31.0</c:v>
                </c:pt>
                <c:pt idx="472">
                  <c:v>30.0</c:v>
                </c:pt>
                <c:pt idx="473">
                  <c:v>30.0</c:v>
                </c:pt>
                <c:pt idx="474">
                  <c:v>29.0</c:v>
                </c:pt>
                <c:pt idx="475">
                  <c:v>27.0</c:v>
                </c:pt>
                <c:pt idx="476">
                  <c:v>26.0</c:v>
                </c:pt>
                <c:pt idx="477">
                  <c:v>25.0</c:v>
                </c:pt>
                <c:pt idx="478">
                  <c:v>25.0</c:v>
                </c:pt>
                <c:pt idx="479">
                  <c:v>25.0</c:v>
                </c:pt>
                <c:pt idx="480">
                  <c:v>24.0</c:v>
                </c:pt>
                <c:pt idx="481">
                  <c:v>23.0</c:v>
                </c:pt>
                <c:pt idx="482">
                  <c:v>23.0</c:v>
                </c:pt>
                <c:pt idx="483">
                  <c:v>22.0</c:v>
                </c:pt>
                <c:pt idx="484">
                  <c:v>21.0</c:v>
                </c:pt>
                <c:pt idx="485">
                  <c:v>20.0</c:v>
                </c:pt>
                <c:pt idx="486">
                  <c:v>21.0</c:v>
                </c:pt>
                <c:pt idx="487">
                  <c:v>22.0</c:v>
                </c:pt>
                <c:pt idx="488">
                  <c:v>23.0</c:v>
                </c:pt>
                <c:pt idx="489">
                  <c:v>24.0</c:v>
                </c:pt>
                <c:pt idx="490">
                  <c:v>26.0</c:v>
                </c:pt>
                <c:pt idx="491">
                  <c:v>28.0</c:v>
                </c:pt>
                <c:pt idx="492">
                  <c:v>29.0</c:v>
                </c:pt>
                <c:pt idx="493">
                  <c:v>30.0</c:v>
                </c:pt>
                <c:pt idx="494">
                  <c:v>31.0</c:v>
                </c:pt>
                <c:pt idx="495">
                  <c:v>32.0</c:v>
                </c:pt>
                <c:pt idx="496">
                  <c:v>33.0</c:v>
                </c:pt>
                <c:pt idx="497">
                  <c:v>34.0</c:v>
                </c:pt>
                <c:pt idx="498">
                  <c:v>32.0</c:v>
                </c:pt>
                <c:pt idx="499">
                  <c:v>31.0</c:v>
                </c:pt>
                <c:pt idx="500">
                  <c:v>29.0</c:v>
                </c:pt>
                <c:pt idx="501">
                  <c:v>28.0</c:v>
                </c:pt>
                <c:pt idx="502">
                  <c:v>27.0</c:v>
                </c:pt>
                <c:pt idx="503">
                  <c:v>29.0</c:v>
                </c:pt>
                <c:pt idx="504">
                  <c:v>25.0</c:v>
                </c:pt>
                <c:pt idx="505">
                  <c:v>23.0</c:v>
                </c:pt>
                <c:pt idx="506">
                  <c:v>22.0</c:v>
                </c:pt>
                <c:pt idx="507">
                  <c:v>21.0</c:v>
                </c:pt>
                <c:pt idx="508">
                  <c:v>21.0</c:v>
                </c:pt>
                <c:pt idx="509">
                  <c:v>20.0</c:v>
                </c:pt>
                <c:pt idx="510">
                  <c:v>21.0</c:v>
                </c:pt>
                <c:pt idx="511">
                  <c:v>21.0</c:v>
                </c:pt>
                <c:pt idx="512">
                  <c:v>21.0</c:v>
                </c:pt>
                <c:pt idx="513">
                  <c:v>23.0</c:v>
                </c:pt>
                <c:pt idx="514">
                  <c:v>25.0</c:v>
                </c:pt>
                <c:pt idx="515">
                  <c:v>27.0</c:v>
                </c:pt>
                <c:pt idx="516">
                  <c:v>28.0</c:v>
                </c:pt>
                <c:pt idx="517">
                  <c:v>29.0</c:v>
                </c:pt>
                <c:pt idx="518">
                  <c:v>30.0</c:v>
                </c:pt>
                <c:pt idx="519">
                  <c:v>30.0</c:v>
                </c:pt>
                <c:pt idx="520">
                  <c:v>29.0</c:v>
                </c:pt>
                <c:pt idx="521">
                  <c:v>29.0</c:v>
                </c:pt>
                <c:pt idx="522">
                  <c:v>28.0</c:v>
                </c:pt>
                <c:pt idx="523">
                  <c:v>26.0</c:v>
                </c:pt>
                <c:pt idx="524">
                  <c:v>24.0</c:v>
                </c:pt>
                <c:pt idx="525">
                  <c:v>23.0</c:v>
                </c:pt>
                <c:pt idx="526">
                  <c:v>22.0</c:v>
                </c:pt>
                <c:pt idx="527">
                  <c:v>22.0</c:v>
                </c:pt>
                <c:pt idx="528">
                  <c:v>21.0</c:v>
                </c:pt>
                <c:pt idx="529">
                  <c:v>20.0</c:v>
                </c:pt>
                <c:pt idx="530">
                  <c:v>20.0</c:v>
                </c:pt>
                <c:pt idx="531">
                  <c:v>20.0</c:v>
                </c:pt>
                <c:pt idx="532">
                  <c:v>19.0</c:v>
                </c:pt>
                <c:pt idx="533">
                  <c:v>19.0</c:v>
                </c:pt>
                <c:pt idx="534">
                  <c:v>19.0</c:v>
                </c:pt>
                <c:pt idx="535">
                  <c:v>19.0</c:v>
                </c:pt>
                <c:pt idx="536">
                  <c:v>19.0</c:v>
                </c:pt>
                <c:pt idx="537">
                  <c:v>20.0</c:v>
                </c:pt>
                <c:pt idx="538">
                  <c:v>22.0</c:v>
                </c:pt>
                <c:pt idx="539">
                  <c:v>23.0</c:v>
                </c:pt>
                <c:pt idx="540">
                  <c:v>25.0</c:v>
                </c:pt>
                <c:pt idx="541">
                  <c:v>26.0</c:v>
                </c:pt>
                <c:pt idx="542">
                  <c:v>27.0</c:v>
                </c:pt>
                <c:pt idx="543">
                  <c:v>28.0</c:v>
                </c:pt>
                <c:pt idx="544">
                  <c:v>28.0</c:v>
                </c:pt>
                <c:pt idx="545">
                  <c:v>29.0</c:v>
                </c:pt>
                <c:pt idx="546">
                  <c:v>27.0</c:v>
                </c:pt>
                <c:pt idx="547">
                  <c:v>26.0</c:v>
                </c:pt>
                <c:pt idx="548">
                  <c:v>24.0</c:v>
                </c:pt>
                <c:pt idx="549">
                  <c:v>23.0</c:v>
                </c:pt>
                <c:pt idx="550">
                  <c:v>22.0</c:v>
                </c:pt>
                <c:pt idx="551">
                  <c:v>27.0</c:v>
                </c:pt>
                <c:pt idx="552">
                  <c:v>20.0</c:v>
                </c:pt>
                <c:pt idx="553">
                  <c:v>20.0</c:v>
                </c:pt>
                <c:pt idx="554">
                  <c:v>20.0</c:v>
                </c:pt>
                <c:pt idx="555">
                  <c:v>19.0</c:v>
                </c:pt>
                <c:pt idx="556">
                  <c:v>19.0</c:v>
                </c:pt>
                <c:pt idx="557">
                  <c:v>19.0</c:v>
                </c:pt>
                <c:pt idx="558">
                  <c:v>18.0</c:v>
                </c:pt>
                <c:pt idx="559">
                  <c:v>18.0</c:v>
                </c:pt>
                <c:pt idx="560">
                  <c:v>17.0</c:v>
                </c:pt>
                <c:pt idx="561">
                  <c:v>19.0</c:v>
                </c:pt>
                <c:pt idx="562">
                  <c:v>20.0</c:v>
                </c:pt>
                <c:pt idx="563">
                  <c:v>21.0</c:v>
                </c:pt>
                <c:pt idx="564">
                  <c:v>22.0</c:v>
                </c:pt>
                <c:pt idx="565">
                  <c:v>23.0</c:v>
                </c:pt>
                <c:pt idx="566">
                  <c:v>24.0</c:v>
                </c:pt>
                <c:pt idx="567">
                  <c:v>25.0</c:v>
                </c:pt>
                <c:pt idx="568">
                  <c:v>25.0</c:v>
                </c:pt>
                <c:pt idx="569">
                  <c:v>26.0</c:v>
                </c:pt>
                <c:pt idx="570">
                  <c:v>25.0</c:v>
                </c:pt>
                <c:pt idx="571">
                  <c:v>24.0</c:v>
                </c:pt>
                <c:pt idx="572">
                  <c:v>23.0</c:v>
                </c:pt>
                <c:pt idx="573">
                  <c:v>22.0</c:v>
                </c:pt>
                <c:pt idx="574">
                  <c:v>20.0</c:v>
                </c:pt>
                <c:pt idx="575">
                  <c:v>19.0</c:v>
                </c:pt>
                <c:pt idx="576">
                  <c:v>17.0</c:v>
                </c:pt>
                <c:pt idx="577">
                  <c:v>17.0</c:v>
                </c:pt>
                <c:pt idx="578">
                  <c:v>17.0</c:v>
                </c:pt>
                <c:pt idx="579">
                  <c:v>17.0</c:v>
                </c:pt>
                <c:pt idx="580">
                  <c:v>17.0</c:v>
                </c:pt>
                <c:pt idx="581">
                  <c:v>17.0</c:v>
                </c:pt>
                <c:pt idx="582">
                  <c:v>16.0</c:v>
                </c:pt>
                <c:pt idx="583">
                  <c:v>16.0</c:v>
                </c:pt>
                <c:pt idx="584">
                  <c:v>16.0</c:v>
                </c:pt>
                <c:pt idx="585">
                  <c:v>18.0</c:v>
                </c:pt>
                <c:pt idx="586">
                  <c:v>20.0</c:v>
                </c:pt>
                <c:pt idx="587">
                  <c:v>21.0</c:v>
                </c:pt>
                <c:pt idx="588">
                  <c:v>21.0</c:v>
                </c:pt>
                <c:pt idx="589">
                  <c:v>21.0</c:v>
                </c:pt>
                <c:pt idx="590">
                  <c:v>21.0</c:v>
                </c:pt>
                <c:pt idx="591">
                  <c:v>21.0</c:v>
                </c:pt>
                <c:pt idx="592">
                  <c:v>22.0</c:v>
                </c:pt>
                <c:pt idx="593">
                  <c:v>22.0</c:v>
                </c:pt>
                <c:pt idx="594">
                  <c:v>21.0</c:v>
                </c:pt>
                <c:pt idx="595">
                  <c:v>21.0</c:v>
                </c:pt>
                <c:pt idx="596">
                  <c:v>20.0</c:v>
                </c:pt>
                <c:pt idx="597">
                  <c:v>20.0</c:v>
                </c:pt>
                <c:pt idx="598">
                  <c:v>19.0</c:v>
                </c:pt>
                <c:pt idx="599">
                  <c:v>19.0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CA-4AEC-BB71-68537E33DC5F}"/>
            </c:ext>
          </c:extLst>
        </c:ser>
        <c:ser>
          <c:idx val="1"/>
          <c:order val="1"/>
          <c:tx>
            <c:v>Relative Humidity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'Feb (2)'!$A$3:$A$604</c:f>
              <c:strCache>
                <c:ptCount val="600"/>
                <c:pt idx="0">
                  <c:v>2021-02-01T00:00</c:v>
                </c:pt>
                <c:pt idx="1">
                  <c:v>2021-02-01T01:00</c:v>
                </c:pt>
                <c:pt idx="2">
                  <c:v>2021-02-01T02:00</c:v>
                </c:pt>
                <c:pt idx="3">
                  <c:v>2021-02-01T03:00</c:v>
                </c:pt>
                <c:pt idx="4">
                  <c:v>2021-02-01T04:00</c:v>
                </c:pt>
                <c:pt idx="5">
                  <c:v>2021-02-01T05:00</c:v>
                </c:pt>
                <c:pt idx="6">
                  <c:v>2021-02-01T06:00</c:v>
                </c:pt>
                <c:pt idx="7">
                  <c:v>2021-02-01T07:00</c:v>
                </c:pt>
                <c:pt idx="8">
                  <c:v>2021-02-01T08:00</c:v>
                </c:pt>
                <c:pt idx="9">
                  <c:v>2021-02-01T09:00</c:v>
                </c:pt>
                <c:pt idx="10">
                  <c:v>2021-02-01T10:00</c:v>
                </c:pt>
                <c:pt idx="11">
                  <c:v>2021-02-01T11:00</c:v>
                </c:pt>
                <c:pt idx="12">
                  <c:v>2021-02-01T12:00</c:v>
                </c:pt>
                <c:pt idx="13">
                  <c:v>2021-02-01T13:00</c:v>
                </c:pt>
                <c:pt idx="14">
                  <c:v>2021-02-01T14:00</c:v>
                </c:pt>
                <c:pt idx="15">
                  <c:v>2021-02-01T15:00</c:v>
                </c:pt>
                <c:pt idx="16">
                  <c:v>2021-02-01T16:00</c:v>
                </c:pt>
                <c:pt idx="17">
                  <c:v>2021-02-01T17:00</c:v>
                </c:pt>
                <c:pt idx="18">
                  <c:v>2021-02-01T18:00</c:v>
                </c:pt>
                <c:pt idx="19">
                  <c:v>2021-02-01T19:00</c:v>
                </c:pt>
                <c:pt idx="20">
                  <c:v>2021-02-01T20:00</c:v>
                </c:pt>
                <c:pt idx="21">
                  <c:v>2021-02-01T21:00</c:v>
                </c:pt>
                <c:pt idx="22">
                  <c:v>2021-02-01T22:00</c:v>
                </c:pt>
                <c:pt idx="23">
                  <c:v>2021-02-01T23:00</c:v>
                </c:pt>
                <c:pt idx="24">
                  <c:v>2021-02-02T00:00</c:v>
                </c:pt>
                <c:pt idx="25">
                  <c:v>2021-02-02T01:00</c:v>
                </c:pt>
                <c:pt idx="26">
                  <c:v>2021-02-02T02:00</c:v>
                </c:pt>
                <c:pt idx="27">
                  <c:v>2021-02-02T03:00</c:v>
                </c:pt>
                <c:pt idx="28">
                  <c:v>2021-02-02T04:00</c:v>
                </c:pt>
                <c:pt idx="29">
                  <c:v>2021-02-02T05:00</c:v>
                </c:pt>
                <c:pt idx="30">
                  <c:v>2021-02-02T06:00</c:v>
                </c:pt>
                <c:pt idx="31">
                  <c:v>2021-02-02T07:00</c:v>
                </c:pt>
                <c:pt idx="32">
                  <c:v>2021-02-02T08:00</c:v>
                </c:pt>
                <c:pt idx="33">
                  <c:v>2021-02-02T09:00</c:v>
                </c:pt>
                <c:pt idx="34">
                  <c:v>2021-02-02T10:00</c:v>
                </c:pt>
                <c:pt idx="35">
                  <c:v>2021-02-02T11:00</c:v>
                </c:pt>
                <c:pt idx="36">
                  <c:v>2021-02-02T12:00</c:v>
                </c:pt>
                <c:pt idx="37">
                  <c:v>2021-02-02T13:00</c:v>
                </c:pt>
                <c:pt idx="38">
                  <c:v>2021-02-02T14:00</c:v>
                </c:pt>
                <c:pt idx="39">
                  <c:v>2021-02-02T15:00</c:v>
                </c:pt>
                <c:pt idx="40">
                  <c:v>2021-02-02T16:00</c:v>
                </c:pt>
                <c:pt idx="41">
                  <c:v>2021-02-02T17:00</c:v>
                </c:pt>
                <c:pt idx="42">
                  <c:v>2021-02-02T18:00</c:v>
                </c:pt>
                <c:pt idx="43">
                  <c:v>2021-02-02T19:00</c:v>
                </c:pt>
                <c:pt idx="44">
                  <c:v>2021-02-02T20:00</c:v>
                </c:pt>
                <c:pt idx="45">
                  <c:v>2021-02-02T21:00</c:v>
                </c:pt>
                <c:pt idx="46">
                  <c:v>2021-02-02T22:00</c:v>
                </c:pt>
                <c:pt idx="47">
                  <c:v>2021-02-02T23:00</c:v>
                </c:pt>
                <c:pt idx="48">
                  <c:v>2021-02-03T00:00</c:v>
                </c:pt>
                <c:pt idx="49">
                  <c:v>2021-02-03T01:00</c:v>
                </c:pt>
                <c:pt idx="50">
                  <c:v>2021-02-03T02:00</c:v>
                </c:pt>
                <c:pt idx="51">
                  <c:v>2021-02-03T03:00</c:v>
                </c:pt>
                <c:pt idx="52">
                  <c:v>2021-02-03T04:00</c:v>
                </c:pt>
                <c:pt idx="53">
                  <c:v>2021-02-03T05:00</c:v>
                </c:pt>
                <c:pt idx="54">
                  <c:v>2021-02-03T06:00</c:v>
                </c:pt>
                <c:pt idx="55">
                  <c:v>2021-02-03T07:00</c:v>
                </c:pt>
                <c:pt idx="56">
                  <c:v>2021-02-03T08:00</c:v>
                </c:pt>
                <c:pt idx="57">
                  <c:v>2021-02-03T09:00</c:v>
                </c:pt>
                <c:pt idx="58">
                  <c:v>2021-02-03T10:00</c:v>
                </c:pt>
                <c:pt idx="59">
                  <c:v>2021-02-03T11:00</c:v>
                </c:pt>
                <c:pt idx="60">
                  <c:v>2021-02-03T12:00</c:v>
                </c:pt>
                <c:pt idx="61">
                  <c:v>2021-02-03T13:00</c:v>
                </c:pt>
                <c:pt idx="62">
                  <c:v>2021-02-03T14:00</c:v>
                </c:pt>
                <c:pt idx="63">
                  <c:v>2021-02-03T15:00</c:v>
                </c:pt>
                <c:pt idx="64">
                  <c:v>2021-02-03T16:00</c:v>
                </c:pt>
                <c:pt idx="65">
                  <c:v>2021-02-03T17:00</c:v>
                </c:pt>
                <c:pt idx="66">
                  <c:v>2021-02-03T18:00</c:v>
                </c:pt>
                <c:pt idx="67">
                  <c:v>2021-02-03T19:00</c:v>
                </c:pt>
                <c:pt idx="68">
                  <c:v>2021-02-03T20:00</c:v>
                </c:pt>
                <c:pt idx="69">
                  <c:v>2021-02-03T21:00</c:v>
                </c:pt>
                <c:pt idx="70">
                  <c:v>2021-02-03T22:00</c:v>
                </c:pt>
                <c:pt idx="71">
                  <c:v>2021-02-03T23:00</c:v>
                </c:pt>
                <c:pt idx="72">
                  <c:v>2021-02-04T00:00</c:v>
                </c:pt>
                <c:pt idx="73">
                  <c:v>2021-02-04T01:00</c:v>
                </c:pt>
                <c:pt idx="74">
                  <c:v>2021-02-04T02:00</c:v>
                </c:pt>
                <c:pt idx="75">
                  <c:v>2021-02-04T03:00</c:v>
                </c:pt>
                <c:pt idx="76">
                  <c:v>2021-02-04T04:00</c:v>
                </c:pt>
                <c:pt idx="77">
                  <c:v>2021-02-04T05:00</c:v>
                </c:pt>
                <c:pt idx="78">
                  <c:v>2021-02-04T06:00</c:v>
                </c:pt>
                <c:pt idx="79">
                  <c:v>2021-02-04T07:00</c:v>
                </c:pt>
                <c:pt idx="80">
                  <c:v>2021-02-04T08:00</c:v>
                </c:pt>
                <c:pt idx="81">
                  <c:v>2021-02-04T09:00</c:v>
                </c:pt>
                <c:pt idx="82">
                  <c:v>2021-02-04T10:00</c:v>
                </c:pt>
                <c:pt idx="83">
                  <c:v>2021-02-04T11:00</c:v>
                </c:pt>
                <c:pt idx="84">
                  <c:v>2021-02-04T12:00</c:v>
                </c:pt>
                <c:pt idx="85">
                  <c:v>2021-02-04T13:00</c:v>
                </c:pt>
                <c:pt idx="86">
                  <c:v>2021-02-04T14:00</c:v>
                </c:pt>
                <c:pt idx="87">
                  <c:v>2021-02-04T15:00</c:v>
                </c:pt>
                <c:pt idx="88">
                  <c:v>2021-02-04T16:00</c:v>
                </c:pt>
                <c:pt idx="89">
                  <c:v>2021-02-04T17:00</c:v>
                </c:pt>
                <c:pt idx="90">
                  <c:v>2021-02-04T18:00</c:v>
                </c:pt>
                <c:pt idx="91">
                  <c:v>2021-02-04T19:00</c:v>
                </c:pt>
                <c:pt idx="92">
                  <c:v>2021-02-04T20:00</c:v>
                </c:pt>
                <c:pt idx="93">
                  <c:v>2021-02-04T21:00</c:v>
                </c:pt>
                <c:pt idx="94">
                  <c:v>2021-02-04T22:00</c:v>
                </c:pt>
                <c:pt idx="95">
                  <c:v>2021-02-04T23:00</c:v>
                </c:pt>
                <c:pt idx="96">
                  <c:v>2021-02-05T00:00</c:v>
                </c:pt>
                <c:pt idx="97">
                  <c:v>2021-02-05T01:00</c:v>
                </c:pt>
                <c:pt idx="98">
                  <c:v>2021-02-05T02:00</c:v>
                </c:pt>
                <c:pt idx="99">
                  <c:v>2021-02-05T03:00</c:v>
                </c:pt>
                <c:pt idx="100">
                  <c:v>2021-02-05T04:00</c:v>
                </c:pt>
                <c:pt idx="101">
                  <c:v>2021-02-05T05:00</c:v>
                </c:pt>
                <c:pt idx="102">
                  <c:v>2021-02-05T06:00</c:v>
                </c:pt>
                <c:pt idx="103">
                  <c:v>2021-02-05T07:00</c:v>
                </c:pt>
                <c:pt idx="104">
                  <c:v>2021-02-05T08:00</c:v>
                </c:pt>
                <c:pt idx="105">
                  <c:v>2021-02-05T09:00</c:v>
                </c:pt>
                <c:pt idx="106">
                  <c:v>2021-02-05T10:00</c:v>
                </c:pt>
                <c:pt idx="107">
                  <c:v>2021-02-05T11:00</c:v>
                </c:pt>
                <c:pt idx="108">
                  <c:v>2021-02-05T12:00</c:v>
                </c:pt>
                <c:pt idx="109">
                  <c:v>2021-02-05T13:00</c:v>
                </c:pt>
                <c:pt idx="110">
                  <c:v>2021-02-05T14:00</c:v>
                </c:pt>
                <c:pt idx="111">
                  <c:v>2021-02-05T15:00</c:v>
                </c:pt>
                <c:pt idx="112">
                  <c:v>2021-02-05T16:00</c:v>
                </c:pt>
                <c:pt idx="113">
                  <c:v>2021-02-05T17:00</c:v>
                </c:pt>
                <c:pt idx="114">
                  <c:v>2021-02-05T18:00</c:v>
                </c:pt>
                <c:pt idx="115">
                  <c:v>2021-02-05T19:00</c:v>
                </c:pt>
                <c:pt idx="116">
                  <c:v>2021-02-05T20:00</c:v>
                </c:pt>
                <c:pt idx="117">
                  <c:v>2021-02-05T21:00</c:v>
                </c:pt>
                <c:pt idx="118">
                  <c:v>2021-02-05T22:00</c:v>
                </c:pt>
                <c:pt idx="119">
                  <c:v>2021-02-05T23:00</c:v>
                </c:pt>
                <c:pt idx="120">
                  <c:v>2021-02-06T00:00</c:v>
                </c:pt>
                <c:pt idx="121">
                  <c:v>2021-02-06T01:00</c:v>
                </c:pt>
                <c:pt idx="122">
                  <c:v>2021-02-06T02:00</c:v>
                </c:pt>
                <c:pt idx="123">
                  <c:v>2021-02-06T03:00</c:v>
                </c:pt>
                <c:pt idx="124">
                  <c:v>2021-02-06T04:00</c:v>
                </c:pt>
                <c:pt idx="125">
                  <c:v>2021-02-06T05:00</c:v>
                </c:pt>
                <c:pt idx="126">
                  <c:v>2021-02-06T06:00</c:v>
                </c:pt>
                <c:pt idx="127">
                  <c:v>2021-02-06T07:00</c:v>
                </c:pt>
                <c:pt idx="128">
                  <c:v>2021-02-06T08:00</c:v>
                </c:pt>
                <c:pt idx="129">
                  <c:v>2021-02-06T09:00</c:v>
                </c:pt>
                <c:pt idx="130">
                  <c:v>2021-02-06T10:00</c:v>
                </c:pt>
                <c:pt idx="131">
                  <c:v>2021-02-06T11:00</c:v>
                </c:pt>
                <c:pt idx="132">
                  <c:v>2021-02-06T12:00</c:v>
                </c:pt>
                <c:pt idx="133">
                  <c:v>2021-02-06T13:00</c:v>
                </c:pt>
                <c:pt idx="134">
                  <c:v>2021-02-06T14:00</c:v>
                </c:pt>
                <c:pt idx="135">
                  <c:v>2021-02-06T15:00</c:v>
                </c:pt>
                <c:pt idx="136">
                  <c:v>2021-02-06T16:00</c:v>
                </c:pt>
                <c:pt idx="137">
                  <c:v>2021-02-06T17:00</c:v>
                </c:pt>
                <c:pt idx="138">
                  <c:v>2021-02-06T18:00</c:v>
                </c:pt>
                <c:pt idx="139">
                  <c:v>2021-02-06T19:00</c:v>
                </c:pt>
                <c:pt idx="140">
                  <c:v>2021-02-06T20:00</c:v>
                </c:pt>
                <c:pt idx="141">
                  <c:v>2021-02-06T21:00</c:v>
                </c:pt>
                <c:pt idx="142">
                  <c:v>2021-02-06T22:00</c:v>
                </c:pt>
                <c:pt idx="143">
                  <c:v>2021-02-06T23:00</c:v>
                </c:pt>
                <c:pt idx="144">
                  <c:v>2021-02-07T00:00</c:v>
                </c:pt>
                <c:pt idx="145">
                  <c:v>2021-02-07T01:00</c:v>
                </c:pt>
                <c:pt idx="146">
                  <c:v>2021-02-07T02:00</c:v>
                </c:pt>
                <c:pt idx="147">
                  <c:v>2021-02-07T03:00</c:v>
                </c:pt>
                <c:pt idx="148">
                  <c:v>2021-02-07T04:00</c:v>
                </c:pt>
                <c:pt idx="149">
                  <c:v>2021-02-07T05:00</c:v>
                </c:pt>
                <c:pt idx="150">
                  <c:v>2021-02-07T06:00</c:v>
                </c:pt>
                <c:pt idx="151">
                  <c:v>2021-02-07T07:00</c:v>
                </c:pt>
                <c:pt idx="152">
                  <c:v>2021-02-07T08:00</c:v>
                </c:pt>
                <c:pt idx="153">
                  <c:v>2021-02-07T09:00</c:v>
                </c:pt>
                <c:pt idx="154">
                  <c:v>2021-02-07T10:00</c:v>
                </c:pt>
                <c:pt idx="155">
                  <c:v>2021-02-07T11:00</c:v>
                </c:pt>
                <c:pt idx="156">
                  <c:v>2021-02-07T12:00</c:v>
                </c:pt>
                <c:pt idx="157">
                  <c:v>2021-02-07T13:00</c:v>
                </c:pt>
                <c:pt idx="158">
                  <c:v>2021-02-07T14:00</c:v>
                </c:pt>
                <c:pt idx="159">
                  <c:v>2021-02-07T15:00</c:v>
                </c:pt>
                <c:pt idx="160">
                  <c:v>2021-02-07T16:00</c:v>
                </c:pt>
                <c:pt idx="161">
                  <c:v>2021-02-07T17:00</c:v>
                </c:pt>
                <c:pt idx="162">
                  <c:v>2021-02-07T18:00</c:v>
                </c:pt>
                <c:pt idx="163">
                  <c:v>2021-02-07T19:00</c:v>
                </c:pt>
                <c:pt idx="164">
                  <c:v>2021-02-07T20:00</c:v>
                </c:pt>
                <c:pt idx="165">
                  <c:v>2021-02-07T21:00</c:v>
                </c:pt>
                <c:pt idx="166">
                  <c:v>2021-02-07T22:00</c:v>
                </c:pt>
                <c:pt idx="167">
                  <c:v>2021-02-07T23:00</c:v>
                </c:pt>
                <c:pt idx="168">
                  <c:v>2021-02-08T00:00</c:v>
                </c:pt>
                <c:pt idx="169">
                  <c:v>2021-02-08T01:00</c:v>
                </c:pt>
                <c:pt idx="170">
                  <c:v>2021-02-08T02:00</c:v>
                </c:pt>
                <c:pt idx="171">
                  <c:v>2021-02-08T03:00</c:v>
                </c:pt>
                <c:pt idx="172">
                  <c:v>2021-02-08T04:00</c:v>
                </c:pt>
                <c:pt idx="173">
                  <c:v>2021-02-08T05:00</c:v>
                </c:pt>
                <c:pt idx="174">
                  <c:v>2021-02-08T06:00</c:v>
                </c:pt>
                <c:pt idx="175">
                  <c:v>2021-02-08T07:00</c:v>
                </c:pt>
                <c:pt idx="176">
                  <c:v>2021-02-08T08:00</c:v>
                </c:pt>
                <c:pt idx="177">
                  <c:v>2021-02-08T09:00</c:v>
                </c:pt>
                <c:pt idx="178">
                  <c:v>2021-02-08T11:00</c:v>
                </c:pt>
                <c:pt idx="179">
                  <c:v>2021-02-08T11:00</c:v>
                </c:pt>
                <c:pt idx="180">
                  <c:v>2021-02-08T12:00</c:v>
                </c:pt>
                <c:pt idx="181">
                  <c:v>2021-02-08T13:00</c:v>
                </c:pt>
                <c:pt idx="182">
                  <c:v>2021-02-08T14:00</c:v>
                </c:pt>
                <c:pt idx="183">
                  <c:v>2021-02-08T15:00</c:v>
                </c:pt>
                <c:pt idx="184">
                  <c:v>2021-02-08T16:00</c:v>
                </c:pt>
                <c:pt idx="185">
                  <c:v>2021-02-08T17:00</c:v>
                </c:pt>
                <c:pt idx="186">
                  <c:v>2021-02-08T18:00</c:v>
                </c:pt>
                <c:pt idx="187">
                  <c:v>2021-02-08T19:00</c:v>
                </c:pt>
                <c:pt idx="188">
                  <c:v>2021-02-08T20:00</c:v>
                </c:pt>
                <c:pt idx="189">
                  <c:v>2021-02-08T21:00</c:v>
                </c:pt>
                <c:pt idx="190">
                  <c:v>2021-02-08T22:00</c:v>
                </c:pt>
                <c:pt idx="191">
                  <c:v>2021-02-08T23:00</c:v>
                </c:pt>
                <c:pt idx="192">
                  <c:v>2021-02-09T00:00</c:v>
                </c:pt>
                <c:pt idx="193">
                  <c:v>2021-02-09T01:00</c:v>
                </c:pt>
                <c:pt idx="194">
                  <c:v>2021-02-09T02:00</c:v>
                </c:pt>
                <c:pt idx="195">
                  <c:v>2021-02-09T03:00</c:v>
                </c:pt>
                <c:pt idx="196">
                  <c:v>2021-02-09T04:00</c:v>
                </c:pt>
                <c:pt idx="197">
                  <c:v>2021-02-09T05:00</c:v>
                </c:pt>
                <c:pt idx="198">
                  <c:v>2021-02-09T06:00</c:v>
                </c:pt>
                <c:pt idx="199">
                  <c:v>2021-02-09T07:00</c:v>
                </c:pt>
                <c:pt idx="200">
                  <c:v>2021-02-09T08:00</c:v>
                </c:pt>
                <c:pt idx="201">
                  <c:v>2021-02-09T09:00</c:v>
                </c:pt>
                <c:pt idx="202">
                  <c:v>2021-02-09T10:00</c:v>
                </c:pt>
                <c:pt idx="203">
                  <c:v>2021-02-09T11:00</c:v>
                </c:pt>
                <c:pt idx="204">
                  <c:v>2021-02-09T12:00</c:v>
                </c:pt>
                <c:pt idx="205">
                  <c:v>2021-02-09T13:00</c:v>
                </c:pt>
                <c:pt idx="206">
                  <c:v>2021-02-09T14:00</c:v>
                </c:pt>
                <c:pt idx="207">
                  <c:v>2021-02-09T15:00</c:v>
                </c:pt>
                <c:pt idx="208">
                  <c:v>2021-02-09T16:00</c:v>
                </c:pt>
                <c:pt idx="209">
                  <c:v>2021-02-09T17:00</c:v>
                </c:pt>
                <c:pt idx="210">
                  <c:v>2021-02-09T18:00</c:v>
                </c:pt>
                <c:pt idx="211">
                  <c:v>2021-02-09T19:00</c:v>
                </c:pt>
                <c:pt idx="212">
                  <c:v>2021-02-09T20:00</c:v>
                </c:pt>
                <c:pt idx="213">
                  <c:v>2021-02-09T21:00</c:v>
                </c:pt>
                <c:pt idx="214">
                  <c:v>2021-02-09T22:00</c:v>
                </c:pt>
                <c:pt idx="215">
                  <c:v>2021-02-09T23:00</c:v>
                </c:pt>
                <c:pt idx="216">
                  <c:v>2021-02-10T00:00</c:v>
                </c:pt>
                <c:pt idx="217">
                  <c:v>2021-02-10T01:00</c:v>
                </c:pt>
                <c:pt idx="218">
                  <c:v>2021-02-10T02:00</c:v>
                </c:pt>
                <c:pt idx="219">
                  <c:v>2021-02-10T03:00</c:v>
                </c:pt>
                <c:pt idx="220">
                  <c:v>2021-02-10T04:00</c:v>
                </c:pt>
                <c:pt idx="221">
                  <c:v>2021-02-10T05:00</c:v>
                </c:pt>
                <c:pt idx="222">
                  <c:v>2021-02-10T06:00</c:v>
                </c:pt>
                <c:pt idx="223">
                  <c:v>2021-02-10T07:00</c:v>
                </c:pt>
                <c:pt idx="224">
                  <c:v>2021-02-10T08:00</c:v>
                </c:pt>
                <c:pt idx="225">
                  <c:v>2021-02-10T09:00</c:v>
                </c:pt>
                <c:pt idx="226">
                  <c:v>2021-02-10T10:00</c:v>
                </c:pt>
                <c:pt idx="227">
                  <c:v>2021-02-10T11:00</c:v>
                </c:pt>
                <c:pt idx="228">
                  <c:v>2021-02-10T12:00</c:v>
                </c:pt>
                <c:pt idx="229">
                  <c:v>2021-02-10T13:00</c:v>
                </c:pt>
                <c:pt idx="230">
                  <c:v>2021-02-10T14:00</c:v>
                </c:pt>
                <c:pt idx="231">
                  <c:v>2021-02-10T15:00</c:v>
                </c:pt>
                <c:pt idx="232">
                  <c:v>2021-02-10T16:00</c:v>
                </c:pt>
                <c:pt idx="233">
                  <c:v>2021-02-10T17:00</c:v>
                </c:pt>
                <c:pt idx="234">
                  <c:v>2021-02-10T18:00</c:v>
                </c:pt>
                <c:pt idx="235">
                  <c:v>2021-02-10T19:00</c:v>
                </c:pt>
                <c:pt idx="236">
                  <c:v>2021-02-10T20:00</c:v>
                </c:pt>
                <c:pt idx="237">
                  <c:v>2021-02-10T21:00</c:v>
                </c:pt>
                <c:pt idx="238">
                  <c:v>2021-02-10T22:00</c:v>
                </c:pt>
                <c:pt idx="239">
                  <c:v>2021-02-10T23:00</c:v>
                </c:pt>
                <c:pt idx="240">
                  <c:v>2021-02-11T00:00</c:v>
                </c:pt>
                <c:pt idx="241">
                  <c:v>2021-02-11T01:00</c:v>
                </c:pt>
                <c:pt idx="242">
                  <c:v>2021-02-11T02:00</c:v>
                </c:pt>
                <c:pt idx="243">
                  <c:v>2021-02-11T03:00</c:v>
                </c:pt>
                <c:pt idx="244">
                  <c:v>2021-02-11T04:00</c:v>
                </c:pt>
                <c:pt idx="245">
                  <c:v>2021-02-11T05:00</c:v>
                </c:pt>
                <c:pt idx="246">
                  <c:v>2021-02-11T06:00</c:v>
                </c:pt>
                <c:pt idx="247">
                  <c:v>2021-02-11T07:00</c:v>
                </c:pt>
                <c:pt idx="248">
                  <c:v>2021-02-11T08:00</c:v>
                </c:pt>
                <c:pt idx="249">
                  <c:v>2021-02-11T09:00</c:v>
                </c:pt>
                <c:pt idx="250">
                  <c:v>2021-02-11T10:00</c:v>
                </c:pt>
                <c:pt idx="251">
                  <c:v>2021-02-11T11:00</c:v>
                </c:pt>
                <c:pt idx="252">
                  <c:v>2021-02-11T12:00</c:v>
                </c:pt>
                <c:pt idx="253">
                  <c:v>2021-02-11T13:00</c:v>
                </c:pt>
                <c:pt idx="254">
                  <c:v>2021-02-11T14:00</c:v>
                </c:pt>
                <c:pt idx="255">
                  <c:v>2021-02-11T15:00</c:v>
                </c:pt>
                <c:pt idx="256">
                  <c:v>2021-02-11T16:00</c:v>
                </c:pt>
                <c:pt idx="257">
                  <c:v>2021-02-11T17:00</c:v>
                </c:pt>
                <c:pt idx="258">
                  <c:v>2021-02-11T18:00</c:v>
                </c:pt>
                <c:pt idx="259">
                  <c:v>2021-02-11T19:00</c:v>
                </c:pt>
                <c:pt idx="260">
                  <c:v>2021-02-11T20:00</c:v>
                </c:pt>
                <c:pt idx="261">
                  <c:v>2021-02-11T21:00</c:v>
                </c:pt>
                <c:pt idx="262">
                  <c:v>2021-02-11T22:00</c:v>
                </c:pt>
                <c:pt idx="263">
                  <c:v>2021-02-11T23:00</c:v>
                </c:pt>
                <c:pt idx="264">
                  <c:v>2021-01-12T00:00:00</c:v>
                </c:pt>
                <c:pt idx="265">
                  <c:v>2021-01-12T01:00:00</c:v>
                </c:pt>
                <c:pt idx="266">
                  <c:v>2021-01-12T02:00:00</c:v>
                </c:pt>
                <c:pt idx="267">
                  <c:v>2021-01-12T03:00:00</c:v>
                </c:pt>
                <c:pt idx="268">
                  <c:v>2021-01-12T04:00:00</c:v>
                </c:pt>
                <c:pt idx="269">
                  <c:v>2021-01-12T05:00:00</c:v>
                </c:pt>
                <c:pt idx="270">
                  <c:v>2021-01-12T06:00:00</c:v>
                </c:pt>
                <c:pt idx="271">
                  <c:v>2021-01-12T07:00:00</c:v>
                </c:pt>
                <c:pt idx="272">
                  <c:v>2021-01-12T08:00:00</c:v>
                </c:pt>
                <c:pt idx="273">
                  <c:v>2021-01-12T09:00:00</c:v>
                </c:pt>
                <c:pt idx="274">
                  <c:v>2021-01-12T10:00:00</c:v>
                </c:pt>
                <c:pt idx="275">
                  <c:v>2021-01-12T11:00:00</c:v>
                </c:pt>
                <c:pt idx="276">
                  <c:v>2021-01-12T12:00:00</c:v>
                </c:pt>
                <c:pt idx="277">
                  <c:v>2021-01-12T13:00:00</c:v>
                </c:pt>
                <c:pt idx="278">
                  <c:v>2021-01-12T14:00:00</c:v>
                </c:pt>
                <c:pt idx="279">
                  <c:v>2021-01-12T15:00:00</c:v>
                </c:pt>
                <c:pt idx="280">
                  <c:v>2021-01-12T16:00:00</c:v>
                </c:pt>
                <c:pt idx="281">
                  <c:v>2021-01-12T17:00:00</c:v>
                </c:pt>
                <c:pt idx="282">
                  <c:v>2021-01-12T18:00:00</c:v>
                </c:pt>
                <c:pt idx="283">
                  <c:v>2021-01-12T19:00:00</c:v>
                </c:pt>
                <c:pt idx="284">
                  <c:v>2021-01-12T20:00:00</c:v>
                </c:pt>
                <c:pt idx="285">
                  <c:v>2021-01-12T21:00:00</c:v>
                </c:pt>
                <c:pt idx="286">
                  <c:v>2021-01-12T22:00:00</c:v>
                </c:pt>
                <c:pt idx="287">
                  <c:v>2021-01-12T23:00:00</c:v>
                </c:pt>
                <c:pt idx="288">
                  <c:v>2021-02-13T00:00</c:v>
                </c:pt>
                <c:pt idx="289">
                  <c:v>2021-02-13T01:00</c:v>
                </c:pt>
                <c:pt idx="290">
                  <c:v>2021-02-13T02:00</c:v>
                </c:pt>
                <c:pt idx="291">
                  <c:v>2021-02-13T03:00</c:v>
                </c:pt>
                <c:pt idx="292">
                  <c:v>2021-02-13T04:00</c:v>
                </c:pt>
                <c:pt idx="293">
                  <c:v>2021-02-13T05:00</c:v>
                </c:pt>
                <c:pt idx="294">
                  <c:v>2021-02-13T06:00</c:v>
                </c:pt>
                <c:pt idx="295">
                  <c:v>2021-02-13T07:00</c:v>
                </c:pt>
                <c:pt idx="296">
                  <c:v>2021-02-13T08:00</c:v>
                </c:pt>
                <c:pt idx="297">
                  <c:v>2021-02-13T09:00</c:v>
                </c:pt>
                <c:pt idx="298">
                  <c:v>2021-02-13T10:00</c:v>
                </c:pt>
                <c:pt idx="299">
                  <c:v>2021-02-13T11:00</c:v>
                </c:pt>
                <c:pt idx="300">
                  <c:v>2021-02-13T12:00</c:v>
                </c:pt>
                <c:pt idx="301">
                  <c:v>2021-02-13T13:00</c:v>
                </c:pt>
                <c:pt idx="302">
                  <c:v>2021-02-13T14:00</c:v>
                </c:pt>
                <c:pt idx="303">
                  <c:v>2021-02-13T15:00</c:v>
                </c:pt>
                <c:pt idx="304">
                  <c:v>2021-02-13T16:00</c:v>
                </c:pt>
                <c:pt idx="305">
                  <c:v>2021-02-13T17:00</c:v>
                </c:pt>
                <c:pt idx="306">
                  <c:v>2021-02-13T18:00</c:v>
                </c:pt>
                <c:pt idx="307">
                  <c:v>2021-02-13T19:00</c:v>
                </c:pt>
                <c:pt idx="308">
                  <c:v>2021-02-13T20:00</c:v>
                </c:pt>
                <c:pt idx="309">
                  <c:v>2021-02-13T21:00</c:v>
                </c:pt>
                <c:pt idx="310">
                  <c:v>2021-02-13T22:00</c:v>
                </c:pt>
                <c:pt idx="311">
                  <c:v>2021-02-13T23:00</c:v>
                </c:pt>
                <c:pt idx="312">
                  <c:v>2021-02-14T00:00</c:v>
                </c:pt>
                <c:pt idx="313">
                  <c:v>2021-02-14T01:00</c:v>
                </c:pt>
                <c:pt idx="314">
                  <c:v>2021-02-14T02:00</c:v>
                </c:pt>
                <c:pt idx="315">
                  <c:v>2021-02-14T03:00</c:v>
                </c:pt>
                <c:pt idx="316">
                  <c:v>2021-02-14T04:00</c:v>
                </c:pt>
                <c:pt idx="317">
                  <c:v>2021-02-14T05:00</c:v>
                </c:pt>
                <c:pt idx="318">
                  <c:v>2021-02-14T06:00</c:v>
                </c:pt>
                <c:pt idx="319">
                  <c:v>2021-02-14T07:00</c:v>
                </c:pt>
                <c:pt idx="320">
                  <c:v>2021-02-14T08:00</c:v>
                </c:pt>
                <c:pt idx="321">
                  <c:v>2021-02-14T09:00</c:v>
                </c:pt>
                <c:pt idx="322">
                  <c:v>2021-02-14T10:00</c:v>
                </c:pt>
                <c:pt idx="323">
                  <c:v>2021-02-14T11:00</c:v>
                </c:pt>
                <c:pt idx="324">
                  <c:v>2021-02-14T12:00</c:v>
                </c:pt>
                <c:pt idx="325">
                  <c:v>2021-02-14T13:00</c:v>
                </c:pt>
                <c:pt idx="326">
                  <c:v>2021-02-14T14:00</c:v>
                </c:pt>
                <c:pt idx="327">
                  <c:v>2021-02-14T15:00</c:v>
                </c:pt>
                <c:pt idx="328">
                  <c:v>2021-02-14T16:00</c:v>
                </c:pt>
                <c:pt idx="329">
                  <c:v>2021-02-14T17:00</c:v>
                </c:pt>
                <c:pt idx="330">
                  <c:v>2021-02-14T18:00</c:v>
                </c:pt>
                <c:pt idx="331">
                  <c:v>2021-02-14T19:00</c:v>
                </c:pt>
                <c:pt idx="332">
                  <c:v>2021-02-14T20:00</c:v>
                </c:pt>
                <c:pt idx="333">
                  <c:v>2021-02-14T21:00</c:v>
                </c:pt>
                <c:pt idx="334">
                  <c:v>2021-02-14T22:00</c:v>
                </c:pt>
                <c:pt idx="335">
                  <c:v>2021-02-14T23:00</c:v>
                </c:pt>
                <c:pt idx="336">
                  <c:v>2021-02-15T00:00</c:v>
                </c:pt>
                <c:pt idx="337">
                  <c:v>2021-02-15T01:00</c:v>
                </c:pt>
                <c:pt idx="338">
                  <c:v>2021-02-15T02:00</c:v>
                </c:pt>
                <c:pt idx="339">
                  <c:v>2021-02-15T03:00</c:v>
                </c:pt>
                <c:pt idx="340">
                  <c:v>2021-02-15T04:00</c:v>
                </c:pt>
                <c:pt idx="341">
                  <c:v>2021-02-15T05:00</c:v>
                </c:pt>
                <c:pt idx="342">
                  <c:v>2021-02-15T06:00</c:v>
                </c:pt>
                <c:pt idx="343">
                  <c:v>2021-02-15T07:00</c:v>
                </c:pt>
                <c:pt idx="344">
                  <c:v>2021-02-15T08:00</c:v>
                </c:pt>
                <c:pt idx="345">
                  <c:v>2021-02-15T09:00</c:v>
                </c:pt>
                <c:pt idx="346">
                  <c:v>2021-02-15T10:00</c:v>
                </c:pt>
                <c:pt idx="347">
                  <c:v>2021-02-15T11:00</c:v>
                </c:pt>
                <c:pt idx="348">
                  <c:v>2021-02-15T12:00</c:v>
                </c:pt>
                <c:pt idx="349">
                  <c:v>2021-02-15T13:00</c:v>
                </c:pt>
                <c:pt idx="350">
                  <c:v>2021-02-15T14:00</c:v>
                </c:pt>
                <c:pt idx="351">
                  <c:v>2021-02-15T15:00</c:v>
                </c:pt>
                <c:pt idx="352">
                  <c:v>2021-02-15T16:00</c:v>
                </c:pt>
                <c:pt idx="353">
                  <c:v>2021-02-15T17:00</c:v>
                </c:pt>
                <c:pt idx="354">
                  <c:v>2021-02-15T18:00</c:v>
                </c:pt>
                <c:pt idx="355">
                  <c:v>2021-02-15T19:00</c:v>
                </c:pt>
                <c:pt idx="356">
                  <c:v>2021-02-15T20:00</c:v>
                </c:pt>
                <c:pt idx="357">
                  <c:v>2021-02-15T21:00</c:v>
                </c:pt>
                <c:pt idx="358">
                  <c:v>2021-02-15T22:00</c:v>
                </c:pt>
                <c:pt idx="359">
                  <c:v>2021-02-15T23:00</c:v>
                </c:pt>
                <c:pt idx="360">
                  <c:v>2021-02-16T00:00</c:v>
                </c:pt>
                <c:pt idx="361">
                  <c:v>2021-02-16T01:00</c:v>
                </c:pt>
                <c:pt idx="362">
                  <c:v>2021-02-16T02:00</c:v>
                </c:pt>
                <c:pt idx="363">
                  <c:v>2021-02-16T03:00</c:v>
                </c:pt>
                <c:pt idx="364">
                  <c:v>2021-02-16T04:00</c:v>
                </c:pt>
                <c:pt idx="365">
                  <c:v>2021-02-16T05:00</c:v>
                </c:pt>
                <c:pt idx="366">
                  <c:v>2021-02-16T06:00</c:v>
                </c:pt>
                <c:pt idx="367">
                  <c:v>2021-02-16T07:00</c:v>
                </c:pt>
                <c:pt idx="368">
                  <c:v>2021-02-16T08:00</c:v>
                </c:pt>
                <c:pt idx="369">
                  <c:v>2021-02-16T09:00</c:v>
                </c:pt>
                <c:pt idx="370">
                  <c:v>2021-02-16T10:00</c:v>
                </c:pt>
                <c:pt idx="371">
                  <c:v>2021-02-16T11:00</c:v>
                </c:pt>
                <c:pt idx="372">
                  <c:v>2021-02-16T12:00</c:v>
                </c:pt>
                <c:pt idx="373">
                  <c:v>2021-02-16T13:00</c:v>
                </c:pt>
                <c:pt idx="374">
                  <c:v>2021-02-16T14:00</c:v>
                </c:pt>
                <c:pt idx="375">
                  <c:v>2021-02-16T15:00</c:v>
                </c:pt>
                <c:pt idx="376">
                  <c:v>2021-02-16T16:00</c:v>
                </c:pt>
                <c:pt idx="377">
                  <c:v>2021-02-16T17:00</c:v>
                </c:pt>
                <c:pt idx="378">
                  <c:v>2021-02-16T18:00</c:v>
                </c:pt>
                <c:pt idx="379">
                  <c:v>2021-02-16T19:00</c:v>
                </c:pt>
                <c:pt idx="380">
                  <c:v>2021-02-16T20:00</c:v>
                </c:pt>
                <c:pt idx="381">
                  <c:v>2021-02-16T21:00</c:v>
                </c:pt>
                <c:pt idx="382">
                  <c:v>2021-02-16T22:00</c:v>
                </c:pt>
                <c:pt idx="383">
                  <c:v>2021-02-16T23:00</c:v>
                </c:pt>
                <c:pt idx="384">
                  <c:v>2021-02-17T00:00</c:v>
                </c:pt>
                <c:pt idx="385">
                  <c:v>2021-02-17T01:00</c:v>
                </c:pt>
                <c:pt idx="386">
                  <c:v>2021-02-17T02:00</c:v>
                </c:pt>
                <c:pt idx="387">
                  <c:v>2021-02-17T03:00</c:v>
                </c:pt>
                <c:pt idx="388">
                  <c:v>2021-02-17T04:00</c:v>
                </c:pt>
                <c:pt idx="389">
                  <c:v>2021-02-17T05:00</c:v>
                </c:pt>
                <c:pt idx="390">
                  <c:v>2021-02-17T06:00</c:v>
                </c:pt>
                <c:pt idx="391">
                  <c:v>2021-02-17T07:00</c:v>
                </c:pt>
                <c:pt idx="392">
                  <c:v>2021-02-17T08:00</c:v>
                </c:pt>
                <c:pt idx="393">
                  <c:v>2021-02-17T09:00</c:v>
                </c:pt>
                <c:pt idx="394">
                  <c:v>2021-02-17T10:00</c:v>
                </c:pt>
                <c:pt idx="395">
                  <c:v>2021-02-17T11:00</c:v>
                </c:pt>
                <c:pt idx="396">
                  <c:v>2021-02-17T12:00</c:v>
                </c:pt>
                <c:pt idx="397">
                  <c:v>2021-02-17T13:00</c:v>
                </c:pt>
                <c:pt idx="398">
                  <c:v>2021-02-17T14:00</c:v>
                </c:pt>
                <c:pt idx="399">
                  <c:v>2021-02-17T15:00</c:v>
                </c:pt>
                <c:pt idx="400">
                  <c:v>2021-02-17T16:00</c:v>
                </c:pt>
                <c:pt idx="401">
                  <c:v>2021-02-17T17:00</c:v>
                </c:pt>
                <c:pt idx="402">
                  <c:v>2021-02-17T18:00</c:v>
                </c:pt>
                <c:pt idx="403">
                  <c:v>2021-02-17T19:00</c:v>
                </c:pt>
                <c:pt idx="404">
                  <c:v>2021-02-17T20:00</c:v>
                </c:pt>
                <c:pt idx="405">
                  <c:v>2021-02-17T21:00</c:v>
                </c:pt>
                <c:pt idx="406">
                  <c:v>2021-02-17T22:00</c:v>
                </c:pt>
                <c:pt idx="407">
                  <c:v>2021-02-17T23:00</c:v>
                </c:pt>
                <c:pt idx="408">
                  <c:v>2021-02-18T00:00</c:v>
                </c:pt>
                <c:pt idx="409">
                  <c:v>2021-02-18T01:00</c:v>
                </c:pt>
                <c:pt idx="410">
                  <c:v>2021-02-18T02:00</c:v>
                </c:pt>
                <c:pt idx="411">
                  <c:v>2021-02-18T03:00</c:v>
                </c:pt>
                <c:pt idx="412">
                  <c:v>2021-02-18T04:00</c:v>
                </c:pt>
                <c:pt idx="413">
                  <c:v>2021-02-18T05:00</c:v>
                </c:pt>
                <c:pt idx="414">
                  <c:v>2021-02-18T06:00</c:v>
                </c:pt>
                <c:pt idx="415">
                  <c:v>2021-02-18T07:00</c:v>
                </c:pt>
                <c:pt idx="416">
                  <c:v>2021-02-18T08:00</c:v>
                </c:pt>
                <c:pt idx="417">
                  <c:v>2021-02-18T09:00</c:v>
                </c:pt>
                <c:pt idx="418">
                  <c:v>2021-02-18T10:00</c:v>
                </c:pt>
                <c:pt idx="419">
                  <c:v>2021-02-18T11:00</c:v>
                </c:pt>
                <c:pt idx="420">
                  <c:v>2021-02-18T12:00</c:v>
                </c:pt>
                <c:pt idx="421">
                  <c:v>2021-02-18T13:00</c:v>
                </c:pt>
                <c:pt idx="422">
                  <c:v>2021-02-18T14:00</c:v>
                </c:pt>
                <c:pt idx="423">
                  <c:v>2021-02-18T15:00</c:v>
                </c:pt>
                <c:pt idx="424">
                  <c:v>2021-02-18T16:00</c:v>
                </c:pt>
                <c:pt idx="425">
                  <c:v>2021-02-18T17:00</c:v>
                </c:pt>
                <c:pt idx="426">
                  <c:v>2021-02-18T18:00</c:v>
                </c:pt>
                <c:pt idx="427">
                  <c:v>2021-02-18T19:00</c:v>
                </c:pt>
                <c:pt idx="428">
                  <c:v>2021-02-18T20:00</c:v>
                </c:pt>
                <c:pt idx="429">
                  <c:v>2021-02-18T21:00</c:v>
                </c:pt>
                <c:pt idx="430">
                  <c:v>2021-02-18T22:00</c:v>
                </c:pt>
                <c:pt idx="431">
                  <c:v>2021-02-18T23:00</c:v>
                </c:pt>
                <c:pt idx="432">
                  <c:v>2021-02-19T00:00:00</c:v>
                </c:pt>
                <c:pt idx="433">
                  <c:v>2021-02-19T01:00:00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2021-02-19T04:00:00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2020-11-19T10:00:00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2021-02-20T00:00</c:v>
                </c:pt>
                <c:pt idx="457">
                  <c:v>2021-02-20T01:00</c:v>
                </c:pt>
                <c:pt idx="458">
                  <c:v>2021-02-20T02:00</c:v>
                </c:pt>
                <c:pt idx="459">
                  <c:v>2021-02-20T03:00</c:v>
                </c:pt>
                <c:pt idx="460">
                  <c:v>2021-02-20T04:00</c:v>
                </c:pt>
                <c:pt idx="461">
                  <c:v>2021-02-20T05:00</c:v>
                </c:pt>
                <c:pt idx="462">
                  <c:v>2021-02-20T06:00</c:v>
                </c:pt>
                <c:pt idx="463">
                  <c:v>2021-02-20T07:00</c:v>
                </c:pt>
                <c:pt idx="464">
                  <c:v>2021-02-20T08:00</c:v>
                </c:pt>
                <c:pt idx="465">
                  <c:v>2021-02-20T09:00</c:v>
                </c:pt>
                <c:pt idx="466">
                  <c:v>2021-02-20T11:00</c:v>
                </c:pt>
                <c:pt idx="467">
                  <c:v>2021-02-20T11:00</c:v>
                </c:pt>
                <c:pt idx="468">
                  <c:v>2021-02-20T12:00</c:v>
                </c:pt>
                <c:pt idx="469">
                  <c:v>2021-02-20T13:00</c:v>
                </c:pt>
                <c:pt idx="470">
                  <c:v>2021-02-20T14:00</c:v>
                </c:pt>
                <c:pt idx="471">
                  <c:v>2021-02-20T15:00</c:v>
                </c:pt>
                <c:pt idx="472">
                  <c:v>2021-02-20T16:00</c:v>
                </c:pt>
                <c:pt idx="473">
                  <c:v>2021-02-20T17:00</c:v>
                </c:pt>
                <c:pt idx="474">
                  <c:v>2021-02-20T18:00</c:v>
                </c:pt>
                <c:pt idx="475">
                  <c:v>2021-02-20T19:00</c:v>
                </c:pt>
                <c:pt idx="476">
                  <c:v>2021-02-20T20:00</c:v>
                </c:pt>
                <c:pt idx="477">
                  <c:v>2021-02-20T21:00</c:v>
                </c:pt>
                <c:pt idx="478">
                  <c:v>2021-02-20T22:00</c:v>
                </c:pt>
                <c:pt idx="479">
                  <c:v>2021-02-20T23:00</c:v>
                </c:pt>
                <c:pt idx="480">
                  <c:v>2021-02-21T00:00</c:v>
                </c:pt>
                <c:pt idx="481">
                  <c:v>2021-02-21T01:00</c:v>
                </c:pt>
                <c:pt idx="482">
                  <c:v>2021-02-21T02:00</c:v>
                </c:pt>
                <c:pt idx="483">
                  <c:v>2021-02-21T03:00</c:v>
                </c:pt>
                <c:pt idx="484">
                  <c:v>2021-02-21T04:00</c:v>
                </c:pt>
                <c:pt idx="485">
                  <c:v>2021-02-21T05:00</c:v>
                </c:pt>
                <c:pt idx="486">
                  <c:v>2021-02-21T06:00</c:v>
                </c:pt>
                <c:pt idx="487">
                  <c:v>2021-02-21T07:00</c:v>
                </c:pt>
                <c:pt idx="488">
                  <c:v>2021-02-21T08:00</c:v>
                </c:pt>
                <c:pt idx="489">
                  <c:v>2021-02-21T09:00</c:v>
                </c:pt>
                <c:pt idx="490">
                  <c:v>2021-02-21T10:00</c:v>
                </c:pt>
                <c:pt idx="491">
                  <c:v>2021-02-21T11:00</c:v>
                </c:pt>
                <c:pt idx="492">
                  <c:v>2021-02-21T12:00</c:v>
                </c:pt>
                <c:pt idx="493">
                  <c:v>2021-02-21T13:00</c:v>
                </c:pt>
                <c:pt idx="494">
                  <c:v>2021-02-21T14:00</c:v>
                </c:pt>
                <c:pt idx="495">
                  <c:v>2021-02-21T15:00</c:v>
                </c:pt>
                <c:pt idx="496">
                  <c:v>2021-02-21T16:00</c:v>
                </c:pt>
                <c:pt idx="497">
                  <c:v>2021-02-21T17:00</c:v>
                </c:pt>
                <c:pt idx="498">
                  <c:v>2021-02-21T18:00</c:v>
                </c:pt>
                <c:pt idx="499">
                  <c:v>2021-02-21T19:00</c:v>
                </c:pt>
                <c:pt idx="500">
                  <c:v>2021-02-21T20:00</c:v>
                </c:pt>
                <c:pt idx="501">
                  <c:v>2021-02-21T21:00</c:v>
                </c:pt>
                <c:pt idx="502">
                  <c:v>2021-02-21T22:00</c:v>
                </c:pt>
                <c:pt idx="503">
                  <c:v>2021-02-21T23:00</c:v>
                </c:pt>
                <c:pt idx="504">
                  <c:v>2021-02-22T00:00</c:v>
                </c:pt>
                <c:pt idx="505">
                  <c:v>2021-02-22T01:00</c:v>
                </c:pt>
                <c:pt idx="506">
                  <c:v>2021-02-22T02:00</c:v>
                </c:pt>
                <c:pt idx="507">
                  <c:v>2021-02-22T03:00</c:v>
                </c:pt>
                <c:pt idx="508">
                  <c:v>2021-02-22T04:00</c:v>
                </c:pt>
                <c:pt idx="509">
                  <c:v>2021-02-22T05:00</c:v>
                </c:pt>
                <c:pt idx="510">
                  <c:v>2021-02-22T06:00</c:v>
                </c:pt>
                <c:pt idx="511">
                  <c:v>2021-02-22T07:00</c:v>
                </c:pt>
                <c:pt idx="512">
                  <c:v>2021-02-22T08:00</c:v>
                </c:pt>
                <c:pt idx="513">
                  <c:v>2021-02-22T09:00</c:v>
                </c:pt>
                <c:pt idx="514">
                  <c:v>2021-02-22T10:00</c:v>
                </c:pt>
                <c:pt idx="515">
                  <c:v>2021-02-22T11:00</c:v>
                </c:pt>
                <c:pt idx="516">
                  <c:v>2021-02-22T12:00</c:v>
                </c:pt>
                <c:pt idx="517">
                  <c:v>2021-02-22T13:00</c:v>
                </c:pt>
                <c:pt idx="518">
                  <c:v>2021-02-22T14:00</c:v>
                </c:pt>
                <c:pt idx="519">
                  <c:v>2021-02-22T15:00</c:v>
                </c:pt>
                <c:pt idx="520">
                  <c:v>2021-02-22T16:00</c:v>
                </c:pt>
                <c:pt idx="521">
                  <c:v>2021-02-22T17:00</c:v>
                </c:pt>
                <c:pt idx="522">
                  <c:v>2021-02-22T18:00</c:v>
                </c:pt>
                <c:pt idx="523">
                  <c:v>2021-02-22T19:00</c:v>
                </c:pt>
                <c:pt idx="524">
                  <c:v>2021-02-22T20:00</c:v>
                </c:pt>
                <c:pt idx="525">
                  <c:v>2021-02-22T21:00</c:v>
                </c:pt>
                <c:pt idx="526">
                  <c:v>2021-02-22T22:00</c:v>
                </c:pt>
                <c:pt idx="527">
                  <c:v>2021-02-22T23:00</c:v>
                </c:pt>
                <c:pt idx="528">
                  <c:v>2021-02-23T00:00</c:v>
                </c:pt>
                <c:pt idx="529">
                  <c:v>2021-02-23T01:00</c:v>
                </c:pt>
                <c:pt idx="530">
                  <c:v>2021-02-23T02:00</c:v>
                </c:pt>
                <c:pt idx="531">
                  <c:v>2021-02-23T03:00</c:v>
                </c:pt>
                <c:pt idx="532">
                  <c:v>2021-02-23T04:00</c:v>
                </c:pt>
                <c:pt idx="533">
                  <c:v>2021-02-23T05:00</c:v>
                </c:pt>
                <c:pt idx="534">
                  <c:v>2021-02-23T06:00</c:v>
                </c:pt>
                <c:pt idx="535">
                  <c:v>2021-02-23T07:00</c:v>
                </c:pt>
                <c:pt idx="536">
                  <c:v>2021-02-23T08:00</c:v>
                </c:pt>
                <c:pt idx="537">
                  <c:v>2021-02-23T09:00</c:v>
                </c:pt>
                <c:pt idx="538">
                  <c:v>2021-02-23T10:00</c:v>
                </c:pt>
                <c:pt idx="539">
                  <c:v>2021-02-23T11:00</c:v>
                </c:pt>
                <c:pt idx="540">
                  <c:v>2021-02-23T12:00</c:v>
                </c:pt>
                <c:pt idx="541">
                  <c:v>2021-02-23T13:00</c:v>
                </c:pt>
                <c:pt idx="542">
                  <c:v>2021-02-23T14:00</c:v>
                </c:pt>
                <c:pt idx="543">
                  <c:v>2021-02-23T15:00</c:v>
                </c:pt>
                <c:pt idx="544">
                  <c:v>2021-02-23T16:00</c:v>
                </c:pt>
                <c:pt idx="545">
                  <c:v>2021-02-23T17:00</c:v>
                </c:pt>
                <c:pt idx="546">
                  <c:v>2021-02-23T18:00</c:v>
                </c:pt>
                <c:pt idx="547">
                  <c:v>2021-02-23T19:00</c:v>
                </c:pt>
                <c:pt idx="548">
                  <c:v>2021-02-23T20:00</c:v>
                </c:pt>
                <c:pt idx="549">
                  <c:v>2021-02-23T21:00</c:v>
                </c:pt>
                <c:pt idx="550">
                  <c:v>2021-02-23T22:00</c:v>
                </c:pt>
                <c:pt idx="551">
                  <c:v>2021-02-23T23:00</c:v>
                </c:pt>
                <c:pt idx="552">
                  <c:v>2021-02-24T00:00</c:v>
                </c:pt>
                <c:pt idx="553">
                  <c:v>2021-02-24T01:00</c:v>
                </c:pt>
                <c:pt idx="554">
                  <c:v>2021-02-24T02:00</c:v>
                </c:pt>
                <c:pt idx="555">
                  <c:v>2021-02-24T03:00</c:v>
                </c:pt>
                <c:pt idx="556">
                  <c:v>2021-02-24T04:00</c:v>
                </c:pt>
                <c:pt idx="557">
                  <c:v>2021-02-24T05:00</c:v>
                </c:pt>
                <c:pt idx="558">
                  <c:v>2021-02-24T06:00</c:v>
                </c:pt>
                <c:pt idx="559">
                  <c:v>2021-02-24T07:00</c:v>
                </c:pt>
                <c:pt idx="560">
                  <c:v>2021-02-24T08:00</c:v>
                </c:pt>
                <c:pt idx="561">
                  <c:v>2021-02-24T09:00</c:v>
                </c:pt>
                <c:pt idx="562">
                  <c:v>2021-02-24T10:00</c:v>
                </c:pt>
                <c:pt idx="563">
                  <c:v>2021-02-24T11:00</c:v>
                </c:pt>
                <c:pt idx="564">
                  <c:v>2021-02-24T12:00</c:v>
                </c:pt>
                <c:pt idx="565">
                  <c:v>2021-02-24T13:00</c:v>
                </c:pt>
                <c:pt idx="566">
                  <c:v>2021-02-24T14:00</c:v>
                </c:pt>
                <c:pt idx="567">
                  <c:v>2021-02-24T15:00</c:v>
                </c:pt>
                <c:pt idx="568">
                  <c:v>2021-02-24T16:00</c:v>
                </c:pt>
                <c:pt idx="569">
                  <c:v>2021-02-24T17:00</c:v>
                </c:pt>
                <c:pt idx="570">
                  <c:v>2021-02-24T18:00</c:v>
                </c:pt>
                <c:pt idx="571">
                  <c:v>2021-02-24T19:00</c:v>
                </c:pt>
                <c:pt idx="572">
                  <c:v>2021-02-24T20:00</c:v>
                </c:pt>
                <c:pt idx="573">
                  <c:v>2021-02-24T21:00</c:v>
                </c:pt>
                <c:pt idx="574">
                  <c:v>2021-02-24T22:00</c:v>
                </c:pt>
                <c:pt idx="575">
                  <c:v>2021-02-24T23:00</c:v>
                </c:pt>
                <c:pt idx="576">
                  <c:v>2021-02-25T00:00</c:v>
                </c:pt>
                <c:pt idx="577">
                  <c:v>2021-02-25T01:00</c:v>
                </c:pt>
                <c:pt idx="578">
                  <c:v>2021-02-25T02:00</c:v>
                </c:pt>
                <c:pt idx="579">
                  <c:v>2021-02-25T03:00</c:v>
                </c:pt>
                <c:pt idx="580">
                  <c:v>2021-02-25T04:00</c:v>
                </c:pt>
                <c:pt idx="581">
                  <c:v>2021-02-25T05:00</c:v>
                </c:pt>
                <c:pt idx="582">
                  <c:v>2021-02-25T06:00</c:v>
                </c:pt>
                <c:pt idx="583">
                  <c:v>2021-02-25T07:00</c:v>
                </c:pt>
                <c:pt idx="584">
                  <c:v>2021-02-25T08:00</c:v>
                </c:pt>
                <c:pt idx="585">
                  <c:v>2021-02-25T09:00</c:v>
                </c:pt>
                <c:pt idx="586">
                  <c:v>2021-02-25T11:00</c:v>
                </c:pt>
                <c:pt idx="587">
                  <c:v>2021-02-25T11:00</c:v>
                </c:pt>
                <c:pt idx="588">
                  <c:v>2021-02-25T12:00</c:v>
                </c:pt>
                <c:pt idx="589">
                  <c:v>2021-02-25T13:00</c:v>
                </c:pt>
                <c:pt idx="590">
                  <c:v>2021-02-25T14:00</c:v>
                </c:pt>
                <c:pt idx="591">
                  <c:v>2021-02-25T15:00</c:v>
                </c:pt>
                <c:pt idx="592">
                  <c:v>2021-02-25T16:00</c:v>
                </c:pt>
                <c:pt idx="593">
                  <c:v>2021-02-25T17:00</c:v>
                </c:pt>
                <c:pt idx="594">
                  <c:v>2021-02-25T18:00</c:v>
                </c:pt>
                <c:pt idx="595">
                  <c:v>2021-02-25T19:00</c:v>
                </c:pt>
                <c:pt idx="596">
                  <c:v>2021-02-25T20:00</c:v>
                </c:pt>
                <c:pt idx="597">
                  <c:v>2021-02-25T21:00</c:v>
                </c:pt>
                <c:pt idx="598">
                  <c:v>2021-02-25T22:00</c:v>
                </c:pt>
                <c:pt idx="599">
                  <c:v>2021-02-25T23:00</c:v>
                </c:pt>
              </c:strCache>
            </c:strRef>
          </c:cat>
          <c:val>
            <c:numRef>
              <c:f>'Feb (2)'!$E$3:$E$604</c:f>
              <c:numCache>
                <c:formatCode>General</c:formatCode>
                <c:ptCount val="600"/>
                <c:pt idx="0">
                  <c:v>101.2</c:v>
                </c:pt>
                <c:pt idx="1">
                  <c:v>101.2</c:v>
                </c:pt>
                <c:pt idx="2">
                  <c:v>102.3</c:v>
                </c:pt>
                <c:pt idx="3">
                  <c:v>101.2</c:v>
                </c:pt>
                <c:pt idx="4">
                  <c:v>101.2</c:v>
                </c:pt>
                <c:pt idx="5">
                  <c:v>100.1</c:v>
                </c:pt>
                <c:pt idx="6">
                  <c:v>97.9</c:v>
                </c:pt>
                <c:pt idx="7">
                  <c:v>94.6</c:v>
                </c:pt>
                <c:pt idx="8">
                  <c:v>92.4</c:v>
                </c:pt>
                <c:pt idx="9">
                  <c:v>84.7</c:v>
                </c:pt>
                <c:pt idx="10">
                  <c:v>77.0</c:v>
                </c:pt>
                <c:pt idx="11">
                  <c:v>69.3</c:v>
                </c:pt>
                <c:pt idx="12">
                  <c:v>67.1</c:v>
                </c:pt>
                <c:pt idx="13">
                  <c:v>75.9</c:v>
                </c:pt>
                <c:pt idx="14">
                  <c:v>74.8</c:v>
                </c:pt>
                <c:pt idx="15">
                  <c:v>77.0</c:v>
                </c:pt>
                <c:pt idx="16">
                  <c:v>82.5</c:v>
                </c:pt>
                <c:pt idx="17">
                  <c:v>86.9</c:v>
                </c:pt>
                <c:pt idx="18">
                  <c:v>85.8</c:v>
                </c:pt>
                <c:pt idx="19">
                  <c:v>84.7</c:v>
                </c:pt>
                <c:pt idx="20">
                  <c:v>84.7</c:v>
                </c:pt>
                <c:pt idx="21">
                  <c:v>86.9</c:v>
                </c:pt>
                <c:pt idx="22">
                  <c:v>90.2</c:v>
                </c:pt>
                <c:pt idx="23">
                  <c:v>91.3</c:v>
                </c:pt>
                <c:pt idx="24">
                  <c:v>92.4</c:v>
                </c:pt>
                <c:pt idx="25">
                  <c:v>92.4</c:v>
                </c:pt>
                <c:pt idx="26">
                  <c:v>92.4</c:v>
                </c:pt>
                <c:pt idx="27">
                  <c:v>92.4</c:v>
                </c:pt>
                <c:pt idx="28">
                  <c:v>91.3</c:v>
                </c:pt>
                <c:pt idx="29">
                  <c:v>91.3</c:v>
                </c:pt>
                <c:pt idx="30">
                  <c:v>91.3</c:v>
                </c:pt>
                <c:pt idx="31">
                  <c:v>91.3</c:v>
                </c:pt>
                <c:pt idx="32">
                  <c:v>90.2</c:v>
                </c:pt>
                <c:pt idx="33">
                  <c:v>90.2</c:v>
                </c:pt>
                <c:pt idx="34">
                  <c:v>91.3</c:v>
                </c:pt>
                <c:pt idx="35">
                  <c:v>91.3</c:v>
                </c:pt>
                <c:pt idx="36">
                  <c:v>89.1</c:v>
                </c:pt>
                <c:pt idx="37">
                  <c:v>89.1</c:v>
                </c:pt>
                <c:pt idx="38">
                  <c:v>88.0</c:v>
                </c:pt>
                <c:pt idx="39">
                  <c:v>89.1</c:v>
                </c:pt>
                <c:pt idx="40">
                  <c:v>89.1</c:v>
                </c:pt>
                <c:pt idx="41">
                  <c:v>90.2</c:v>
                </c:pt>
                <c:pt idx="42">
                  <c:v>91.3</c:v>
                </c:pt>
                <c:pt idx="43">
                  <c:v>92.4</c:v>
                </c:pt>
                <c:pt idx="44">
                  <c:v>93.5</c:v>
                </c:pt>
                <c:pt idx="45">
                  <c:v>93.5</c:v>
                </c:pt>
                <c:pt idx="46">
                  <c:v>93.5</c:v>
                </c:pt>
                <c:pt idx="47">
                  <c:v>93.5</c:v>
                </c:pt>
                <c:pt idx="48">
                  <c:v>94.6</c:v>
                </c:pt>
                <c:pt idx="49">
                  <c:v>94.6</c:v>
                </c:pt>
                <c:pt idx="50">
                  <c:v>94.6</c:v>
                </c:pt>
                <c:pt idx="51">
                  <c:v>95.7</c:v>
                </c:pt>
                <c:pt idx="52">
                  <c:v>95.7</c:v>
                </c:pt>
                <c:pt idx="53">
                  <c:v>96.8</c:v>
                </c:pt>
                <c:pt idx="54">
                  <c:v>96.8</c:v>
                </c:pt>
                <c:pt idx="55">
                  <c:v>97.9</c:v>
                </c:pt>
                <c:pt idx="56">
                  <c:v>95.7</c:v>
                </c:pt>
                <c:pt idx="57">
                  <c:v>93.5</c:v>
                </c:pt>
                <c:pt idx="58">
                  <c:v>91.3</c:v>
                </c:pt>
                <c:pt idx="59">
                  <c:v>89.1</c:v>
                </c:pt>
                <c:pt idx="60">
                  <c:v>88.0</c:v>
                </c:pt>
                <c:pt idx="61">
                  <c:v>88.0</c:v>
                </c:pt>
                <c:pt idx="62">
                  <c:v>88.0</c:v>
                </c:pt>
                <c:pt idx="63">
                  <c:v>88.0</c:v>
                </c:pt>
                <c:pt idx="64">
                  <c:v>88.0</c:v>
                </c:pt>
                <c:pt idx="65">
                  <c:v>88.0</c:v>
                </c:pt>
                <c:pt idx="66">
                  <c:v>89.1</c:v>
                </c:pt>
                <c:pt idx="67">
                  <c:v>92.4</c:v>
                </c:pt>
                <c:pt idx="68">
                  <c:v>92.4</c:v>
                </c:pt>
                <c:pt idx="69">
                  <c:v>91.3</c:v>
                </c:pt>
                <c:pt idx="70">
                  <c:v>91.3</c:v>
                </c:pt>
                <c:pt idx="71">
                  <c:v>93.5</c:v>
                </c:pt>
                <c:pt idx="72">
                  <c:v>93.5</c:v>
                </c:pt>
                <c:pt idx="73">
                  <c:v>92.4</c:v>
                </c:pt>
                <c:pt idx="74">
                  <c:v>93.5</c:v>
                </c:pt>
                <c:pt idx="75">
                  <c:v>93.5</c:v>
                </c:pt>
                <c:pt idx="76">
                  <c:v>94.6</c:v>
                </c:pt>
                <c:pt idx="77">
                  <c:v>94.6</c:v>
                </c:pt>
                <c:pt idx="78">
                  <c:v>94.6</c:v>
                </c:pt>
                <c:pt idx="79">
                  <c:v>95.7</c:v>
                </c:pt>
                <c:pt idx="80">
                  <c:v>92.4</c:v>
                </c:pt>
                <c:pt idx="81">
                  <c:v>84.7</c:v>
                </c:pt>
                <c:pt idx="82">
                  <c:v>80.3</c:v>
                </c:pt>
                <c:pt idx="83">
                  <c:v>77.0</c:v>
                </c:pt>
                <c:pt idx="84">
                  <c:v>72.6</c:v>
                </c:pt>
                <c:pt idx="85">
                  <c:v>69.3</c:v>
                </c:pt>
                <c:pt idx="86">
                  <c:v>67.1</c:v>
                </c:pt>
                <c:pt idx="87">
                  <c:v>67.1</c:v>
                </c:pt>
                <c:pt idx="88">
                  <c:v>68.2</c:v>
                </c:pt>
                <c:pt idx="89">
                  <c:v>69.3</c:v>
                </c:pt>
                <c:pt idx="90">
                  <c:v>72.6</c:v>
                </c:pt>
                <c:pt idx="91">
                  <c:v>79.2</c:v>
                </c:pt>
                <c:pt idx="92">
                  <c:v>80.3</c:v>
                </c:pt>
                <c:pt idx="93">
                  <c:v>82.5</c:v>
                </c:pt>
                <c:pt idx="94">
                  <c:v>83.6</c:v>
                </c:pt>
                <c:pt idx="95">
                  <c:v>84.7</c:v>
                </c:pt>
                <c:pt idx="96">
                  <c:v>86.9</c:v>
                </c:pt>
                <c:pt idx="97">
                  <c:v>89.1</c:v>
                </c:pt>
                <c:pt idx="98">
                  <c:v>90.2</c:v>
                </c:pt>
                <c:pt idx="99">
                  <c:v>91.3</c:v>
                </c:pt>
                <c:pt idx="100">
                  <c:v>92.4</c:v>
                </c:pt>
                <c:pt idx="101">
                  <c:v>92.4</c:v>
                </c:pt>
                <c:pt idx="102">
                  <c:v>94.6</c:v>
                </c:pt>
                <c:pt idx="103">
                  <c:v>94.6</c:v>
                </c:pt>
                <c:pt idx="104">
                  <c:v>93.5</c:v>
                </c:pt>
                <c:pt idx="105">
                  <c:v>92.4</c:v>
                </c:pt>
                <c:pt idx="106">
                  <c:v>93.5</c:v>
                </c:pt>
                <c:pt idx="107">
                  <c:v>92.4</c:v>
                </c:pt>
                <c:pt idx="108">
                  <c:v>90.2</c:v>
                </c:pt>
                <c:pt idx="109">
                  <c:v>85.8</c:v>
                </c:pt>
                <c:pt idx="110">
                  <c:v>83.6</c:v>
                </c:pt>
                <c:pt idx="111">
                  <c:v>84.7</c:v>
                </c:pt>
                <c:pt idx="112">
                  <c:v>83.6</c:v>
                </c:pt>
                <c:pt idx="113">
                  <c:v>84.7</c:v>
                </c:pt>
                <c:pt idx="114">
                  <c:v>86.9</c:v>
                </c:pt>
                <c:pt idx="115">
                  <c:v>89.1</c:v>
                </c:pt>
                <c:pt idx="116">
                  <c:v>91.3</c:v>
                </c:pt>
                <c:pt idx="117">
                  <c:v>91.3</c:v>
                </c:pt>
                <c:pt idx="118">
                  <c:v>93.5</c:v>
                </c:pt>
                <c:pt idx="119">
                  <c:v>94.6</c:v>
                </c:pt>
                <c:pt idx="120">
                  <c:v>95.7</c:v>
                </c:pt>
                <c:pt idx="121">
                  <c:v>97.9</c:v>
                </c:pt>
                <c:pt idx="122">
                  <c:v>100.1</c:v>
                </c:pt>
                <c:pt idx="123">
                  <c:v>99.0</c:v>
                </c:pt>
                <c:pt idx="124">
                  <c:v>99.0</c:v>
                </c:pt>
                <c:pt idx="125">
                  <c:v>99.0</c:v>
                </c:pt>
                <c:pt idx="126">
                  <c:v>97.9</c:v>
                </c:pt>
                <c:pt idx="127">
                  <c:v>96.8</c:v>
                </c:pt>
                <c:pt idx="128">
                  <c:v>93.5</c:v>
                </c:pt>
                <c:pt idx="129">
                  <c:v>90.2</c:v>
                </c:pt>
                <c:pt idx="130">
                  <c:v>88.0</c:v>
                </c:pt>
                <c:pt idx="131">
                  <c:v>85.8</c:v>
                </c:pt>
                <c:pt idx="132">
                  <c:v>84.7</c:v>
                </c:pt>
                <c:pt idx="133">
                  <c:v>83.6</c:v>
                </c:pt>
                <c:pt idx="134">
                  <c:v>83.6</c:v>
                </c:pt>
                <c:pt idx="135">
                  <c:v>81.4</c:v>
                </c:pt>
                <c:pt idx="136">
                  <c:v>81.4</c:v>
                </c:pt>
                <c:pt idx="137">
                  <c:v>82.5</c:v>
                </c:pt>
                <c:pt idx="138">
                  <c:v>85.8</c:v>
                </c:pt>
                <c:pt idx="139">
                  <c:v>90.2</c:v>
                </c:pt>
                <c:pt idx="140">
                  <c:v>92.4</c:v>
                </c:pt>
                <c:pt idx="141">
                  <c:v>94.6</c:v>
                </c:pt>
                <c:pt idx="142">
                  <c:v>96.8</c:v>
                </c:pt>
                <c:pt idx="143">
                  <c:v>97.9</c:v>
                </c:pt>
                <c:pt idx="144">
                  <c:v>99.0</c:v>
                </c:pt>
                <c:pt idx="145">
                  <c:v>97.9</c:v>
                </c:pt>
                <c:pt idx="146">
                  <c:v>99.0</c:v>
                </c:pt>
                <c:pt idx="147">
                  <c:v>99.0</c:v>
                </c:pt>
                <c:pt idx="148">
                  <c:v>99.0</c:v>
                </c:pt>
                <c:pt idx="149">
                  <c:v>100.1</c:v>
                </c:pt>
                <c:pt idx="150">
                  <c:v>101.2</c:v>
                </c:pt>
                <c:pt idx="151">
                  <c:v>99.0</c:v>
                </c:pt>
                <c:pt idx="152">
                  <c:v>99.0</c:v>
                </c:pt>
                <c:pt idx="153">
                  <c:v>97.9</c:v>
                </c:pt>
                <c:pt idx="154">
                  <c:v>94.6</c:v>
                </c:pt>
                <c:pt idx="155">
                  <c:v>93.5</c:v>
                </c:pt>
                <c:pt idx="156">
                  <c:v>93.5</c:v>
                </c:pt>
                <c:pt idx="157">
                  <c:v>95.7</c:v>
                </c:pt>
                <c:pt idx="158">
                  <c:v>96.8</c:v>
                </c:pt>
                <c:pt idx="159">
                  <c:v>96.8</c:v>
                </c:pt>
                <c:pt idx="160">
                  <c:v>95.7</c:v>
                </c:pt>
                <c:pt idx="161">
                  <c:v>95.7</c:v>
                </c:pt>
                <c:pt idx="162">
                  <c:v>95.7</c:v>
                </c:pt>
                <c:pt idx="163">
                  <c:v>95.7</c:v>
                </c:pt>
                <c:pt idx="164">
                  <c:v>94.6</c:v>
                </c:pt>
                <c:pt idx="165">
                  <c:v>95.7</c:v>
                </c:pt>
                <c:pt idx="166">
                  <c:v>96.8</c:v>
                </c:pt>
                <c:pt idx="167">
                  <c:v>96.8</c:v>
                </c:pt>
                <c:pt idx="168">
                  <c:v>95.0</c:v>
                </c:pt>
                <c:pt idx="169">
                  <c:v>95.0</c:v>
                </c:pt>
                <c:pt idx="170">
                  <c:v>95.0</c:v>
                </c:pt>
                <c:pt idx="171">
                  <c:v>96.0</c:v>
                </c:pt>
                <c:pt idx="172">
                  <c:v>96.0</c:v>
                </c:pt>
                <c:pt idx="173">
                  <c:v>96.0</c:v>
                </c:pt>
                <c:pt idx="174">
                  <c:v>95.0</c:v>
                </c:pt>
                <c:pt idx="175">
                  <c:v>97.0</c:v>
                </c:pt>
                <c:pt idx="176">
                  <c:v>88.0</c:v>
                </c:pt>
                <c:pt idx="177">
                  <c:v>91.0</c:v>
                </c:pt>
                <c:pt idx="178">
                  <c:v>93.0</c:v>
                </c:pt>
                <c:pt idx="179">
                  <c:v>94.0</c:v>
                </c:pt>
                <c:pt idx="180">
                  <c:v>96.0</c:v>
                </c:pt>
                <c:pt idx="181">
                  <c:v>97.0</c:v>
                </c:pt>
                <c:pt idx="182">
                  <c:v>91.0</c:v>
                </c:pt>
                <c:pt idx="183">
                  <c:v>85.0</c:v>
                </c:pt>
                <c:pt idx="184">
                  <c:v>79.0</c:v>
                </c:pt>
                <c:pt idx="185">
                  <c:v>72.0</c:v>
                </c:pt>
                <c:pt idx="186">
                  <c:v>65.0</c:v>
                </c:pt>
                <c:pt idx="187">
                  <c:v>57.0</c:v>
                </c:pt>
                <c:pt idx="188">
                  <c:v>52.0</c:v>
                </c:pt>
                <c:pt idx="189">
                  <c:v>46.0</c:v>
                </c:pt>
                <c:pt idx="190">
                  <c:v>40.0</c:v>
                </c:pt>
                <c:pt idx="191">
                  <c:v>39.0</c:v>
                </c:pt>
                <c:pt idx="192">
                  <c:v>38.0</c:v>
                </c:pt>
                <c:pt idx="193">
                  <c:v>37.0</c:v>
                </c:pt>
                <c:pt idx="194">
                  <c:v>42.0</c:v>
                </c:pt>
                <c:pt idx="195">
                  <c:v>47.0</c:v>
                </c:pt>
                <c:pt idx="196">
                  <c:v>52.0</c:v>
                </c:pt>
                <c:pt idx="197">
                  <c:v>58.0</c:v>
                </c:pt>
                <c:pt idx="198">
                  <c:v>65.0</c:v>
                </c:pt>
                <c:pt idx="199">
                  <c:v>71.0</c:v>
                </c:pt>
                <c:pt idx="200">
                  <c:v>75.0</c:v>
                </c:pt>
                <c:pt idx="201">
                  <c:v>79.0</c:v>
                </c:pt>
                <c:pt idx="202">
                  <c:v>83.0</c:v>
                </c:pt>
                <c:pt idx="203">
                  <c:v>85.0</c:v>
                </c:pt>
                <c:pt idx="204">
                  <c:v>88.0</c:v>
                </c:pt>
                <c:pt idx="205">
                  <c:v>90.0</c:v>
                </c:pt>
                <c:pt idx="206">
                  <c:v>84.0</c:v>
                </c:pt>
                <c:pt idx="207">
                  <c:v>79.0</c:v>
                </c:pt>
                <c:pt idx="208">
                  <c:v>74.0</c:v>
                </c:pt>
                <c:pt idx="209">
                  <c:v>67.0</c:v>
                </c:pt>
                <c:pt idx="210">
                  <c:v>61.0</c:v>
                </c:pt>
                <c:pt idx="211">
                  <c:v>54.0</c:v>
                </c:pt>
                <c:pt idx="212">
                  <c:v>51.0</c:v>
                </c:pt>
                <c:pt idx="213">
                  <c:v>47.0</c:v>
                </c:pt>
                <c:pt idx="214">
                  <c:v>44.0</c:v>
                </c:pt>
                <c:pt idx="215">
                  <c:v>43.0</c:v>
                </c:pt>
                <c:pt idx="216">
                  <c:v>43.0</c:v>
                </c:pt>
                <c:pt idx="217">
                  <c:v>46.0</c:v>
                </c:pt>
                <c:pt idx="218">
                  <c:v>50.0</c:v>
                </c:pt>
                <c:pt idx="219">
                  <c:v>54.0</c:v>
                </c:pt>
                <c:pt idx="220">
                  <c:v>56.0</c:v>
                </c:pt>
                <c:pt idx="221">
                  <c:v>58.0</c:v>
                </c:pt>
                <c:pt idx="222">
                  <c:v>60.0</c:v>
                </c:pt>
                <c:pt idx="223">
                  <c:v>6.0</c:v>
                </c:pt>
                <c:pt idx="224">
                  <c:v>64.0</c:v>
                </c:pt>
                <c:pt idx="225">
                  <c:v>68.0</c:v>
                </c:pt>
                <c:pt idx="226">
                  <c:v>72.0</c:v>
                </c:pt>
                <c:pt idx="227">
                  <c:v>74.0</c:v>
                </c:pt>
                <c:pt idx="228">
                  <c:v>76.0</c:v>
                </c:pt>
                <c:pt idx="229">
                  <c:v>79.0</c:v>
                </c:pt>
                <c:pt idx="230">
                  <c:v>76.0</c:v>
                </c:pt>
                <c:pt idx="231">
                  <c:v>73.0</c:v>
                </c:pt>
                <c:pt idx="232">
                  <c:v>70.0</c:v>
                </c:pt>
                <c:pt idx="233">
                  <c:v>66.0</c:v>
                </c:pt>
                <c:pt idx="234">
                  <c:v>62.0</c:v>
                </c:pt>
                <c:pt idx="235">
                  <c:v>59.0</c:v>
                </c:pt>
                <c:pt idx="236">
                  <c:v>56.0</c:v>
                </c:pt>
                <c:pt idx="237">
                  <c:v>53.0</c:v>
                </c:pt>
                <c:pt idx="238">
                  <c:v>50.0</c:v>
                </c:pt>
                <c:pt idx="239">
                  <c:v>50.0</c:v>
                </c:pt>
                <c:pt idx="240">
                  <c:v>49.0</c:v>
                </c:pt>
                <c:pt idx="241">
                  <c:v>61.0</c:v>
                </c:pt>
                <c:pt idx="242">
                  <c:v>73.0</c:v>
                </c:pt>
                <c:pt idx="243">
                  <c:v>84.0</c:v>
                </c:pt>
                <c:pt idx="244">
                  <c:v>84.0</c:v>
                </c:pt>
                <c:pt idx="245">
                  <c:v>84.0</c:v>
                </c:pt>
                <c:pt idx="246">
                  <c:v>84.0</c:v>
                </c:pt>
                <c:pt idx="247">
                  <c:v>82.0</c:v>
                </c:pt>
                <c:pt idx="248">
                  <c:v>83.0</c:v>
                </c:pt>
                <c:pt idx="249">
                  <c:v>81.0</c:v>
                </c:pt>
                <c:pt idx="250">
                  <c:v>80.0</c:v>
                </c:pt>
                <c:pt idx="251">
                  <c:v>82.0</c:v>
                </c:pt>
                <c:pt idx="252">
                  <c:v>14.0</c:v>
                </c:pt>
                <c:pt idx="253">
                  <c:v>86.0</c:v>
                </c:pt>
                <c:pt idx="254">
                  <c:v>82.0</c:v>
                </c:pt>
                <c:pt idx="255">
                  <c:v>78.0</c:v>
                </c:pt>
                <c:pt idx="256">
                  <c:v>74.0</c:v>
                </c:pt>
                <c:pt idx="257">
                  <c:v>70.0</c:v>
                </c:pt>
                <c:pt idx="258">
                  <c:v>66.0</c:v>
                </c:pt>
                <c:pt idx="259">
                  <c:v>62.0</c:v>
                </c:pt>
                <c:pt idx="260">
                  <c:v>60.0</c:v>
                </c:pt>
                <c:pt idx="261">
                  <c:v>58.0</c:v>
                </c:pt>
                <c:pt idx="262">
                  <c:v>56.0</c:v>
                </c:pt>
                <c:pt idx="263">
                  <c:v>55.0</c:v>
                </c:pt>
                <c:pt idx="264">
                  <c:v>54.0</c:v>
                </c:pt>
                <c:pt idx="265">
                  <c:v>54.0</c:v>
                </c:pt>
                <c:pt idx="266">
                  <c:v>64.0</c:v>
                </c:pt>
                <c:pt idx="267">
                  <c:v>74.0</c:v>
                </c:pt>
                <c:pt idx="268">
                  <c:v>85.0</c:v>
                </c:pt>
                <c:pt idx="269">
                  <c:v>85.0</c:v>
                </c:pt>
                <c:pt idx="270">
                  <c:v>85.0</c:v>
                </c:pt>
                <c:pt idx="271">
                  <c:v>85.0</c:v>
                </c:pt>
                <c:pt idx="272">
                  <c:v>86.0</c:v>
                </c:pt>
                <c:pt idx="273">
                  <c:v>87.0</c:v>
                </c:pt>
                <c:pt idx="274">
                  <c:v>88.0</c:v>
                </c:pt>
                <c:pt idx="275">
                  <c:v>88.0</c:v>
                </c:pt>
                <c:pt idx="276">
                  <c:v>88.0</c:v>
                </c:pt>
                <c:pt idx="277">
                  <c:v>88.0</c:v>
                </c:pt>
                <c:pt idx="278">
                  <c:v>84.0</c:v>
                </c:pt>
                <c:pt idx="279">
                  <c:v>81.0</c:v>
                </c:pt>
                <c:pt idx="280">
                  <c:v>78.0</c:v>
                </c:pt>
                <c:pt idx="281">
                  <c:v>71.0</c:v>
                </c:pt>
                <c:pt idx="282">
                  <c:v>65.0</c:v>
                </c:pt>
                <c:pt idx="283">
                  <c:v>58.0</c:v>
                </c:pt>
                <c:pt idx="284">
                  <c:v>53.0</c:v>
                </c:pt>
                <c:pt idx="285">
                  <c:v>47.0</c:v>
                </c:pt>
                <c:pt idx="286">
                  <c:v>42.0</c:v>
                </c:pt>
                <c:pt idx="287">
                  <c:v>44.0</c:v>
                </c:pt>
                <c:pt idx="288">
                  <c:v>46.0</c:v>
                </c:pt>
                <c:pt idx="289">
                  <c:v>48.0</c:v>
                </c:pt>
                <c:pt idx="290">
                  <c:v>57.0</c:v>
                </c:pt>
                <c:pt idx="291">
                  <c:v>66.0</c:v>
                </c:pt>
                <c:pt idx="292">
                  <c:v>75.0</c:v>
                </c:pt>
                <c:pt idx="293">
                  <c:v>74.0</c:v>
                </c:pt>
                <c:pt idx="294">
                  <c:v>72.0</c:v>
                </c:pt>
                <c:pt idx="295">
                  <c:v>70.0</c:v>
                </c:pt>
                <c:pt idx="296">
                  <c:v>70.0</c:v>
                </c:pt>
                <c:pt idx="297">
                  <c:v>70.0</c:v>
                </c:pt>
                <c:pt idx="298">
                  <c:v>70.0</c:v>
                </c:pt>
                <c:pt idx="299">
                  <c:v>72.0</c:v>
                </c:pt>
                <c:pt idx="300">
                  <c:v>74.0</c:v>
                </c:pt>
                <c:pt idx="301">
                  <c:v>77.0</c:v>
                </c:pt>
                <c:pt idx="302">
                  <c:v>75.0</c:v>
                </c:pt>
                <c:pt idx="303">
                  <c:v>73.0</c:v>
                </c:pt>
                <c:pt idx="304">
                  <c:v>71.0</c:v>
                </c:pt>
                <c:pt idx="305">
                  <c:v>63.0</c:v>
                </c:pt>
                <c:pt idx="306">
                  <c:v>55.0</c:v>
                </c:pt>
                <c:pt idx="307">
                  <c:v>47.0</c:v>
                </c:pt>
                <c:pt idx="308">
                  <c:v>42.0</c:v>
                </c:pt>
                <c:pt idx="309">
                  <c:v>38.0</c:v>
                </c:pt>
                <c:pt idx="310">
                  <c:v>34.0</c:v>
                </c:pt>
                <c:pt idx="311">
                  <c:v>38.0</c:v>
                </c:pt>
                <c:pt idx="312">
                  <c:v>43.0</c:v>
                </c:pt>
                <c:pt idx="313">
                  <c:v>47.0</c:v>
                </c:pt>
                <c:pt idx="314">
                  <c:v>47.0</c:v>
                </c:pt>
                <c:pt idx="315">
                  <c:v>48.0</c:v>
                </c:pt>
                <c:pt idx="316">
                  <c:v>49.0</c:v>
                </c:pt>
                <c:pt idx="317">
                  <c:v>53.0</c:v>
                </c:pt>
                <c:pt idx="318">
                  <c:v>57.0</c:v>
                </c:pt>
                <c:pt idx="319">
                  <c:v>61.0</c:v>
                </c:pt>
                <c:pt idx="320">
                  <c:v>66.0</c:v>
                </c:pt>
                <c:pt idx="321">
                  <c:v>71.0</c:v>
                </c:pt>
                <c:pt idx="322">
                  <c:v>76.0</c:v>
                </c:pt>
                <c:pt idx="323">
                  <c:v>78.0</c:v>
                </c:pt>
                <c:pt idx="324">
                  <c:v>79.0</c:v>
                </c:pt>
                <c:pt idx="325">
                  <c:v>81.0</c:v>
                </c:pt>
                <c:pt idx="326">
                  <c:v>77.0</c:v>
                </c:pt>
                <c:pt idx="327">
                  <c:v>73.0</c:v>
                </c:pt>
                <c:pt idx="328">
                  <c:v>70.0</c:v>
                </c:pt>
                <c:pt idx="329">
                  <c:v>61.0</c:v>
                </c:pt>
                <c:pt idx="330">
                  <c:v>52.0</c:v>
                </c:pt>
                <c:pt idx="331">
                  <c:v>44.0</c:v>
                </c:pt>
                <c:pt idx="332">
                  <c:v>40.0</c:v>
                </c:pt>
                <c:pt idx="333">
                  <c:v>37.0</c:v>
                </c:pt>
                <c:pt idx="334">
                  <c:v>34.0</c:v>
                </c:pt>
                <c:pt idx="335">
                  <c:v>36.0</c:v>
                </c:pt>
                <c:pt idx="336">
                  <c:v>39.0</c:v>
                </c:pt>
                <c:pt idx="337">
                  <c:v>41.0</c:v>
                </c:pt>
                <c:pt idx="338">
                  <c:v>44.0</c:v>
                </c:pt>
                <c:pt idx="339">
                  <c:v>47.0</c:v>
                </c:pt>
                <c:pt idx="340">
                  <c:v>51.0</c:v>
                </c:pt>
                <c:pt idx="341">
                  <c:v>58.0</c:v>
                </c:pt>
                <c:pt idx="342">
                  <c:v>65.0</c:v>
                </c:pt>
                <c:pt idx="343">
                  <c:v>72.0</c:v>
                </c:pt>
                <c:pt idx="344">
                  <c:v>74.0</c:v>
                </c:pt>
                <c:pt idx="345">
                  <c:v>76.0</c:v>
                </c:pt>
                <c:pt idx="346">
                  <c:v>78.0</c:v>
                </c:pt>
                <c:pt idx="347">
                  <c:v>79.0</c:v>
                </c:pt>
                <c:pt idx="348">
                  <c:v>81.0</c:v>
                </c:pt>
                <c:pt idx="349">
                  <c:v>82.0</c:v>
                </c:pt>
                <c:pt idx="350">
                  <c:v>79.0</c:v>
                </c:pt>
                <c:pt idx="351">
                  <c:v>75.0</c:v>
                </c:pt>
                <c:pt idx="352">
                  <c:v>72.0</c:v>
                </c:pt>
                <c:pt idx="353">
                  <c:v>65.0</c:v>
                </c:pt>
                <c:pt idx="354">
                  <c:v>57.0</c:v>
                </c:pt>
                <c:pt idx="355">
                  <c:v>50.0</c:v>
                </c:pt>
                <c:pt idx="356">
                  <c:v>46.0</c:v>
                </c:pt>
                <c:pt idx="357">
                  <c:v>42.0</c:v>
                </c:pt>
                <c:pt idx="358">
                  <c:v>38.0</c:v>
                </c:pt>
                <c:pt idx="359">
                  <c:v>49.0</c:v>
                </c:pt>
                <c:pt idx="360">
                  <c:v>59.0</c:v>
                </c:pt>
                <c:pt idx="361">
                  <c:v>70.0</c:v>
                </c:pt>
                <c:pt idx="362">
                  <c:v>72.0</c:v>
                </c:pt>
                <c:pt idx="363">
                  <c:v>74.0</c:v>
                </c:pt>
                <c:pt idx="364">
                  <c:v>77.0</c:v>
                </c:pt>
                <c:pt idx="365">
                  <c:v>75.0</c:v>
                </c:pt>
                <c:pt idx="366">
                  <c:v>73.0</c:v>
                </c:pt>
                <c:pt idx="367">
                  <c:v>71.0</c:v>
                </c:pt>
                <c:pt idx="368">
                  <c:v>74.0</c:v>
                </c:pt>
                <c:pt idx="369">
                  <c:v>77.0</c:v>
                </c:pt>
                <c:pt idx="370">
                  <c:v>81.0</c:v>
                </c:pt>
                <c:pt idx="371">
                  <c:v>82.0</c:v>
                </c:pt>
                <c:pt idx="372">
                  <c:v>83.0</c:v>
                </c:pt>
                <c:pt idx="373">
                  <c:v>85.0</c:v>
                </c:pt>
                <c:pt idx="374">
                  <c:v>80.0</c:v>
                </c:pt>
                <c:pt idx="375">
                  <c:v>76.0</c:v>
                </c:pt>
                <c:pt idx="376">
                  <c:v>72.0</c:v>
                </c:pt>
                <c:pt idx="377">
                  <c:v>66.0</c:v>
                </c:pt>
                <c:pt idx="378">
                  <c:v>60.0</c:v>
                </c:pt>
                <c:pt idx="379">
                  <c:v>54.0</c:v>
                </c:pt>
                <c:pt idx="380">
                  <c:v>49.0</c:v>
                </c:pt>
                <c:pt idx="381">
                  <c:v>44.0</c:v>
                </c:pt>
                <c:pt idx="382">
                  <c:v>39.0</c:v>
                </c:pt>
                <c:pt idx="383">
                  <c:v>35.0</c:v>
                </c:pt>
                <c:pt idx="384">
                  <c:v>31.0</c:v>
                </c:pt>
                <c:pt idx="385">
                  <c:v>28.0</c:v>
                </c:pt>
                <c:pt idx="386">
                  <c:v>30.0</c:v>
                </c:pt>
                <c:pt idx="387">
                  <c:v>31.0</c:v>
                </c:pt>
                <c:pt idx="388">
                  <c:v>33.0</c:v>
                </c:pt>
                <c:pt idx="389">
                  <c:v>36.0</c:v>
                </c:pt>
                <c:pt idx="390">
                  <c:v>38.0</c:v>
                </c:pt>
                <c:pt idx="391">
                  <c:v>41.0</c:v>
                </c:pt>
                <c:pt idx="392">
                  <c:v>51.0</c:v>
                </c:pt>
                <c:pt idx="393">
                  <c:v>60.0</c:v>
                </c:pt>
                <c:pt idx="394">
                  <c:v>70.0</c:v>
                </c:pt>
                <c:pt idx="395">
                  <c:v>73.0</c:v>
                </c:pt>
                <c:pt idx="396">
                  <c:v>76.0</c:v>
                </c:pt>
                <c:pt idx="397">
                  <c:v>79.0</c:v>
                </c:pt>
                <c:pt idx="398">
                  <c:v>75.0</c:v>
                </c:pt>
                <c:pt idx="399">
                  <c:v>72.0</c:v>
                </c:pt>
                <c:pt idx="400">
                  <c:v>69.0</c:v>
                </c:pt>
                <c:pt idx="401">
                  <c:v>64.0</c:v>
                </c:pt>
                <c:pt idx="402">
                  <c:v>60.0</c:v>
                </c:pt>
                <c:pt idx="403">
                  <c:v>55.0</c:v>
                </c:pt>
                <c:pt idx="404">
                  <c:v>48.0</c:v>
                </c:pt>
                <c:pt idx="405">
                  <c:v>42.0</c:v>
                </c:pt>
                <c:pt idx="406">
                  <c:v>35.0</c:v>
                </c:pt>
                <c:pt idx="407">
                  <c:v>32.0</c:v>
                </c:pt>
                <c:pt idx="408">
                  <c:v>29.0</c:v>
                </c:pt>
                <c:pt idx="409">
                  <c:v>26.0</c:v>
                </c:pt>
                <c:pt idx="410">
                  <c:v>29.0</c:v>
                </c:pt>
                <c:pt idx="411">
                  <c:v>32.0</c:v>
                </c:pt>
                <c:pt idx="412">
                  <c:v>35.0</c:v>
                </c:pt>
                <c:pt idx="413">
                  <c:v>36.0</c:v>
                </c:pt>
                <c:pt idx="414">
                  <c:v>37.0</c:v>
                </c:pt>
                <c:pt idx="415">
                  <c:v>38.0</c:v>
                </c:pt>
                <c:pt idx="416">
                  <c:v>47.0</c:v>
                </c:pt>
                <c:pt idx="417">
                  <c:v>56.0</c:v>
                </c:pt>
                <c:pt idx="418">
                  <c:v>65.0</c:v>
                </c:pt>
                <c:pt idx="419">
                  <c:v>73.0</c:v>
                </c:pt>
                <c:pt idx="420">
                  <c:v>81.0</c:v>
                </c:pt>
                <c:pt idx="421">
                  <c:v>89.0</c:v>
                </c:pt>
                <c:pt idx="422">
                  <c:v>86.0</c:v>
                </c:pt>
                <c:pt idx="423">
                  <c:v>82.0</c:v>
                </c:pt>
                <c:pt idx="424">
                  <c:v>79.0</c:v>
                </c:pt>
                <c:pt idx="425">
                  <c:v>68.0</c:v>
                </c:pt>
                <c:pt idx="426">
                  <c:v>58.0</c:v>
                </c:pt>
                <c:pt idx="427">
                  <c:v>48.0</c:v>
                </c:pt>
                <c:pt idx="428">
                  <c:v>43.0</c:v>
                </c:pt>
                <c:pt idx="429">
                  <c:v>39.0</c:v>
                </c:pt>
                <c:pt idx="430">
                  <c:v>34.0</c:v>
                </c:pt>
                <c:pt idx="431">
                  <c:v>34.0</c:v>
                </c:pt>
                <c:pt idx="432">
                  <c:v>34.0</c:v>
                </c:pt>
                <c:pt idx="433">
                  <c:v>33.0</c:v>
                </c:pt>
                <c:pt idx="434">
                  <c:v>36.0</c:v>
                </c:pt>
                <c:pt idx="435">
                  <c:v>39.0</c:v>
                </c:pt>
                <c:pt idx="436">
                  <c:v>43.0</c:v>
                </c:pt>
                <c:pt idx="437">
                  <c:v>44.0</c:v>
                </c:pt>
                <c:pt idx="438">
                  <c:v>45.0</c:v>
                </c:pt>
                <c:pt idx="439">
                  <c:v>46.0</c:v>
                </c:pt>
                <c:pt idx="440">
                  <c:v>46.0</c:v>
                </c:pt>
                <c:pt idx="441">
                  <c:v>47.0</c:v>
                </c:pt>
                <c:pt idx="442">
                  <c:v>47.0</c:v>
                </c:pt>
                <c:pt idx="443">
                  <c:v>50.0</c:v>
                </c:pt>
                <c:pt idx="444">
                  <c:v>53.0</c:v>
                </c:pt>
                <c:pt idx="445">
                  <c:v>56.0</c:v>
                </c:pt>
                <c:pt idx="446">
                  <c:v>54.0</c:v>
                </c:pt>
                <c:pt idx="447">
                  <c:v>51.0</c:v>
                </c:pt>
                <c:pt idx="448">
                  <c:v>49.0</c:v>
                </c:pt>
                <c:pt idx="449">
                  <c:v>45.0</c:v>
                </c:pt>
                <c:pt idx="450">
                  <c:v>42.0</c:v>
                </c:pt>
                <c:pt idx="451">
                  <c:v>39.0</c:v>
                </c:pt>
                <c:pt idx="452">
                  <c:v>36.0</c:v>
                </c:pt>
                <c:pt idx="453">
                  <c:v>34.0</c:v>
                </c:pt>
                <c:pt idx="454">
                  <c:v>31.0</c:v>
                </c:pt>
                <c:pt idx="455">
                  <c:v>33.0</c:v>
                </c:pt>
                <c:pt idx="456">
                  <c:v>59.0</c:v>
                </c:pt>
                <c:pt idx="457">
                  <c:v>62.0</c:v>
                </c:pt>
                <c:pt idx="458">
                  <c:v>65.0</c:v>
                </c:pt>
                <c:pt idx="459">
                  <c:v>68.0</c:v>
                </c:pt>
                <c:pt idx="460">
                  <c:v>72.0</c:v>
                </c:pt>
                <c:pt idx="461">
                  <c:v>75.0</c:v>
                </c:pt>
                <c:pt idx="462">
                  <c:v>73.0</c:v>
                </c:pt>
                <c:pt idx="463">
                  <c:v>70.0</c:v>
                </c:pt>
                <c:pt idx="464">
                  <c:v>68.0</c:v>
                </c:pt>
                <c:pt idx="465">
                  <c:v>62.0</c:v>
                </c:pt>
                <c:pt idx="466">
                  <c:v>57.0</c:v>
                </c:pt>
                <c:pt idx="467">
                  <c:v>51.0</c:v>
                </c:pt>
                <c:pt idx="468">
                  <c:v>48.0</c:v>
                </c:pt>
                <c:pt idx="469">
                  <c:v>45.0</c:v>
                </c:pt>
                <c:pt idx="470">
                  <c:v>42.0</c:v>
                </c:pt>
                <c:pt idx="471">
                  <c:v>44.0</c:v>
                </c:pt>
                <c:pt idx="472">
                  <c:v>46.0</c:v>
                </c:pt>
                <c:pt idx="473">
                  <c:v>48.0</c:v>
                </c:pt>
                <c:pt idx="474">
                  <c:v>52.0</c:v>
                </c:pt>
                <c:pt idx="475">
                  <c:v>56.0</c:v>
                </c:pt>
                <c:pt idx="476">
                  <c:v>59.0</c:v>
                </c:pt>
                <c:pt idx="477">
                  <c:v>59.0</c:v>
                </c:pt>
                <c:pt idx="478">
                  <c:v>59.0</c:v>
                </c:pt>
                <c:pt idx="479">
                  <c:v>59.0</c:v>
                </c:pt>
                <c:pt idx="480">
                  <c:v>65.0</c:v>
                </c:pt>
                <c:pt idx="481">
                  <c:v>71.0</c:v>
                </c:pt>
                <c:pt idx="482">
                  <c:v>77.0</c:v>
                </c:pt>
                <c:pt idx="483">
                  <c:v>81.0</c:v>
                </c:pt>
                <c:pt idx="484">
                  <c:v>85.0</c:v>
                </c:pt>
                <c:pt idx="485">
                  <c:v>89.0</c:v>
                </c:pt>
                <c:pt idx="486">
                  <c:v>85.0</c:v>
                </c:pt>
                <c:pt idx="487">
                  <c:v>81.0</c:v>
                </c:pt>
                <c:pt idx="488">
                  <c:v>77.0</c:v>
                </c:pt>
                <c:pt idx="489">
                  <c:v>69.0</c:v>
                </c:pt>
                <c:pt idx="490">
                  <c:v>62.0</c:v>
                </c:pt>
                <c:pt idx="491">
                  <c:v>54.0</c:v>
                </c:pt>
                <c:pt idx="492">
                  <c:v>50.0</c:v>
                </c:pt>
                <c:pt idx="493">
                  <c:v>46.0</c:v>
                </c:pt>
                <c:pt idx="494">
                  <c:v>42.0</c:v>
                </c:pt>
                <c:pt idx="495">
                  <c:v>39.0</c:v>
                </c:pt>
                <c:pt idx="496">
                  <c:v>36.0</c:v>
                </c:pt>
                <c:pt idx="497">
                  <c:v>34.0</c:v>
                </c:pt>
                <c:pt idx="498">
                  <c:v>38.0</c:v>
                </c:pt>
                <c:pt idx="499">
                  <c:v>43.0</c:v>
                </c:pt>
                <c:pt idx="500">
                  <c:v>48.0</c:v>
                </c:pt>
                <c:pt idx="501">
                  <c:v>50.0</c:v>
                </c:pt>
                <c:pt idx="502">
                  <c:v>53.0</c:v>
                </c:pt>
                <c:pt idx="503">
                  <c:v>55.0</c:v>
                </c:pt>
                <c:pt idx="504">
                  <c:v>57.0</c:v>
                </c:pt>
                <c:pt idx="505">
                  <c:v>59.0</c:v>
                </c:pt>
                <c:pt idx="506">
                  <c:v>61.0</c:v>
                </c:pt>
                <c:pt idx="507">
                  <c:v>66.0</c:v>
                </c:pt>
                <c:pt idx="508">
                  <c:v>71.0</c:v>
                </c:pt>
                <c:pt idx="509">
                  <c:v>76.0</c:v>
                </c:pt>
                <c:pt idx="510">
                  <c:v>72.0</c:v>
                </c:pt>
                <c:pt idx="511">
                  <c:v>69.0</c:v>
                </c:pt>
                <c:pt idx="512">
                  <c:v>65.0</c:v>
                </c:pt>
                <c:pt idx="513">
                  <c:v>59.0</c:v>
                </c:pt>
                <c:pt idx="514">
                  <c:v>52.0</c:v>
                </c:pt>
                <c:pt idx="515">
                  <c:v>46.0</c:v>
                </c:pt>
                <c:pt idx="516">
                  <c:v>42.0</c:v>
                </c:pt>
                <c:pt idx="517">
                  <c:v>39.0</c:v>
                </c:pt>
                <c:pt idx="518">
                  <c:v>35.0</c:v>
                </c:pt>
                <c:pt idx="519">
                  <c:v>37.0</c:v>
                </c:pt>
                <c:pt idx="520">
                  <c:v>38.0</c:v>
                </c:pt>
                <c:pt idx="521">
                  <c:v>39.0</c:v>
                </c:pt>
                <c:pt idx="522">
                  <c:v>45.0</c:v>
                </c:pt>
                <c:pt idx="523">
                  <c:v>52.0</c:v>
                </c:pt>
                <c:pt idx="524">
                  <c:v>58.0</c:v>
                </c:pt>
                <c:pt idx="525">
                  <c:v>62.0</c:v>
                </c:pt>
                <c:pt idx="526">
                  <c:v>66.0</c:v>
                </c:pt>
                <c:pt idx="527">
                  <c:v>71.0</c:v>
                </c:pt>
                <c:pt idx="528">
                  <c:v>73.0</c:v>
                </c:pt>
                <c:pt idx="529">
                  <c:v>75.0</c:v>
                </c:pt>
                <c:pt idx="530">
                  <c:v>77.0</c:v>
                </c:pt>
                <c:pt idx="531">
                  <c:v>77.0</c:v>
                </c:pt>
                <c:pt idx="532">
                  <c:v>77.0</c:v>
                </c:pt>
                <c:pt idx="533">
                  <c:v>76.0</c:v>
                </c:pt>
                <c:pt idx="534">
                  <c:v>74.0</c:v>
                </c:pt>
                <c:pt idx="535">
                  <c:v>71.0</c:v>
                </c:pt>
                <c:pt idx="536">
                  <c:v>69.0</c:v>
                </c:pt>
                <c:pt idx="537">
                  <c:v>63.0</c:v>
                </c:pt>
                <c:pt idx="538">
                  <c:v>58.0</c:v>
                </c:pt>
                <c:pt idx="539">
                  <c:v>53.0</c:v>
                </c:pt>
                <c:pt idx="540">
                  <c:v>50.0</c:v>
                </c:pt>
                <c:pt idx="541">
                  <c:v>47.0</c:v>
                </c:pt>
                <c:pt idx="542">
                  <c:v>43.0</c:v>
                </c:pt>
                <c:pt idx="543">
                  <c:v>44.0</c:v>
                </c:pt>
                <c:pt idx="544">
                  <c:v>44.0</c:v>
                </c:pt>
                <c:pt idx="545">
                  <c:v>45.0</c:v>
                </c:pt>
                <c:pt idx="546">
                  <c:v>52.0</c:v>
                </c:pt>
                <c:pt idx="547">
                  <c:v>59.0</c:v>
                </c:pt>
                <c:pt idx="548">
                  <c:v>66.0</c:v>
                </c:pt>
                <c:pt idx="549">
                  <c:v>73.0</c:v>
                </c:pt>
                <c:pt idx="550">
                  <c:v>81.0</c:v>
                </c:pt>
                <c:pt idx="551">
                  <c:v>88.0</c:v>
                </c:pt>
                <c:pt idx="552">
                  <c:v>90.0</c:v>
                </c:pt>
                <c:pt idx="553">
                  <c:v>91.0</c:v>
                </c:pt>
                <c:pt idx="554">
                  <c:v>93.0</c:v>
                </c:pt>
                <c:pt idx="555">
                  <c:v>93.0</c:v>
                </c:pt>
                <c:pt idx="556">
                  <c:v>93.0</c:v>
                </c:pt>
                <c:pt idx="557">
                  <c:v>93.0</c:v>
                </c:pt>
                <c:pt idx="558">
                  <c:v>92.0</c:v>
                </c:pt>
                <c:pt idx="559">
                  <c:v>91.0</c:v>
                </c:pt>
                <c:pt idx="560">
                  <c:v>90.0</c:v>
                </c:pt>
                <c:pt idx="561">
                  <c:v>83.0</c:v>
                </c:pt>
                <c:pt idx="562">
                  <c:v>75.0</c:v>
                </c:pt>
                <c:pt idx="563">
                  <c:v>67.0</c:v>
                </c:pt>
                <c:pt idx="564">
                  <c:v>63.0</c:v>
                </c:pt>
                <c:pt idx="565">
                  <c:v>60.0</c:v>
                </c:pt>
                <c:pt idx="566">
                  <c:v>56.0</c:v>
                </c:pt>
                <c:pt idx="567">
                  <c:v>57.0</c:v>
                </c:pt>
                <c:pt idx="568">
                  <c:v>57.0</c:v>
                </c:pt>
                <c:pt idx="569">
                  <c:v>60.0</c:v>
                </c:pt>
                <c:pt idx="570">
                  <c:v>64.0</c:v>
                </c:pt>
                <c:pt idx="571">
                  <c:v>68.0</c:v>
                </c:pt>
                <c:pt idx="572">
                  <c:v>69.0</c:v>
                </c:pt>
                <c:pt idx="573">
                  <c:v>71.0</c:v>
                </c:pt>
                <c:pt idx="574">
                  <c:v>71.0</c:v>
                </c:pt>
                <c:pt idx="575">
                  <c:v>72.0</c:v>
                </c:pt>
                <c:pt idx="576">
                  <c:v>92.0</c:v>
                </c:pt>
                <c:pt idx="577">
                  <c:v>91.0</c:v>
                </c:pt>
                <c:pt idx="578">
                  <c:v>91.0</c:v>
                </c:pt>
                <c:pt idx="579">
                  <c:v>89.0</c:v>
                </c:pt>
                <c:pt idx="580">
                  <c:v>86.0</c:v>
                </c:pt>
                <c:pt idx="581">
                  <c:v>84.0</c:v>
                </c:pt>
                <c:pt idx="582">
                  <c:v>81.0</c:v>
                </c:pt>
                <c:pt idx="583">
                  <c:v>79.0</c:v>
                </c:pt>
                <c:pt idx="584">
                  <c:v>76.0</c:v>
                </c:pt>
                <c:pt idx="585">
                  <c:v>71.0</c:v>
                </c:pt>
                <c:pt idx="586">
                  <c:v>65.0</c:v>
                </c:pt>
                <c:pt idx="587">
                  <c:v>60.0</c:v>
                </c:pt>
                <c:pt idx="588">
                  <c:v>62.0</c:v>
                </c:pt>
                <c:pt idx="589">
                  <c:v>65.0</c:v>
                </c:pt>
                <c:pt idx="590">
                  <c:v>67.0</c:v>
                </c:pt>
                <c:pt idx="591">
                  <c:v>68.0</c:v>
                </c:pt>
                <c:pt idx="592">
                  <c:v>68.0</c:v>
                </c:pt>
                <c:pt idx="593">
                  <c:v>68.0</c:v>
                </c:pt>
                <c:pt idx="594">
                  <c:v>72.0</c:v>
                </c:pt>
                <c:pt idx="595">
                  <c:v>76.0</c:v>
                </c:pt>
                <c:pt idx="596">
                  <c:v>79.0</c:v>
                </c:pt>
                <c:pt idx="597">
                  <c:v>81.0</c:v>
                </c:pt>
                <c:pt idx="598">
                  <c:v>82.0</c:v>
                </c:pt>
                <c:pt idx="599">
                  <c:v>84.0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CA-4AEC-BB71-68537E33DC5F}"/>
            </c:ext>
          </c:extLst>
        </c:ser>
        <c:ser>
          <c:idx val="2"/>
          <c:order val="2"/>
          <c:tx>
            <c:v>AWG 1 Temp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'Feb (2)'!$A$3:$A$604</c:f>
              <c:strCache>
                <c:ptCount val="600"/>
                <c:pt idx="0">
                  <c:v>2021-02-01T00:00</c:v>
                </c:pt>
                <c:pt idx="1">
                  <c:v>2021-02-01T01:00</c:v>
                </c:pt>
                <c:pt idx="2">
                  <c:v>2021-02-01T02:00</c:v>
                </c:pt>
                <c:pt idx="3">
                  <c:v>2021-02-01T03:00</c:v>
                </c:pt>
                <c:pt idx="4">
                  <c:v>2021-02-01T04:00</c:v>
                </c:pt>
                <c:pt idx="5">
                  <c:v>2021-02-01T05:00</c:v>
                </c:pt>
                <c:pt idx="6">
                  <c:v>2021-02-01T06:00</c:v>
                </c:pt>
                <c:pt idx="7">
                  <c:v>2021-02-01T07:00</c:v>
                </c:pt>
                <c:pt idx="8">
                  <c:v>2021-02-01T08:00</c:v>
                </c:pt>
                <c:pt idx="9">
                  <c:v>2021-02-01T09:00</c:v>
                </c:pt>
                <c:pt idx="10">
                  <c:v>2021-02-01T10:00</c:v>
                </c:pt>
                <c:pt idx="11">
                  <c:v>2021-02-01T11:00</c:v>
                </c:pt>
                <c:pt idx="12">
                  <c:v>2021-02-01T12:00</c:v>
                </c:pt>
                <c:pt idx="13">
                  <c:v>2021-02-01T13:00</c:v>
                </c:pt>
                <c:pt idx="14">
                  <c:v>2021-02-01T14:00</c:v>
                </c:pt>
                <c:pt idx="15">
                  <c:v>2021-02-01T15:00</c:v>
                </c:pt>
                <c:pt idx="16">
                  <c:v>2021-02-01T16:00</c:v>
                </c:pt>
                <c:pt idx="17">
                  <c:v>2021-02-01T17:00</c:v>
                </c:pt>
                <c:pt idx="18">
                  <c:v>2021-02-01T18:00</c:v>
                </c:pt>
                <c:pt idx="19">
                  <c:v>2021-02-01T19:00</c:v>
                </c:pt>
                <c:pt idx="20">
                  <c:v>2021-02-01T20:00</c:v>
                </c:pt>
                <c:pt idx="21">
                  <c:v>2021-02-01T21:00</c:v>
                </c:pt>
                <c:pt idx="22">
                  <c:v>2021-02-01T22:00</c:v>
                </c:pt>
                <c:pt idx="23">
                  <c:v>2021-02-01T23:00</c:v>
                </c:pt>
                <c:pt idx="24">
                  <c:v>2021-02-02T00:00</c:v>
                </c:pt>
                <c:pt idx="25">
                  <c:v>2021-02-02T01:00</c:v>
                </c:pt>
                <c:pt idx="26">
                  <c:v>2021-02-02T02:00</c:v>
                </c:pt>
                <c:pt idx="27">
                  <c:v>2021-02-02T03:00</c:v>
                </c:pt>
                <c:pt idx="28">
                  <c:v>2021-02-02T04:00</c:v>
                </c:pt>
                <c:pt idx="29">
                  <c:v>2021-02-02T05:00</c:v>
                </c:pt>
                <c:pt idx="30">
                  <c:v>2021-02-02T06:00</c:v>
                </c:pt>
                <c:pt idx="31">
                  <c:v>2021-02-02T07:00</c:v>
                </c:pt>
                <c:pt idx="32">
                  <c:v>2021-02-02T08:00</c:v>
                </c:pt>
                <c:pt idx="33">
                  <c:v>2021-02-02T09:00</c:v>
                </c:pt>
                <c:pt idx="34">
                  <c:v>2021-02-02T10:00</c:v>
                </c:pt>
                <c:pt idx="35">
                  <c:v>2021-02-02T11:00</c:v>
                </c:pt>
                <c:pt idx="36">
                  <c:v>2021-02-02T12:00</c:v>
                </c:pt>
                <c:pt idx="37">
                  <c:v>2021-02-02T13:00</c:v>
                </c:pt>
                <c:pt idx="38">
                  <c:v>2021-02-02T14:00</c:v>
                </c:pt>
                <c:pt idx="39">
                  <c:v>2021-02-02T15:00</c:v>
                </c:pt>
                <c:pt idx="40">
                  <c:v>2021-02-02T16:00</c:v>
                </c:pt>
                <c:pt idx="41">
                  <c:v>2021-02-02T17:00</c:v>
                </c:pt>
                <c:pt idx="42">
                  <c:v>2021-02-02T18:00</c:v>
                </c:pt>
                <c:pt idx="43">
                  <c:v>2021-02-02T19:00</c:v>
                </c:pt>
                <c:pt idx="44">
                  <c:v>2021-02-02T20:00</c:v>
                </c:pt>
                <c:pt idx="45">
                  <c:v>2021-02-02T21:00</c:v>
                </c:pt>
                <c:pt idx="46">
                  <c:v>2021-02-02T22:00</c:v>
                </c:pt>
                <c:pt idx="47">
                  <c:v>2021-02-02T23:00</c:v>
                </c:pt>
                <c:pt idx="48">
                  <c:v>2021-02-03T00:00</c:v>
                </c:pt>
                <c:pt idx="49">
                  <c:v>2021-02-03T01:00</c:v>
                </c:pt>
                <c:pt idx="50">
                  <c:v>2021-02-03T02:00</c:v>
                </c:pt>
                <c:pt idx="51">
                  <c:v>2021-02-03T03:00</c:v>
                </c:pt>
                <c:pt idx="52">
                  <c:v>2021-02-03T04:00</c:v>
                </c:pt>
                <c:pt idx="53">
                  <c:v>2021-02-03T05:00</c:v>
                </c:pt>
                <c:pt idx="54">
                  <c:v>2021-02-03T06:00</c:v>
                </c:pt>
                <c:pt idx="55">
                  <c:v>2021-02-03T07:00</c:v>
                </c:pt>
                <c:pt idx="56">
                  <c:v>2021-02-03T08:00</c:v>
                </c:pt>
                <c:pt idx="57">
                  <c:v>2021-02-03T09:00</c:v>
                </c:pt>
                <c:pt idx="58">
                  <c:v>2021-02-03T10:00</c:v>
                </c:pt>
                <c:pt idx="59">
                  <c:v>2021-02-03T11:00</c:v>
                </c:pt>
                <c:pt idx="60">
                  <c:v>2021-02-03T12:00</c:v>
                </c:pt>
                <c:pt idx="61">
                  <c:v>2021-02-03T13:00</c:v>
                </c:pt>
                <c:pt idx="62">
                  <c:v>2021-02-03T14:00</c:v>
                </c:pt>
                <c:pt idx="63">
                  <c:v>2021-02-03T15:00</c:v>
                </c:pt>
                <c:pt idx="64">
                  <c:v>2021-02-03T16:00</c:v>
                </c:pt>
                <c:pt idx="65">
                  <c:v>2021-02-03T17:00</c:v>
                </c:pt>
                <c:pt idx="66">
                  <c:v>2021-02-03T18:00</c:v>
                </c:pt>
                <c:pt idx="67">
                  <c:v>2021-02-03T19:00</c:v>
                </c:pt>
                <c:pt idx="68">
                  <c:v>2021-02-03T20:00</c:v>
                </c:pt>
                <c:pt idx="69">
                  <c:v>2021-02-03T21:00</c:v>
                </c:pt>
                <c:pt idx="70">
                  <c:v>2021-02-03T22:00</c:v>
                </c:pt>
                <c:pt idx="71">
                  <c:v>2021-02-03T23:00</c:v>
                </c:pt>
                <c:pt idx="72">
                  <c:v>2021-02-04T00:00</c:v>
                </c:pt>
                <c:pt idx="73">
                  <c:v>2021-02-04T01:00</c:v>
                </c:pt>
                <c:pt idx="74">
                  <c:v>2021-02-04T02:00</c:v>
                </c:pt>
                <c:pt idx="75">
                  <c:v>2021-02-04T03:00</c:v>
                </c:pt>
                <c:pt idx="76">
                  <c:v>2021-02-04T04:00</c:v>
                </c:pt>
                <c:pt idx="77">
                  <c:v>2021-02-04T05:00</c:v>
                </c:pt>
                <c:pt idx="78">
                  <c:v>2021-02-04T06:00</c:v>
                </c:pt>
                <c:pt idx="79">
                  <c:v>2021-02-04T07:00</c:v>
                </c:pt>
                <c:pt idx="80">
                  <c:v>2021-02-04T08:00</c:v>
                </c:pt>
                <c:pt idx="81">
                  <c:v>2021-02-04T09:00</c:v>
                </c:pt>
                <c:pt idx="82">
                  <c:v>2021-02-04T10:00</c:v>
                </c:pt>
                <c:pt idx="83">
                  <c:v>2021-02-04T11:00</c:v>
                </c:pt>
                <c:pt idx="84">
                  <c:v>2021-02-04T12:00</c:v>
                </c:pt>
                <c:pt idx="85">
                  <c:v>2021-02-04T13:00</c:v>
                </c:pt>
                <c:pt idx="86">
                  <c:v>2021-02-04T14:00</c:v>
                </c:pt>
                <c:pt idx="87">
                  <c:v>2021-02-04T15:00</c:v>
                </c:pt>
                <c:pt idx="88">
                  <c:v>2021-02-04T16:00</c:v>
                </c:pt>
                <c:pt idx="89">
                  <c:v>2021-02-04T17:00</c:v>
                </c:pt>
                <c:pt idx="90">
                  <c:v>2021-02-04T18:00</c:v>
                </c:pt>
                <c:pt idx="91">
                  <c:v>2021-02-04T19:00</c:v>
                </c:pt>
                <c:pt idx="92">
                  <c:v>2021-02-04T20:00</c:v>
                </c:pt>
                <c:pt idx="93">
                  <c:v>2021-02-04T21:00</c:v>
                </c:pt>
                <c:pt idx="94">
                  <c:v>2021-02-04T22:00</c:v>
                </c:pt>
                <c:pt idx="95">
                  <c:v>2021-02-04T23:00</c:v>
                </c:pt>
                <c:pt idx="96">
                  <c:v>2021-02-05T00:00</c:v>
                </c:pt>
                <c:pt idx="97">
                  <c:v>2021-02-05T01:00</c:v>
                </c:pt>
                <c:pt idx="98">
                  <c:v>2021-02-05T02:00</c:v>
                </c:pt>
                <c:pt idx="99">
                  <c:v>2021-02-05T03:00</c:v>
                </c:pt>
                <c:pt idx="100">
                  <c:v>2021-02-05T04:00</c:v>
                </c:pt>
                <c:pt idx="101">
                  <c:v>2021-02-05T05:00</c:v>
                </c:pt>
                <c:pt idx="102">
                  <c:v>2021-02-05T06:00</c:v>
                </c:pt>
                <c:pt idx="103">
                  <c:v>2021-02-05T07:00</c:v>
                </c:pt>
                <c:pt idx="104">
                  <c:v>2021-02-05T08:00</c:v>
                </c:pt>
                <c:pt idx="105">
                  <c:v>2021-02-05T09:00</c:v>
                </c:pt>
                <c:pt idx="106">
                  <c:v>2021-02-05T10:00</c:v>
                </c:pt>
                <c:pt idx="107">
                  <c:v>2021-02-05T11:00</c:v>
                </c:pt>
                <c:pt idx="108">
                  <c:v>2021-02-05T12:00</c:v>
                </c:pt>
                <c:pt idx="109">
                  <c:v>2021-02-05T13:00</c:v>
                </c:pt>
                <c:pt idx="110">
                  <c:v>2021-02-05T14:00</c:v>
                </c:pt>
                <c:pt idx="111">
                  <c:v>2021-02-05T15:00</c:v>
                </c:pt>
                <c:pt idx="112">
                  <c:v>2021-02-05T16:00</c:v>
                </c:pt>
                <c:pt idx="113">
                  <c:v>2021-02-05T17:00</c:v>
                </c:pt>
                <c:pt idx="114">
                  <c:v>2021-02-05T18:00</c:v>
                </c:pt>
                <c:pt idx="115">
                  <c:v>2021-02-05T19:00</c:v>
                </c:pt>
                <c:pt idx="116">
                  <c:v>2021-02-05T20:00</c:v>
                </c:pt>
                <c:pt idx="117">
                  <c:v>2021-02-05T21:00</c:v>
                </c:pt>
                <c:pt idx="118">
                  <c:v>2021-02-05T22:00</c:v>
                </c:pt>
                <c:pt idx="119">
                  <c:v>2021-02-05T23:00</c:v>
                </c:pt>
                <c:pt idx="120">
                  <c:v>2021-02-06T00:00</c:v>
                </c:pt>
                <c:pt idx="121">
                  <c:v>2021-02-06T01:00</c:v>
                </c:pt>
                <c:pt idx="122">
                  <c:v>2021-02-06T02:00</c:v>
                </c:pt>
                <c:pt idx="123">
                  <c:v>2021-02-06T03:00</c:v>
                </c:pt>
                <c:pt idx="124">
                  <c:v>2021-02-06T04:00</c:v>
                </c:pt>
                <c:pt idx="125">
                  <c:v>2021-02-06T05:00</c:v>
                </c:pt>
                <c:pt idx="126">
                  <c:v>2021-02-06T06:00</c:v>
                </c:pt>
                <c:pt idx="127">
                  <c:v>2021-02-06T07:00</c:v>
                </c:pt>
                <c:pt idx="128">
                  <c:v>2021-02-06T08:00</c:v>
                </c:pt>
                <c:pt idx="129">
                  <c:v>2021-02-06T09:00</c:v>
                </c:pt>
                <c:pt idx="130">
                  <c:v>2021-02-06T10:00</c:v>
                </c:pt>
                <c:pt idx="131">
                  <c:v>2021-02-06T11:00</c:v>
                </c:pt>
                <c:pt idx="132">
                  <c:v>2021-02-06T12:00</c:v>
                </c:pt>
                <c:pt idx="133">
                  <c:v>2021-02-06T13:00</c:v>
                </c:pt>
                <c:pt idx="134">
                  <c:v>2021-02-06T14:00</c:v>
                </c:pt>
                <c:pt idx="135">
                  <c:v>2021-02-06T15:00</c:v>
                </c:pt>
                <c:pt idx="136">
                  <c:v>2021-02-06T16:00</c:v>
                </c:pt>
                <c:pt idx="137">
                  <c:v>2021-02-06T17:00</c:v>
                </c:pt>
                <c:pt idx="138">
                  <c:v>2021-02-06T18:00</c:v>
                </c:pt>
                <c:pt idx="139">
                  <c:v>2021-02-06T19:00</c:v>
                </c:pt>
                <c:pt idx="140">
                  <c:v>2021-02-06T20:00</c:v>
                </c:pt>
                <c:pt idx="141">
                  <c:v>2021-02-06T21:00</c:v>
                </c:pt>
                <c:pt idx="142">
                  <c:v>2021-02-06T22:00</c:v>
                </c:pt>
                <c:pt idx="143">
                  <c:v>2021-02-06T23:00</c:v>
                </c:pt>
                <c:pt idx="144">
                  <c:v>2021-02-07T00:00</c:v>
                </c:pt>
                <c:pt idx="145">
                  <c:v>2021-02-07T01:00</c:v>
                </c:pt>
                <c:pt idx="146">
                  <c:v>2021-02-07T02:00</c:v>
                </c:pt>
                <c:pt idx="147">
                  <c:v>2021-02-07T03:00</c:v>
                </c:pt>
                <c:pt idx="148">
                  <c:v>2021-02-07T04:00</c:v>
                </c:pt>
                <c:pt idx="149">
                  <c:v>2021-02-07T05:00</c:v>
                </c:pt>
                <c:pt idx="150">
                  <c:v>2021-02-07T06:00</c:v>
                </c:pt>
                <c:pt idx="151">
                  <c:v>2021-02-07T07:00</c:v>
                </c:pt>
                <c:pt idx="152">
                  <c:v>2021-02-07T08:00</c:v>
                </c:pt>
                <c:pt idx="153">
                  <c:v>2021-02-07T09:00</c:v>
                </c:pt>
                <c:pt idx="154">
                  <c:v>2021-02-07T10:00</c:v>
                </c:pt>
                <c:pt idx="155">
                  <c:v>2021-02-07T11:00</c:v>
                </c:pt>
                <c:pt idx="156">
                  <c:v>2021-02-07T12:00</c:v>
                </c:pt>
                <c:pt idx="157">
                  <c:v>2021-02-07T13:00</c:v>
                </c:pt>
                <c:pt idx="158">
                  <c:v>2021-02-07T14:00</c:v>
                </c:pt>
                <c:pt idx="159">
                  <c:v>2021-02-07T15:00</c:v>
                </c:pt>
                <c:pt idx="160">
                  <c:v>2021-02-07T16:00</c:v>
                </c:pt>
                <c:pt idx="161">
                  <c:v>2021-02-07T17:00</c:v>
                </c:pt>
                <c:pt idx="162">
                  <c:v>2021-02-07T18:00</c:v>
                </c:pt>
                <c:pt idx="163">
                  <c:v>2021-02-07T19:00</c:v>
                </c:pt>
                <c:pt idx="164">
                  <c:v>2021-02-07T20:00</c:v>
                </c:pt>
                <c:pt idx="165">
                  <c:v>2021-02-07T21:00</c:v>
                </c:pt>
                <c:pt idx="166">
                  <c:v>2021-02-07T22:00</c:v>
                </c:pt>
                <c:pt idx="167">
                  <c:v>2021-02-07T23:00</c:v>
                </c:pt>
                <c:pt idx="168">
                  <c:v>2021-02-08T00:00</c:v>
                </c:pt>
                <c:pt idx="169">
                  <c:v>2021-02-08T01:00</c:v>
                </c:pt>
                <c:pt idx="170">
                  <c:v>2021-02-08T02:00</c:v>
                </c:pt>
                <c:pt idx="171">
                  <c:v>2021-02-08T03:00</c:v>
                </c:pt>
                <c:pt idx="172">
                  <c:v>2021-02-08T04:00</c:v>
                </c:pt>
                <c:pt idx="173">
                  <c:v>2021-02-08T05:00</c:v>
                </c:pt>
                <c:pt idx="174">
                  <c:v>2021-02-08T06:00</c:v>
                </c:pt>
                <c:pt idx="175">
                  <c:v>2021-02-08T07:00</c:v>
                </c:pt>
                <c:pt idx="176">
                  <c:v>2021-02-08T08:00</c:v>
                </c:pt>
                <c:pt idx="177">
                  <c:v>2021-02-08T09:00</c:v>
                </c:pt>
                <c:pt idx="178">
                  <c:v>2021-02-08T11:00</c:v>
                </c:pt>
                <c:pt idx="179">
                  <c:v>2021-02-08T11:00</c:v>
                </c:pt>
                <c:pt idx="180">
                  <c:v>2021-02-08T12:00</c:v>
                </c:pt>
                <c:pt idx="181">
                  <c:v>2021-02-08T13:00</c:v>
                </c:pt>
                <c:pt idx="182">
                  <c:v>2021-02-08T14:00</c:v>
                </c:pt>
                <c:pt idx="183">
                  <c:v>2021-02-08T15:00</c:v>
                </c:pt>
                <c:pt idx="184">
                  <c:v>2021-02-08T16:00</c:v>
                </c:pt>
                <c:pt idx="185">
                  <c:v>2021-02-08T17:00</c:v>
                </c:pt>
                <c:pt idx="186">
                  <c:v>2021-02-08T18:00</c:v>
                </c:pt>
                <c:pt idx="187">
                  <c:v>2021-02-08T19:00</c:v>
                </c:pt>
                <c:pt idx="188">
                  <c:v>2021-02-08T20:00</c:v>
                </c:pt>
                <c:pt idx="189">
                  <c:v>2021-02-08T21:00</c:v>
                </c:pt>
                <c:pt idx="190">
                  <c:v>2021-02-08T22:00</c:v>
                </c:pt>
                <c:pt idx="191">
                  <c:v>2021-02-08T23:00</c:v>
                </c:pt>
                <c:pt idx="192">
                  <c:v>2021-02-09T00:00</c:v>
                </c:pt>
                <c:pt idx="193">
                  <c:v>2021-02-09T01:00</c:v>
                </c:pt>
                <c:pt idx="194">
                  <c:v>2021-02-09T02:00</c:v>
                </c:pt>
                <c:pt idx="195">
                  <c:v>2021-02-09T03:00</c:v>
                </c:pt>
                <c:pt idx="196">
                  <c:v>2021-02-09T04:00</c:v>
                </c:pt>
                <c:pt idx="197">
                  <c:v>2021-02-09T05:00</c:v>
                </c:pt>
                <c:pt idx="198">
                  <c:v>2021-02-09T06:00</c:v>
                </c:pt>
                <c:pt idx="199">
                  <c:v>2021-02-09T07:00</c:v>
                </c:pt>
                <c:pt idx="200">
                  <c:v>2021-02-09T08:00</c:v>
                </c:pt>
                <c:pt idx="201">
                  <c:v>2021-02-09T09:00</c:v>
                </c:pt>
                <c:pt idx="202">
                  <c:v>2021-02-09T10:00</c:v>
                </c:pt>
                <c:pt idx="203">
                  <c:v>2021-02-09T11:00</c:v>
                </c:pt>
                <c:pt idx="204">
                  <c:v>2021-02-09T12:00</c:v>
                </c:pt>
                <c:pt idx="205">
                  <c:v>2021-02-09T13:00</c:v>
                </c:pt>
                <c:pt idx="206">
                  <c:v>2021-02-09T14:00</c:v>
                </c:pt>
                <c:pt idx="207">
                  <c:v>2021-02-09T15:00</c:v>
                </c:pt>
                <c:pt idx="208">
                  <c:v>2021-02-09T16:00</c:v>
                </c:pt>
                <c:pt idx="209">
                  <c:v>2021-02-09T17:00</c:v>
                </c:pt>
                <c:pt idx="210">
                  <c:v>2021-02-09T18:00</c:v>
                </c:pt>
                <c:pt idx="211">
                  <c:v>2021-02-09T19:00</c:v>
                </c:pt>
                <c:pt idx="212">
                  <c:v>2021-02-09T20:00</c:v>
                </c:pt>
                <c:pt idx="213">
                  <c:v>2021-02-09T21:00</c:v>
                </c:pt>
                <c:pt idx="214">
                  <c:v>2021-02-09T22:00</c:v>
                </c:pt>
                <c:pt idx="215">
                  <c:v>2021-02-09T23:00</c:v>
                </c:pt>
                <c:pt idx="216">
                  <c:v>2021-02-10T00:00</c:v>
                </c:pt>
                <c:pt idx="217">
                  <c:v>2021-02-10T01:00</c:v>
                </c:pt>
                <c:pt idx="218">
                  <c:v>2021-02-10T02:00</c:v>
                </c:pt>
                <c:pt idx="219">
                  <c:v>2021-02-10T03:00</c:v>
                </c:pt>
                <c:pt idx="220">
                  <c:v>2021-02-10T04:00</c:v>
                </c:pt>
                <c:pt idx="221">
                  <c:v>2021-02-10T05:00</c:v>
                </c:pt>
                <c:pt idx="222">
                  <c:v>2021-02-10T06:00</c:v>
                </c:pt>
                <c:pt idx="223">
                  <c:v>2021-02-10T07:00</c:v>
                </c:pt>
                <c:pt idx="224">
                  <c:v>2021-02-10T08:00</c:v>
                </c:pt>
                <c:pt idx="225">
                  <c:v>2021-02-10T09:00</c:v>
                </c:pt>
                <c:pt idx="226">
                  <c:v>2021-02-10T10:00</c:v>
                </c:pt>
                <c:pt idx="227">
                  <c:v>2021-02-10T11:00</c:v>
                </c:pt>
                <c:pt idx="228">
                  <c:v>2021-02-10T12:00</c:v>
                </c:pt>
                <c:pt idx="229">
                  <c:v>2021-02-10T13:00</c:v>
                </c:pt>
                <c:pt idx="230">
                  <c:v>2021-02-10T14:00</c:v>
                </c:pt>
                <c:pt idx="231">
                  <c:v>2021-02-10T15:00</c:v>
                </c:pt>
                <c:pt idx="232">
                  <c:v>2021-02-10T16:00</c:v>
                </c:pt>
                <c:pt idx="233">
                  <c:v>2021-02-10T17:00</c:v>
                </c:pt>
                <c:pt idx="234">
                  <c:v>2021-02-10T18:00</c:v>
                </c:pt>
                <c:pt idx="235">
                  <c:v>2021-02-10T19:00</c:v>
                </c:pt>
                <c:pt idx="236">
                  <c:v>2021-02-10T20:00</c:v>
                </c:pt>
                <c:pt idx="237">
                  <c:v>2021-02-10T21:00</c:v>
                </c:pt>
                <c:pt idx="238">
                  <c:v>2021-02-10T22:00</c:v>
                </c:pt>
                <c:pt idx="239">
                  <c:v>2021-02-10T23:00</c:v>
                </c:pt>
                <c:pt idx="240">
                  <c:v>2021-02-11T00:00</c:v>
                </c:pt>
                <c:pt idx="241">
                  <c:v>2021-02-11T01:00</c:v>
                </c:pt>
                <c:pt idx="242">
                  <c:v>2021-02-11T02:00</c:v>
                </c:pt>
                <c:pt idx="243">
                  <c:v>2021-02-11T03:00</c:v>
                </c:pt>
                <c:pt idx="244">
                  <c:v>2021-02-11T04:00</c:v>
                </c:pt>
                <c:pt idx="245">
                  <c:v>2021-02-11T05:00</c:v>
                </c:pt>
                <c:pt idx="246">
                  <c:v>2021-02-11T06:00</c:v>
                </c:pt>
                <c:pt idx="247">
                  <c:v>2021-02-11T07:00</c:v>
                </c:pt>
                <c:pt idx="248">
                  <c:v>2021-02-11T08:00</c:v>
                </c:pt>
                <c:pt idx="249">
                  <c:v>2021-02-11T09:00</c:v>
                </c:pt>
                <c:pt idx="250">
                  <c:v>2021-02-11T10:00</c:v>
                </c:pt>
                <c:pt idx="251">
                  <c:v>2021-02-11T11:00</c:v>
                </c:pt>
                <c:pt idx="252">
                  <c:v>2021-02-11T12:00</c:v>
                </c:pt>
                <c:pt idx="253">
                  <c:v>2021-02-11T13:00</c:v>
                </c:pt>
                <c:pt idx="254">
                  <c:v>2021-02-11T14:00</c:v>
                </c:pt>
                <c:pt idx="255">
                  <c:v>2021-02-11T15:00</c:v>
                </c:pt>
                <c:pt idx="256">
                  <c:v>2021-02-11T16:00</c:v>
                </c:pt>
                <c:pt idx="257">
                  <c:v>2021-02-11T17:00</c:v>
                </c:pt>
                <c:pt idx="258">
                  <c:v>2021-02-11T18:00</c:v>
                </c:pt>
                <c:pt idx="259">
                  <c:v>2021-02-11T19:00</c:v>
                </c:pt>
                <c:pt idx="260">
                  <c:v>2021-02-11T20:00</c:v>
                </c:pt>
                <c:pt idx="261">
                  <c:v>2021-02-11T21:00</c:v>
                </c:pt>
                <c:pt idx="262">
                  <c:v>2021-02-11T22:00</c:v>
                </c:pt>
                <c:pt idx="263">
                  <c:v>2021-02-11T23:00</c:v>
                </c:pt>
                <c:pt idx="264">
                  <c:v>2021-01-12T00:00:00</c:v>
                </c:pt>
                <c:pt idx="265">
                  <c:v>2021-01-12T01:00:00</c:v>
                </c:pt>
                <c:pt idx="266">
                  <c:v>2021-01-12T02:00:00</c:v>
                </c:pt>
                <c:pt idx="267">
                  <c:v>2021-01-12T03:00:00</c:v>
                </c:pt>
                <c:pt idx="268">
                  <c:v>2021-01-12T04:00:00</c:v>
                </c:pt>
                <c:pt idx="269">
                  <c:v>2021-01-12T05:00:00</c:v>
                </c:pt>
                <c:pt idx="270">
                  <c:v>2021-01-12T06:00:00</c:v>
                </c:pt>
                <c:pt idx="271">
                  <c:v>2021-01-12T07:00:00</c:v>
                </c:pt>
                <c:pt idx="272">
                  <c:v>2021-01-12T08:00:00</c:v>
                </c:pt>
                <c:pt idx="273">
                  <c:v>2021-01-12T09:00:00</c:v>
                </c:pt>
                <c:pt idx="274">
                  <c:v>2021-01-12T10:00:00</c:v>
                </c:pt>
                <c:pt idx="275">
                  <c:v>2021-01-12T11:00:00</c:v>
                </c:pt>
                <c:pt idx="276">
                  <c:v>2021-01-12T12:00:00</c:v>
                </c:pt>
                <c:pt idx="277">
                  <c:v>2021-01-12T13:00:00</c:v>
                </c:pt>
                <c:pt idx="278">
                  <c:v>2021-01-12T14:00:00</c:v>
                </c:pt>
                <c:pt idx="279">
                  <c:v>2021-01-12T15:00:00</c:v>
                </c:pt>
                <c:pt idx="280">
                  <c:v>2021-01-12T16:00:00</c:v>
                </c:pt>
                <c:pt idx="281">
                  <c:v>2021-01-12T17:00:00</c:v>
                </c:pt>
                <c:pt idx="282">
                  <c:v>2021-01-12T18:00:00</c:v>
                </c:pt>
                <c:pt idx="283">
                  <c:v>2021-01-12T19:00:00</c:v>
                </c:pt>
                <c:pt idx="284">
                  <c:v>2021-01-12T20:00:00</c:v>
                </c:pt>
                <c:pt idx="285">
                  <c:v>2021-01-12T21:00:00</c:v>
                </c:pt>
                <c:pt idx="286">
                  <c:v>2021-01-12T22:00:00</c:v>
                </c:pt>
                <c:pt idx="287">
                  <c:v>2021-01-12T23:00:00</c:v>
                </c:pt>
                <c:pt idx="288">
                  <c:v>2021-02-13T00:00</c:v>
                </c:pt>
                <c:pt idx="289">
                  <c:v>2021-02-13T01:00</c:v>
                </c:pt>
                <c:pt idx="290">
                  <c:v>2021-02-13T02:00</c:v>
                </c:pt>
                <c:pt idx="291">
                  <c:v>2021-02-13T03:00</c:v>
                </c:pt>
                <c:pt idx="292">
                  <c:v>2021-02-13T04:00</c:v>
                </c:pt>
                <c:pt idx="293">
                  <c:v>2021-02-13T05:00</c:v>
                </c:pt>
                <c:pt idx="294">
                  <c:v>2021-02-13T06:00</c:v>
                </c:pt>
                <c:pt idx="295">
                  <c:v>2021-02-13T07:00</c:v>
                </c:pt>
                <c:pt idx="296">
                  <c:v>2021-02-13T08:00</c:v>
                </c:pt>
                <c:pt idx="297">
                  <c:v>2021-02-13T09:00</c:v>
                </c:pt>
                <c:pt idx="298">
                  <c:v>2021-02-13T10:00</c:v>
                </c:pt>
                <c:pt idx="299">
                  <c:v>2021-02-13T11:00</c:v>
                </c:pt>
                <c:pt idx="300">
                  <c:v>2021-02-13T12:00</c:v>
                </c:pt>
                <c:pt idx="301">
                  <c:v>2021-02-13T13:00</c:v>
                </c:pt>
                <c:pt idx="302">
                  <c:v>2021-02-13T14:00</c:v>
                </c:pt>
                <c:pt idx="303">
                  <c:v>2021-02-13T15:00</c:v>
                </c:pt>
                <c:pt idx="304">
                  <c:v>2021-02-13T16:00</c:v>
                </c:pt>
                <c:pt idx="305">
                  <c:v>2021-02-13T17:00</c:v>
                </c:pt>
                <c:pt idx="306">
                  <c:v>2021-02-13T18:00</c:v>
                </c:pt>
                <c:pt idx="307">
                  <c:v>2021-02-13T19:00</c:v>
                </c:pt>
                <c:pt idx="308">
                  <c:v>2021-02-13T20:00</c:v>
                </c:pt>
                <c:pt idx="309">
                  <c:v>2021-02-13T21:00</c:v>
                </c:pt>
                <c:pt idx="310">
                  <c:v>2021-02-13T22:00</c:v>
                </c:pt>
                <c:pt idx="311">
                  <c:v>2021-02-13T23:00</c:v>
                </c:pt>
                <c:pt idx="312">
                  <c:v>2021-02-14T00:00</c:v>
                </c:pt>
                <c:pt idx="313">
                  <c:v>2021-02-14T01:00</c:v>
                </c:pt>
                <c:pt idx="314">
                  <c:v>2021-02-14T02:00</c:v>
                </c:pt>
                <c:pt idx="315">
                  <c:v>2021-02-14T03:00</c:v>
                </c:pt>
                <c:pt idx="316">
                  <c:v>2021-02-14T04:00</c:v>
                </c:pt>
                <c:pt idx="317">
                  <c:v>2021-02-14T05:00</c:v>
                </c:pt>
                <c:pt idx="318">
                  <c:v>2021-02-14T06:00</c:v>
                </c:pt>
                <c:pt idx="319">
                  <c:v>2021-02-14T07:00</c:v>
                </c:pt>
                <c:pt idx="320">
                  <c:v>2021-02-14T08:00</c:v>
                </c:pt>
                <c:pt idx="321">
                  <c:v>2021-02-14T09:00</c:v>
                </c:pt>
                <c:pt idx="322">
                  <c:v>2021-02-14T10:00</c:v>
                </c:pt>
                <c:pt idx="323">
                  <c:v>2021-02-14T11:00</c:v>
                </c:pt>
                <c:pt idx="324">
                  <c:v>2021-02-14T12:00</c:v>
                </c:pt>
                <c:pt idx="325">
                  <c:v>2021-02-14T13:00</c:v>
                </c:pt>
                <c:pt idx="326">
                  <c:v>2021-02-14T14:00</c:v>
                </c:pt>
                <c:pt idx="327">
                  <c:v>2021-02-14T15:00</c:v>
                </c:pt>
                <c:pt idx="328">
                  <c:v>2021-02-14T16:00</c:v>
                </c:pt>
                <c:pt idx="329">
                  <c:v>2021-02-14T17:00</c:v>
                </c:pt>
                <c:pt idx="330">
                  <c:v>2021-02-14T18:00</c:v>
                </c:pt>
                <c:pt idx="331">
                  <c:v>2021-02-14T19:00</c:v>
                </c:pt>
                <c:pt idx="332">
                  <c:v>2021-02-14T20:00</c:v>
                </c:pt>
                <c:pt idx="333">
                  <c:v>2021-02-14T21:00</c:v>
                </c:pt>
                <c:pt idx="334">
                  <c:v>2021-02-14T22:00</c:v>
                </c:pt>
                <c:pt idx="335">
                  <c:v>2021-02-14T23:00</c:v>
                </c:pt>
                <c:pt idx="336">
                  <c:v>2021-02-15T00:00</c:v>
                </c:pt>
                <c:pt idx="337">
                  <c:v>2021-02-15T01:00</c:v>
                </c:pt>
                <c:pt idx="338">
                  <c:v>2021-02-15T02:00</c:v>
                </c:pt>
                <c:pt idx="339">
                  <c:v>2021-02-15T03:00</c:v>
                </c:pt>
                <c:pt idx="340">
                  <c:v>2021-02-15T04:00</c:v>
                </c:pt>
                <c:pt idx="341">
                  <c:v>2021-02-15T05:00</c:v>
                </c:pt>
                <c:pt idx="342">
                  <c:v>2021-02-15T06:00</c:v>
                </c:pt>
                <c:pt idx="343">
                  <c:v>2021-02-15T07:00</c:v>
                </c:pt>
                <c:pt idx="344">
                  <c:v>2021-02-15T08:00</c:v>
                </c:pt>
                <c:pt idx="345">
                  <c:v>2021-02-15T09:00</c:v>
                </c:pt>
                <c:pt idx="346">
                  <c:v>2021-02-15T10:00</c:v>
                </c:pt>
                <c:pt idx="347">
                  <c:v>2021-02-15T11:00</c:v>
                </c:pt>
                <c:pt idx="348">
                  <c:v>2021-02-15T12:00</c:v>
                </c:pt>
                <c:pt idx="349">
                  <c:v>2021-02-15T13:00</c:v>
                </c:pt>
                <c:pt idx="350">
                  <c:v>2021-02-15T14:00</c:v>
                </c:pt>
                <c:pt idx="351">
                  <c:v>2021-02-15T15:00</c:v>
                </c:pt>
                <c:pt idx="352">
                  <c:v>2021-02-15T16:00</c:v>
                </c:pt>
                <c:pt idx="353">
                  <c:v>2021-02-15T17:00</c:v>
                </c:pt>
                <c:pt idx="354">
                  <c:v>2021-02-15T18:00</c:v>
                </c:pt>
                <c:pt idx="355">
                  <c:v>2021-02-15T19:00</c:v>
                </c:pt>
                <c:pt idx="356">
                  <c:v>2021-02-15T20:00</c:v>
                </c:pt>
                <c:pt idx="357">
                  <c:v>2021-02-15T21:00</c:v>
                </c:pt>
                <c:pt idx="358">
                  <c:v>2021-02-15T22:00</c:v>
                </c:pt>
                <c:pt idx="359">
                  <c:v>2021-02-15T23:00</c:v>
                </c:pt>
                <c:pt idx="360">
                  <c:v>2021-02-16T00:00</c:v>
                </c:pt>
                <c:pt idx="361">
                  <c:v>2021-02-16T01:00</c:v>
                </c:pt>
                <c:pt idx="362">
                  <c:v>2021-02-16T02:00</c:v>
                </c:pt>
                <c:pt idx="363">
                  <c:v>2021-02-16T03:00</c:v>
                </c:pt>
                <c:pt idx="364">
                  <c:v>2021-02-16T04:00</c:v>
                </c:pt>
                <c:pt idx="365">
                  <c:v>2021-02-16T05:00</c:v>
                </c:pt>
                <c:pt idx="366">
                  <c:v>2021-02-16T06:00</c:v>
                </c:pt>
                <c:pt idx="367">
                  <c:v>2021-02-16T07:00</c:v>
                </c:pt>
                <c:pt idx="368">
                  <c:v>2021-02-16T08:00</c:v>
                </c:pt>
                <c:pt idx="369">
                  <c:v>2021-02-16T09:00</c:v>
                </c:pt>
                <c:pt idx="370">
                  <c:v>2021-02-16T10:00</c:v>
                </c:pt>
                <c:pt idx="371">
                  <c:v>2021-02-16T11:00</c:v>
                </c:pt>
                <c:pt idx="372">
                  <c:v>2021-02-16T12:00</c:v>
                </c:pt>
                <c:pt idx="373">
                  <c:v>2021-02-16T13:00</c:v>
                </c:pt>
                <c:pt idx="374">
                  <c:v>2021-02-16T14:00</c:v>
                </c:pt>
                <c:pt idx="375">
                  <c:v>2021-02-16T15:00</c:v>
                </c:pt>
                <c:pt idx="376">
                  <c:v>2021-02-16T16:00</c:v>
                </c:pt>
                <c:pt idx="377">
                  <c:v>2021-02-16T17:00</c:v>
                </c:pt>
                <c:pt idx="378">
                  <c:v>2021-02-16T18:00</c:v>
                </c:pt>
                <c:pt idx="379">
                  <c:v>2021-02-16T19:00</c:v>
                </c:pt>
                <c:pt idx="380">
                  <c:v>2021-02-16T20:00</c:v>
                </c:pt>
                <c:pt idx="381">
                  <c:v>2021-02-16T21:00</c:v>
                </c:pt>
                <c:pt idx="382">
                  <c:v>2021-02-16T22:00</c:v>
                </c:pt>
                <c:pt idx="383">
                  <c:v>2021-02-16T23:00</c:v>
                </c:pt>
                <c:pt idx="384">
                  <c:v>2021-02-17T00:00</c:v>
                </c:pt>
                <c:pt idx="385">
                  <c:v>2021-02-17T01:00</c:v>
                </c:pt>
                <c:pt idx="386">
                  <c:v>2021-02-17T02:00</c:v>
                </c:pt>
                <c:pt idx="387">
                  <c:v>2021-02-17T03:00</c:v>
                </c:pt>
                <c:pt idx="388">
                  <c:v>2021-02-17T04:00</c:v>
                </c:pt>
                <c:pt idx="389">
                  <c:v>2021-02-17T05:00</c:v>
                </c:pt>
                <c:pt idx="390">
                  <c:v>2021-02-17T06:00</c:v>
                </c:pt>
                <c:pt idx="391">
                  <c:v>2021-02-17T07:00</c:v>
                </c:pt>
                <c:pt idx="392">
                  <c:v>2021-02-17T08:00</c:v>
                </c:pt>
                <c:pt idx="393">
                  <c:v>2021-02-17T09:00</c:v>
                </c:pt>
                <c:pt idx="394">
                  <c:v>2021-02-17T10:00</c:v>
                </c:pt>
                <c:pt idx="395">
                  <c:v>2021-02-17T11:00</c:v>
                </c:pt>
                <c:pt idx="396">
                  <c:v>2021-02-17T12:00</c:v>
                </c:pt>
                <c:pt idx="397">
                  <c:v>2021-02-17T13:00</c:v>
                </c:pt>
                <c:pt idx="398">
                  <c:v>2021-02-17T14:00</c:v>
                </c:pt>
                <c:pt idx="399">
                  <c:v>2021-02-17T15:00</c:v>
                </c:pt>
                <c:pt idx="400">
                  <c:v>2021-02-17T16:00</c:v>
                </c:pt>
                <c:pt idx="401">
                  <c:v>2021-02-17T17:00</c:v>
                </c:pt>
                <c:pt idx="402">
                  <c:v>2021-02-17T18:00</c:v>
                </c:pt>
                <c:pt idx="403">
                  <c:v>2021-02-17T19:00</c:v>
                </c:pt>
                <c:pt idx="404">
                  <c:v>2021-02-17T20:00</c:v>
                </c:pt>
                <c:pt idx="405">
                  <c:v>2021-02-17T21:00</c:v>
                </c:pt>
                <c:pt idx="406">
                  <c:v>2021-02-17T22:00</c:v>
                </c:pt>
                <c:pt idx="407">
                  <c:v>2021-02-17T23:00</c:v>
                </c:pt>
                <c:pt idx="408">
                  <c:v>2021-02-18T00:00</c:v>
                </c:pt>
                <c:pt idx="409">
                  <c:v>2021-02-18T01:00</c:v>
                </c:pt>
                <c:pt idx="410">
                  <c:v>2021-02-18T02:00</c:v>
                </c:pt>
                <c:pt idx="411">
                  <c:v>2021-02-18T03:00</c:v>
                </c:pt>
                <c:pt idx="412">
                  <c:v>2021-02-18T04:00</c:v>
                </c:pt>
                <c:pt idx="413">
                  <c:v>2021-02-18T05:00</c:v>
                </c:pt>
                <c:pt idx="414">
                  <c:v>2021-02-18T06:00</c:v>
                </c:pt>
                <c:pt idx="415">
                  <c:v>2021-02-18T07:00</c:v>
                </c:pt>
                <c:pt idx="416">
                  <c:v>2021-02-18T08:00</c:v>
                </c:pt>
                <c:pt idx="417">
                  <c:v>2021-02-18T09:00</c:v>
                </c:pt>
                <c:pt idx="418">
                  <c:v>2021-02-18T10:00</c:v>
                </c:pt>
                <c:pt idx="419">
                  <c:v>2021-02-18T11:00</c:v>
                </c:pt>
                <c:pt idx="420">
                  <c:v>2021-02-18T12:00</c:v>
                </c:pt>
                <c:pt idx="421">
                  <c:v>2021-02-18T13:00</c:v>
                </c:pt>
                <c:pt idx="422">
                  <c:v>2021-02-18T14:00</c:v>
                </c:pt>
                <c:pt idx="423">
                  <c:v>2021-02-18T15:00</c:v>
                </c:pt>
                <c:pt idx="424">
                  <c:v>2021-02-18T16:00</c:v>
                </c:pt>
                <c:pt idx="425">
                  <c:v>2021-02-18T17:00</c:v>
                </c:pt>
                <c:pt idx="426">
                  <c:v>2021-02-18T18:00</c:v>
                </c:pt>
                <c:pt idx="427">
                  <c:v>2021-02-18T19:00</c:v>
                </c:pt>
                <c:pt idx="428">
                  <c:v>2021-02-18T20:00</c:v>
                </c:pt>
                <c:pt idx="429">
                  <c:v>2021-02-18T21:00</c:v>
                </c:pt>
                <c:pt idx="430">
                  <c:v>2021-02-18T22:00</c:v>
                </c:pt>
                <c:pt idx="431">
                  <c:v>2021-02-18T23:00</c:v>
                </c:pt>
                <c:pt idx="432">
                  <c:v>2021-02-19T00:00:00</c:v>
                </c:pt>
                <c:pt idx="433">
                  <c:v>2021-02-19T01:00:00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2021-02-19T04:00:00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2020-11-19T10:00:00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2021-02-20T00:00</c:v>
                </c:pt>
                <c:pt idx="457">
                  <c:v>2021-02-20T01:00</c:v>
                </c:pt>
                <c:pt idx="458">
                  <c:v>2021-02-20T02:00</c:v>
                </c:pt>
                <c:pt idx="459">
                  <c:v>2021-02-20T03:00</c:v>
                </c:pt>
                <c:pt idx="460">
                  <c:v>2021-02-20T04:00</c:v>
                </c:pt>
                <c:pt idx="461">
                  <c:v>2021-02-20T05:00</c:v>
                </c:pt>
                <c:pt idx="462">
                  <c:v>2021-02-20T06:00</c:v>
                </c:pt>
                <c:pt idx="463">
                  <c:v>2021-02-20T07:00</c:v>
                </c:pt>
                <c:pt idx="464">
                  <c:v>2021-02-20T08:00</c:v>
                </c:pt>
                <c:pt idx="465">
                  <c:v>2021-02-20T09:00</c:v>
                </c:pt>
                <c:pt idx="466">
                  <c:v>2021-02-20T11:00</c:v>
                </c:pt>
                <c:pt idx="467">
                  <c:v>2021-02-20T11:00</c:v>
                </c:pt>
                <c:pt idx="468">
                  <c:v>2021-02-20T12:00</c:v>
                </c:pt>
                <c:pt idx="469">
                  <c:v>2021-02-20T13:00</c:v>
                </c:pt>
                <c:pt idx="470">
                  <c:v>2021-02-20T14:00</c:v>
                </c:pt>
                <c:pt idx="471">
                  <c:v>2021-02-20T15:00</c:v>
                </c:pt>
                <c:pt idx="472">
                  <c:v>2021-02-20T16:00</c:v>
                </c:pt>
                <c:pt idx="473">
                  <c:v>2021-02-20T17:00</c:v>
                </c:pt>
                <c:pt idx="474">
                  <c:v>2021-02-20T18:00</c:v>
                </c:pt>
                <c:pt idx="475">
                  <c:v>2021-02-20T19:00</c:v>
                </c:pt>
                <c:pt idx="476">
                  <c:v>2021-02-20T20:00</c:v>
                </c:pt>
                <c:pt idx="477">
                  <c:v>2021-02-20T21:00</c:v>
                </c:pt>
                <c:pt idx="478">
                  <c:v>2021-02-20T22:00</c:v>
                </c:pt>
                <c:pt idx="479">
                  <c:v>2021-02-20T23:00</c:v>
                </c:pt>
                <c:pt idx="480">
                  <c:v>2021-02-21T00:00</c:v>
                </c:pt>
                <c:pt idx="481">
                  <c:v>2021-02-21T01:00</c:v>
                </c:pt>
                <c:pt idx="482">
                  <c:v>2021-02-21T02:00</c:v>
                </c:pt>
                <c:pt idx="483">
                  <c:v>2021-02-21T03:00</c:v>
                </c:pt>
                <c:pt idx="484">
                  <c:v>2021-02-21T04:00</c:v>
                </c:pt>
                <c:pt idx="485">
                  <c:v>2021-02-21T05:00</c:v>
                </c:pt>
                <c:pt idx="486">
                  <c:v>2021-02-21T06:00</c:v>
                </c:pt>
                <c:pt idx="487">
                  <c:v>2021-02-21T07:00</c:v>
                </c:pt>
                <c:pt idx="488">
                  <c:v>2021-02-21T08:00</c:v>
                </c:pt>
                <c:pt idx="489">
                  <c:v>2021-02-21T09:00</c:v>
                </c:pt>
                <c:pt idx="490">
                  <c:v>2021-02-21T10:00</c:v>
                </c:pt>
                <c:pt idx="491">
                  <c:v>2021-02-21T11:00</c:v>
                </c:pt>
                <c:pt idx="492">
                  <c:v>2021-02-21T12:00</c:v>
                </c:pt>
                <c:pt idx="493">
                  <c:v>2021-02-21T13:00</c:v>
                </c:pt>
                <c:pt idx="494">
                  <c:v>2021-02-21T14:00</c:v>
                </c:pt>
                <c:pt idx="495">
                  <c:v>2021-02-21T15:00</c:v>
                </c:pt>
                <c:pt idx="496">
                  <c:v>2021-02-21T16:00</c:v>
                </c:pt>
                <c:pt idx="497">
                  <c:v>2021-02-21T17:00</c:v>
                </c:pt>
                <c:pt idx="498">
                  <c:v>2021-02-21T18:00</c:v>
                </c:pt>
                <c:pt idx="499">
                  <c:v>2021-02-21T19:00</c:v>
                </c:pt>
                <c:pt idx="500">
                  <c:v>2021-02-21T20:00</c:v>
                </c:pt>
                <c:pt idx="501">
                  <c:v>2021-02-21T21:00</c:v>
                </c:pt>
                <c:pt idx="502">
                  <c:v>2021-02-21T22:00</c:v>
                </c:pt>
                <c:pt idx="503">
                  <c:v>2021-02-21T23:00</c:v>
                </c:pt>
                <c:pt idx="504">
                  <c:v>2021-02-22T00:00</c:v>
                </c:pt>
                <c:pt idx="505">
                  <c:v>2021-02-22T01:00</c:v>
                </c:pt>
                <c:pt idx="506">
                  <c:v>2021-02-22T02:00</c:v>
                </c:pt>
                <c:pt idx="507">
                  <c:v>2021-02-22T03:00</c:v>
                </c:pt>
                <c:pt idx="508">
                  <c:v>2021-02-22T04:00</c:v>
                </c:pt>
                <c:pt idx="509">
                  <c:v>2021-02-22T05:00</c:v>
                </c:pt>
                <c:pt idx="510">
                  <c:v>2021-02-22T06:00</c:v>
                </c:pt>
                <c:pt idx="511">
                  <c:v>2021-02-22T07:00</c:v>
                </c:pt>
                <c:pt idx="512">
                  <c:v>2021-02-22T08:00</c:v>
                </c:pt>
                <c:pt idx="513">
                  <c:v>2021-02-22T09:00</c:v>
                </c:pt>
                <c:pt idx="514">
                  <c:v>2021-02-22T10:00</c:v>
                </c:pt>
                <c:pt idx="515">
                  <c:v>2021-02-22T11:00</c:v>
                </c:pt>
                <c:pt idx="516">
                  <c:v>2021-02-22T12:00</c:v>
                </c:pt>
                <c:pt idx="517">
                  <c:v>2021-02-22T13:00</c:v>
                </c:pt>
                <c:pt idx="518">
                  <c:v>2021-02-22T14:00</c:v>
                </c:pt>
                <c:pt idx="519">
                  <c:v>2021-02-22T15:00</c:v>
                </c:pt>
                <c:pt idx="520">
                  <c:v>2021-02-22T16:00</c:v>
                </c:pt>
                <c:pt idx="521">
                  <c:v>2021-02-22T17:00</c:v>
                </c:pt>
                <c:pt idx="522">
                  <c:v>2021-02-22T18:00</c:v>
                </c:pt>
                <c:pt idx="523">
                  <c:v>2021-02-22T19:00</c:v>
                </c:pt>
                <c:pt idx="524">
                  <c:v>2021-02-22T20:00</c:v>
                </c:pt>
                <c:pt idx="525">
                  <c:v>2021-02-22T21:00</c:v>
                </c:pt>
                <c:pt idx="526">
                  <c:v>2021-02-22T22:00</c:v>
                </c:pt>
                <c:pt idx="527">
                  <c:v>2021-02-22T23:00</c:v>
                </c:pt>
                <c:pt idx="528">
                  <c:v>2021-02-23T00:00</c:v>
                </c:pt>
                <c:pt idx="529">
                  <c:v>2021-02-23T01:00</c:v>
                </c:pt>
                <c:pt idx="530">
                  <c:v>2021-02-23T02:00</c:v>
                </c:pt>
                <c:pt idx="531">
                  <c:v>2021-02-23T03:00</c:v>
                </c:pt>
                <c:pt idx="532">
                  <c:v>2021-02-23T04:00</c:v>
                </c:pt>
                <c:pt idx="533">
                  <c:v>2021-02-23T05:00</c:v>
                </c:pt>
                <c:pt idx="534">
                  <c:v>2021-02-23T06:00</c:v>
                </c:pt>
                <c:pt idx="535">
                  <c:v>2021-02-23T07:00</c:v>
                </c:pt>
                <c:pt idx="536">
                  <c:v>2021-02-23T08:00</c:v>
                </c:pt>
                <c:pt idx="537">
                  <c:v>2021-02-23T09:00</c:v>
                </c:pt>
                <c:pt idx="538">
                  <c:v>2021-02-23T10:00</c:v>
                </c:pt>
                <c:pt idx="539">
                  <c:v>2021-02-23T11:00</c:v>
                </c:pt>
                <c:pt idx="540">
                  <c:v>2021-02-23T12:00</c:v>
                </c:pt>
                <c:pt idx="541">
                  <c:v>2021-02-23T13:00</c:v>
                </c:pt>
                <c:pt idx="542">
                  <c:v>2021-02-23T14:00</c:v>
                </c:pt>
                <c:pt idx="543">
                  <c:v>2021-02-23T15:00</c:v>
                </c:pt>
                <c:pt idx="544">
                  <c:v>2021-02-23T16:00</c:v>
                </c:pt>
                <c:pt idx="545">
                  <c:v>2021-02-23T17:00</c:v>
                </c:pt>
                <c:pt idx="546">
                  <c:v>2021-02-23T18:00</c:v>
                </c:pt>
                <c:pt idx="547">
                  <c:v>2021-02-23T19:00</c:v>
                </c:pt>
                <c:pt idx="548">
                  <c:v>2021-02-23T20:00</c:v>
                </c:pt>
                <c:pt idx="549">
                  <c:v>2021-02-23T21:00</c:v>
                </c:pt>
                <c:pt idx="550">
                  <c:v>2021-02-23T22:00</c:v>
                </c:pt>
                <c:pt idx="551">
                  <c:v>2021-02-23T23:00</c:v>
                </c:pt>
                <c:pt idx="552">
                  <c:v>2021-02-24T00:00</c:v>
                </c:pt>
                <c:pt idx="553">
                  <c:v>2021-02-24T01:00</c:v>
                </c:pt>
                <c:pt idx="554">
                  <c:v>2021-02-24T02:00</c:v>
                </c:pt>
                <c:pt idx="555">
                  <c:v>2021-02-24T03:00</c:v>
                </c:pt>
                <c:pt idx="556">
                  <c:v>2021-02-24T04:00</c:v>
                </c:pt>
                <c:pt idx="557">
                  <c:v>2021-02-24T05:00</c:v>
                </c:pt>
                <c:pt idx="558">
                  <c:v>2021-02-24T06:00</c:v>
                </c:pt>
                <c:pt idx="559">
                  <c:v>2021-02-24T07:00</c:v>
                </c:pt>
                <c:pt idx="560">
                  <c:v>2021-02-24T08:00</c:v>
                </c:pt>
                <c:pt idx="561">
                  <c:v>2021-02-24T09:00</c:v>
                </c:pt>
                <c:pt idx="562">
                  <c:v>2021-02-24T10:00</c:v>
                </c:pt>
                <c:pt idx="563">
                  <c:v>2021-02-24T11:00</c:v>
                </c:pt>
                <c:pt idx="564">
                  <c:v>2021-02-24T12:00</c:v>
                </c:pt>
                <c:pt idx="565">
                  <c:v>2021-02-24T13:00</c:v>
                </c:pt>
                <c:pt idx="566">
                  <c:v>2021-02-24T14:00</c:v>
                </c:pt>
                <c:pt idx="567">
                  <c:v>2021-02-24T15:00</c:v>
                </c:pt>
                <c:pt idx="568">
                  <c:v>2021-02-24T16:00</c:v>
                </c:pt>
                <c:pt idx="569">
                  <c:v>2021-02-24T17:00</c:v>
                </c:pt>
                <c:pt idx="570">
                  <c:v>2021-02-24T18:00</c:v>
                </c:pt>
                <c:pt idx="571">
                  <c:v>2021-02-24T19:00</c:v>
                </c:pt>
                <c:pt idx="572">
                  <c:v>2021-02-24T20:00</c:v>
                </c:pt>
                <c:pt idx="573">
                  <c:v>2021-02-24T21:00</c:v>
                </c:pt>
                <c:pt idx="574">
                  <c:v>2021-02-24T22:00</c:v>
                </c:pt>
                <c:pt idx="575">
                  <c:v>2021-02-24T23:00</c:v>
                </c:pt>
                <c:pt idx="576">
                  <c:v>2021-02-25T00:00</c:v>
                </c:pt>
                <c:pt idx="577">
                  <c:v>2021-02-25T01:00</c:v>
                </c:pt>
                <c:pt idx="578">
                  <c:v>2021-02-25T02:00</c:v>
                </c:pt>
                <c:pt idx="579">
                  <c:v>2021-02-25T03:00</c:v>
                </c:pt>
                <c:pt idx="580">
                  <c:v>2021-02-25T04:00</c:v>
                </c:pt>
                <c:pt idx="581">
                  <c:v>2021-02-25T05:00</c:v>
                </c:pt>
                <c:pt idx="582">
                  <c:v>2021-02-25T06:00</c:v>
                </c:pt>
                <c:pt idx="583">
                  <c:v>2021-02-25T07:00</c:v>
                </c:pt>
                <c:pt idx="584">
                  <c:v>2021-02-25T08:00</c:v>
                </c:pt>
                <c:pt idx="585">
                  <c:v>2021-02-25T09:00</c:v>
                </c:pt>
                <c:pt idx="586">
                  <c:v>2021-02-25T11:00</c:v>
                </c:pt>
                <c:pt idx="587">
                  <c:v>2021-02-25T11:00</c:v>
                </c:pt>
                <c:pt idx="588">
                  <c:v>2021-02-25T12:00</c:v>
                </c:pt>
                <c:pt idx="589">
                  <c:v>2021-02-25T13:00</c:v>
                </c:pt>
                <c:pt idx="590">
                  <c:v>2021-02-25T14:00</c:v>
                </c:pt>
                <c:pt idx="591">
                  <c:v>2021-02-25T15:00</c:v>
                </c:pt>
                <c:pt idx="592">
                  <c:v>2021-02-25T16:00</c:v>
                </c:pt>
                <c:pt idx="593">
                  <c:v>2021-02-25T17:00</c:v>
                </c:pt>
                <c:pt idx="594">
                  <c:v>2021-02-25T18:00</c:v>
                </c:pt>
                <c:pt idx="595">
                  <c:v>2021-02-25T19:00</c:v>
                </c:pt>
                <c:pt idx="596">
                  <c:v>2021-02-25T20:00</c:v>
                </c:pt>
                <c:pt idx="597">
                  <c:v>2021-02-25T21:00</c:v>
                </c:pt>
                <c:pt idx="598">
                  <c:v>2021-02-25T22:00</c:v>
                </c:pt>
                <c:pt idx="599">
                  <c:v>2021-02-25T23:00</c:v>
                </c:pt>
              </c:strCache>
            </c:strRef>
          </c:cat>
          <c:val>
            <c:numRef>
              <c:f>'Feb (2)'!$I$3:$I$604</c:f>
              <c:numCache>
                <c:formatCode>General</c:formatCode>
                <c:ptCount val="600"/>
                <c:pt idx="7">
                  <c:v>17.1</c:v>
                </c:pt>
                <c:pt idx="8">
                  <c:v>22.2</c:v>
                </c:pt>
                <c:pt idx="9">
                  <c:v>20.0</c:v>
                </c:pt>
                <c:pt idx="10">
                  <c:v>21.0</c:v>
                </c:pt>
                <c:pt idx="11">
                  <c:v>20.1</c:v>
                </c:pt>
                <c:pt idx="12">
                  <c:v>18.5</c:v>
                </c:pt>
                <c:pt idx="13">
                  <c:v>20.1</c:v>
                </c:pt>
                <c:pt idx="14">
                  <c:v>22.0</c:v>
                </c:pt>
                <c:pt idx="15">
                  <c:v>17.8</c:v>
                </c:pt>
                <c:pt idx="16">
                  <c:v>22.1</c:v>
                </c:pt>
                <c:pt idx="17">
                  <c:v>23.2</c:v>
                </c:pt>
                <c:pt idx="18">
                  <c:v>21.1</c:v>
                </c:pt>
                <c:pt idx="19">
                  <c:v>22.0</c:v>
                </c:pt>
                <c:pt idx="20">
                  <c:v>20.0</c:v>
                </c:pt>
                <c:pt idx="21">
                  <c:v>20.3</c:v>
                </c:pt>
                <c:pt idx="22">
                  <c:v>22.3</c:v>
                </c:pt>
                <c:pt idx="31">
                  <c:v>19.3</c:v>
                </c:pt>
                <c:pt idx="32">
                  <c:v>20.4</c:v>
                </c:pt>
                <c:pt idx="33">
                  <c:v>21.4</c:v>
                </c:pt>
                <c:pt idx="34">
                  <c:v>24.0</c:v>
                </c:pt>
                <c:pt idx="35">
                  <c:v>23.3</c:v>
                </c:pt>
                <c:pt idx="36">
                  <c:v>24.1</c:v>
                </c:pt>
                <c:pt idx="37">
                  <c:v>24.7</c:v>
                </c:pt>
                <c:pt idx="38">
                  <c:v>25.4</c:v>
                </c:pt>
                <c:pt idx="39">
                  <c:v>24.8</c:v>
                </c:pt>
                <c:pt idx="40">
                  <c:v>26.4</c:v>
                </c:pt>
                <c:pt idx="41">
                  <c:v>26.1</c:v>
                </c:pt>
                <c:pt idx="42">
                  <c:v>23.4</c:v>
                </c:pt>
                <c:pt idx="43">
                  <c:v>21.7</c:v>
                </c:pt>
                <c:pt idx="44">
                  <c:v>21.1</c:v>
                </c:pt>
                <c:pt idx="45">
                  <c:v>22.0</c:v>
                </c:pt>
                <c:pt idx="46">
                  <c:v>23.1</c:v>
                </c:pt>
                <c:pt idx="55">
                  <c:v>16.1</c:v>
                </c:pt>
                <c:pt idx="56">
                  <c:v>16.0</c:v>
                </c:pt>
                <c:pt idx="57">
                  <c:v>17.5</c:v>
                </c:pt>
                <c:pt idx="58">
                  <c:v>17.0</c:v>
                </c:pt>
                <c:pt idx="59">
                  <c:v>18.2</c:v>
                </c:pt>
                <c:pt idx="60">
                  <c:v>18.3</c:v>
                </c:pt>
                <c:pt idx="61">
                  <c:v>18.5</c:v>
                </c:pt>
                <c:pt idx="62">
                  <c:v>18.0</c:v>
                </c:pt>
                <c:pt idx="63">
                  <c:v>19.5</c:v>
                </c:pt>
                <c:pt idx="64">
                  <c:v>19.6</c:v>
                </c:pt>
                <c:pt idx="65">
                  <c:v>20.0</c:v>
                </c:pt>
                <c:pt idx="66">
                  <c:v>20.1</c:v>
                </c:pt>
                <c:pt idx="67">
                  <c:v>20.1</c:v>
                </c:pt>
                <c:pt idx="68">
                  <c:v>20.3</c:v>
                </c:pt>
                <c:pt idx="69">
                  <c:v>21.8</c:v>
                </c:pt>
                <c:pt idx="70">
                  <c:v>20.7</c:v>
                </c:pt>
                <c:pt idx="79">
                  <c:v>17.2</c:v>
                </c:pt>
                <c:pt idx="80">
                  <c:v>17.8</c:v>
                </c:pt>
                <c:pt idx="81">
                  <c:v>19.0</c:v>
                </c:pt>
                <c:pt idx="82">
                  <c:v>20.1</c:v>
                </c:pt>
                <c:pt idx="83">
                  <c:v>22.3</c:v>
                </c:pt>
                <c:pt idx="84">
                  <c:v>22.0</c:v>
                </c:pt>
                <c:pt idx="85">
                  <c:v>25.8</c:v>
                </c:pt>
                <c:pt idx="86">
                  <c:v>27.0</c:v>
                </c:pt>
                <c:pt idx="87">
                  <c:v>26.0</c:v>
                </c:pt>
                <c:pt idx="88">
                  <c:v>22.7</c:v>
                </c:pt>
                <c:pt idx="89">
                  <c:v>21.2</c:v>
                </c:pt>
                <c:pt idx="90">
                  <c:v>23.0</c:v>
                </c:pt>
                <c:pt idx="91">
                  <c:v>21.2</c:v>
                </c:pt>
                <c:pt idx="92">
                  <c:v>20.2</c:v>
                </c:pt>
                <c:pt idx="93">
                  <c:v>18.5</c:v>
                </c:pt>
                <c:pt idx="94">
                  <c:v>22.5</c:v>
                </c:pt>
                <c:pt idx="103">
                  <c:v>18.8</c:v>
                </c:pt>
                <c:pt idx="104">
                  <c:v>18.8</c:v>
                </c:pt>
                <c:pt idx="105">
                  <c:v>19.3</c:v>
                </c:pt>
                <c:pt idx="106">
                  <c:v>19.8</c:v>
                </c:pt>
                <c:pt idx="107">
                  <c:v>22.2</c:v>
                </c:pt>
                <c:pt idx="108">
                  <c:v>0.0</c:v>
                </c:pt>
                <c:pt idx="109">
                  <c:v>0.0</c:v>
                </c:pt>
                <c:pt idx="110">
                  <c:v>20.0</c:v>
                </c:pt>
                <c:pt idx="111">
                  <c:v>19.6</c:v>
                </c:pt>
                <c:pt idx="112">
                  <c:v>21.1</c:v>
                </c:pt>
                <c:pt idx="113">
                  <c:v>21.0</c:v>
                </c:pt>
                <c:pt idx="114">
                  <c:v>21.5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27">
                  <c:v>18.2</c:v>
                </c:pt>
                <c:pt idx="128">
                  <c:v>18.6</c:v>
                </c:pt>
                <c:pt idx="129">
                  <c:v>19.7</c:v>
                </c:pt>
                <c:pt idx="130">
                  <c:v>18.7</c:v>
                </c:pt>
                <c:pt idx="131">
                  <c:v>18.7</c:v>
                </c:pt>
                <c:pt idx="132">
                  <c:v>19.8</c:v>
                </c:pt>
                <c:pt idx="133">
                  <c:v>20.3</c:v>
                </c:pt>
                <c:pt idx="134">
                  <c:v>22.8</c:v>
                </c:pt>
                <c:pt idx="135">
                  <c:v>24.9</c:v>
                </c:pt>
                <c:pt idx="175">
                  <c:v>18.4</c:v>
                </c:pt>
                <c:pt idx="176">
                  <c:v>19.9</c:v>
                </c:pt>
                <c:pt idx="177">
                  <c:v>19.1</c:v>
                </c:pt>
                <c:pt idx="178">
                  <c:v>22.5</c:v>
                </c:pt>
                <c:pt idx="179">
                  <c:v>55.5</c:v>
                </c:pt>
                <c:pt idx="180">
                  <c:v>55.3</c:v>
                </c:pt>
                <c:pt idx="181">
                  <c:v>23.0</c:v>
                </c:pt>
                <c:pt idx="182">
                  <c:v>27.1</c:v>
                </c:pt>
                <c:pt idx="183">
                  <c:v>22.8</c:v>
                </c:pt>
                <c:pt idx="184">
                  <c:v>23.4</c:v>
                </c:pt>
                <c:pt idx="185">
                  <c:v>23.1</c:v>
                </c:pt>
                <c:pt idx="186">
                  <c:v>22.5</c:v>
                </c:pt>
                <c:pt idx="187">
                  <c:v>22.7</c:v>
                </c:pt>
                <c:pt idx="188">
                  <c:v>21.6</c:v>
                </c:pt>
                <c:pt idx="189">
                  <c:v>21.8</c:v>
                </c:pt>
                <c:pt idx="190">
                  <c:v>20.6</c:v>
                </c:pt>
                <c:pt idx="199">
                  <c:v>18.5</c:v>
                </c:pt>
                <c:pt idx="200">
                  <c:v>19.5</c:v>
                </c:pt>
                <c:pt idx="201">
                  <c:v>20.1</c:v>
                </c:pt>
                <c:pt idx="202">
                  <c:v>21.0</c:v>
                </c:pt>
                <c:pt idx="203">
                  <c:v>22.0</c:v>
                </c:pt>
                <c:pt idx="204">
                  <c:v>23.3</c:v>
                </c:pt>
                <c:pt idx="205">
                  <c:v>23.5</c:v>
                </c:pt>
                <c:pt idx="206">
                  <c:v>24.5</c:v>
                </c:pt>
                <c:pt idx="207">
                  <c:v>25.0</c:v>
                </c:pt>
                <c:pt idx="208">
                  <c:v>24.9</c:v>
                </c:pt>
                <c:pt idx="209">
                  <c:v>24.0</c:v>
                </c:pt>
                <c:pt idx="210">
                  <c:v>21.1</c:v>
                </c:pt>
                <c:pt idx="211">
                  <c:v>22.0</c:v>
                </c:pt>
                <c:pt idx="212">
                  <c:v>22.0</c:v>
                </c:pt>
                <c:pt idx="213">
                  <c:v>21.4</c:v>
                </c:pt>
                <c:pt idx="214">
                  <c:v>21.4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BCA-4AEC-BB71-68537E33DC5F}"/>
            </c:ext>
          </c:extLst>
        </c:ser>
        <c:ser>
          <c:idx val="3"/>
          <c:order val="3"/>
          <c:tx>
            <c:v>AWG 1 RH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'Feb (2)'!$A$3:$A$604</c:f>
              <c:strCache>
                <c:ptCount val="600"/>
                <c:pt idx="0">
                  <c:v>2021-02-01T00:00</c:v>
                </c:pt>
                <c:pt idx="1">
                  <c:v>2021-02-01T01:00</c:v>
                </c:pt>
                <c:pt idx="2">
                  <c:v>2021-02-01T02:00</c:v>
                </c:pt>
                <c:pt idx="3">
                  <c:v>2021-02-01T03:00</c:v>
                </c:pt>
                <c:pt idx="4">
                  <c:v>2021-02-01T04:00</c:v>
                </c:pt>
                <c:pt idx="5">
                  <c:v>2021-02-01T05:00</c:v>
                </c:pt>
                <c:pt idx="6">
                  <c:v>2021-02-01T06:00</c:v>
                </c:pt>
                <c:pt idx="7">
                  <c:v>2021-02-01T07:00</c:v>
                </c:pt>
                <c:pt idx="8">
                  <c:v>2021-02-01T08:00</c:v>
                </c:pt>
                <c:pt idx="9">
                  <c:v>2021-02-01T09:00</c:v>
                </c:pt>
                <c:pt idx="10">
                  <c:v>2021-02-01T10:00</c:v>
                </c:pt>
                <c:pt idx="11">
                  <c:v>2021-02-01T11:00</c:v>
                </c:pt>
                <c:pt idx="12">
                  <c:v>2021-02-01T12:00</c:v>
                </c:pt>
                <c:pt idx="13">
                  <c:v>2021-02-01T13:00</c:v>
                </c:pt>
                <c:pt idx="14">
                  <c:v>2021-02-01T14:00</c:v>
                </c:pt>
                <c:pt idx="15">
                  <c:v>2021-02-01T15:00</c:v>
                </c:pt>
                <c:pt idx="16">
                  <c:v>2021-02-01T16:00</c:v>
                </c:pt>
                <c:pt idx="17">
                  <c:v>2021-02-01T17:00</c:v>
                </c:pt>
                <c:pt idx="18">
                  <c:v>2021-02-01T18:00</c:v>
                </c:pt>
                <c:pt idx="19">
                  <c:v>2021-02-01T19:00</c:v>
                </c:pt>
                <c:pt idx="20">
                  <c:v>2021-02-01T20:00</c:v>
                </c:pt>
                <c:pt idx="21">
                  <c:v>2021-02-01T21:00</c:v>
                </c:pt>
                <c:pt idx="22">
                  <c:v>2021-02-01T22:00</c:v>
                </c:pt>
                <c:pt idx="23">
                  <c:v>2021-02-01T23:00</c:v>
                </c:pt>
                <c:pt idx="24">
                  <c:v>2021-02-02T00:00</c:v>
                </c:pt>
                <c:pt idx="25">
                  <c:v>2021-02-02T01:00</c:v>
                </c:pt>
                <c:pt idx="26">
                  <c:v>2021-02-02T02:00</c:v>
                </c:pt>
                <c:pt idx="27">
                  <c:v>2021-02-02T03:00</c:v>
                </c:pt>
                <c:pt idx="28">
                  <c:v>2021-02-02T04:00</c:v>
                </c:pt>
                <c:pt idx="29">
                  <c:v>2021-02-02T05:00</c:v>
                </c:pt>
                <c:pt idx="30">
                  <c:v>2021-02-02T06:00</c:v>
                </c:pt>
                <c:pt idx="31">
                  <c:v>2021-02-02T07:00</c:v>
                </c:pt>
                <c:pt idx="32">
                  <c:v>2021-02-02T08:00</c:v>
                </c:pt>
                <c:pt idx="33">
                  <c:v>2021-02-02T09:00</c:v>
                </c:pt>
                <c:pt idx="34">
                  <c:v>2021-02-02T10:00</c:v>
                </c:pt>
                <c:pt idx="35">
                  <c:v>2021-02-02T11:00</c:v>
                </c:pt>
                <c:pt idx="36">
                  <c:v>2021-02-02T12:00</c:v>
                </c:pt>
                <c:pt idx="37">
                  <c:v>2021-02-02T13:00</c:v>
                </c:pt>
                <c:pt idx="38">
                  <c:v>2021-02-02T14:00</c:v>
                </c:pt>
                <c:pt idx="39">
                  <c:v>2021-02-02T15:00</c:v>
                </c:pt>
                <c:pt idx="40">
                  <c:v>2021-02-02T16:00</c:v>
                </c:pt>
                <c:pt idx="41">
                  <c:v>2021-02-02T17:00</c:v>
                </c:pt>
                <c:pt idx="42">
                  <c:v>2021-02-02T18:00</c:v>
                </c:pt>
                <c:pt idx="43">
                  <c:v>2021-02-02T19:00</c:v>
                </c:pt>
                <c:pt idx="44">
                  <c:v>2021-02-02T20:00</c:v>
                </c:pt>
                <c:pt idx="45">
                  <c:v>2021-02-02T21:00</c:v>
                </c:pt>
                <c:pt idx="46">
                  <c:v>2021-02-02T22:00</c:v>
                </c:pt>
                <c:pt idx="47">
                  <c:v>2021-02-02T23:00</c:v>
                </c:pt>
                <c:pt idx="48">
                  <c:v>2021-02-03T00:00</c:v>
                </c:pt>
                <c:pt idx="49">
                  <c:v>2021-02-03T01:00</c:v>
                </c:pt>
                <c:pt idx="50">
                  <c:v>2021-02-03T02:00</c:v>
                </c:pt>
                <c:pt idx="51">
                  <c:v>2021-02-03T03:00</c:v>
                </c:pt>
                <c:pt idx="52">
                  <c:v>2021-02-03T04:00</c:v>
                </c:pt>
                <c:pt idx="53">
                  <c:v>2021-02-03T05:00</c:v>
                </c:pt>
                <c:pt idx="54">
                  <c:v>2021-02-03T06:00</c:v>
                </c:pt>
                <c:pt idx="55">
                  <c:v>2021-02-03T07:00</c:v>
                </c:pt>
                <c:pt idx="56">
                  <c:v>2021-02-03T08:00</c:v>
                </c:pt>
                <c:pt idx="57">
                  <c:v>2021-02-03T09:00</c:v>
                </c:pt>
                <c:pt idx="58">
                  <c:v>2021-02-03T10:00</c:v>
                </c:pt>
                <c:pt idx="59">
                  <c:v>2021-02-03T11:00</c:v>
                </c:pt>
                <c:pt idx="60">
                  <c:v>2021-02-03T12:00</c:v>
                </c:pt>
                <c:pt idx="61">
                  <c:v>2021-02-03T13:00</c:v>
                </c:pt>
                <c:pt idx="62">
                  <c:v>2021-02-03T14:00</c:v>
                </c:pt>
                <c:pt idx="63">
                  <c:v>2021-02-03T15:00</c:v>
                </c:pt>
                <c:pt idx="64">
                  <c:v>2021-02-03T16:00</c:v>
                </c:pt>
                <c:pt idx="65">
                  <c:v>2021-02-03T17:00</c:v>
                </c:pt>
                <c:pt idx="66">
                  <c:v>2021-02-03T18:00</c:v>
                </c:pt>
                <c:pt idx="67">
                  <c:v>2021-02-03T19:00</c:v>
                </c:pt>
                <c:pt idx="68">
                  <c:v>2021-02-03T20:00</c:v>
                </c:pt>
                <c:pt idx="69">
                  <c:v>2021-02-03T21:00</c:v>
                </c:pt>
                <c:pt idx="70">
                  <c:v>2021-02-03T22:00</c:v>
                </c:pt>
                <c:pt idx="71">
                  <c:v>2021-02-03T23:00</c:v>
                </c:pt>
                <c:pt idx="72">
                  <c:v>2021-02-04T00:00</c:v>
                </c:pt>
                <c:pt idx="73">
                  <c:v>2021-02-04T01:00</c:v>
                </c:pt>
                <c:pt idx="74">
                  <c:v>2021-02-04T02:00</c:v>
                </c:pt>
                <c:pt idx="75">
                  <c:v>2021-02-04T03:00</c:v>
                </c:pt>
                <c:pt idx="76">
                  <c:v>2021-02-04T04:00</c:v>
                </c:pt>
                <c:pt idx="77">
                  <c:v>2021-02-04T05:00</c:v>
                </c:pt>
                <c:pt idx="78">
                  <c:v>2021-02-04T06:00</c:v>
                </c:pt>
                <c:pt idx="79">
                  <c:v>2021-02-04T07:00</c:v>
                </c:pt>
                <c:pt idx="80">
                  <c:v>2021-02-04T08:00</c:v>
                </c:pt>
                <c:pt idx="81">
                  <c:v>2021-02-04T09:00</c:v>
                </c:pt>
                <c:pt idx="82">
                  <c:v>2021-02-04T10:00</c:v>
                </c:pt>
                <c:pt idx="83">
                  <c:v>2021-02-04T11:00</c:v>
                </c:pt>
                <c:pt idx="84">
                  <c:v>2021-02-04T12:00</c:v>
                </c:pt>
                <c:pt idx="85">
                  <c:v>2021-02-04T13:00</c:v>
                </c:pt>
                <c:pt idx="86">
                  <c:v>2021-02-04T14:00</c:v>
                </c:pt>
                <c:pt idx="87">
                  <c:v>2021-02-04T15:00</c:v>
                </c:pt>
                <c:pt idx="88">
                  <c:v>2021-02-04T16:00</c:v>
                </c:pt>
                <c:pt idx="89">
                  <c:v>2021-02-04T17:00</c:v>
                </c:pt>
                <c:pt idx="90">
                  <c:v>2021-02-04T18:00</c:v>
                </c:pt>
                <c:pt idx="91">
                  <c:v>2021-02-04T19:00</c:v>
                </c:pt>
                <c:pt idx="92">
                  <c:v>2021-02-04T20:00</c:v>
                </c:pt>
                <c:pt idx="93">
                  <c:v>2021-02-04T21:00</c:v>
                </c:pt>
                <c:pt idx="94">
                  <c:v>2021-02-04T22:00</c:v>
                </c:pt>
                <c:pt idx="95">
                  <c:v>2021-02-04T23:00</c:v>
                </c:pt>
                <c:pt idx="96">
                  <c:v>2021-02-05T00:00</c:v>
                </c:pt>
                <c:pt idx="97">
                  <c:v>2021-02-05T01:00</c:v>
                </c:pt>
                <c:pt idx="98">
                  <c:v>2021-02-05T02:00</c:v>
                </c:pt>
                <c:pt idx="99">
                  <c:v>2021-02-05T03:00</c:v>
                </c:pt>
                <c:pt idx="100">
                  <c:v>2021-02-05T04:00</c:v>
                </c:pt>
                <c:pt idx="101">
                  <c:v>2021-02-05T05:00</c:v>
                </c:pt>
                <c:pt idx="102">
                  <c:v>2021-02-05T06:00</c:v>
                </c:pt>
                <c:pt idx="103">
                  <c:v>2021-02-05T07:00</c:v>
                </c:pt>
                <c:pt idx="104">
                  <c:v>2021-02-05T08:00</c:v>
                </c:pt>
                <c:pt idx="105">
                  <c:v>2021-02-05T09:00</c:v>
                </c:pt>
                <c:pt idx="106">
                  <c:v>2021-02-05T10:00</c:v>
                </c:pt>
                <c:pt idx="107">
                  <c:v>2021-02-05T11:00</c:v>
                </c:pt>
                <c:pt idx="108">
                  <c:v>2021-02-05T12:00</c:v>
                </c:pt>
                <c:pt idx="109">
                  <c:v>2021-02-05T13:00</c:v>
                </c:pt>
                <c:pt idx="110">
                  <c:v>2021-02-05T14:00</c:v>
                </c:pt>
                <c:pt idx="111">
                  <c:v>2021-02-05T15:00</c:v>
                </c:pt>
                <c:pt idx="112">
                  <c:v>2021-02-05T16:00</c:v>
                </c:pt>
                <c:pt idx="113">
                  <c:v>2021-02-05T17:00</c:v>
                </c:pt>
                <c:pt idx="114">
                  <c:v>2021-02-05T18:00</c:v>
                </c:pt>
                <c:pt idx="115">
                  <c:v>2021-02-05T19:00</c:v>
                </c:pt>
                <c:pt idx="116">
                  <c:v>2021-02-05T20:00</c:v>
                </c:pt>
                <c:pt idx="117">
                  <c:v>2021-02-05T21:00</c:v>
                </c:pt>
                <c:pt idx="118">
                  <c:v>2021-02-05T22:00</c:v>
                </c:pt>
                <c:pt idx="119">
                  <c:v>2021-02-05T23:00</c:v>
                </c:pt>
                <c:pt idx="120">
                  <c:v>2021-02-06T00:00</c:v>
                </c:pt>
                <c:pt idx="121">
                  <c:v>2021-02-06T01:00</c:v>
                </c:pt>
                <c:pt idx="122">
                  <c:v>2021-02-06T02:00</c:v>
                </c:pt>
                <c:pt idx="123">
                  <c:v>2021-02-06T03:00</c:v>
                </c:pt>
                <c:pt idx="124">
                  <c:v>2021-02-06T04:00</c:v>
                </c:pt>
                <c:pt idx="125">
                  <c:v>2021-02-06T05:00</c:v>
                </c:pt>
                <c:pt idx="126">
                  <c:v>2021-02-06T06:00</c:v>
                </c:pt>
                <c:pt idx="127">
                  <c:v>2021-02-06T07:00</c:v>
                </c:pt>
                <c:pt idx="128">
                  <c:v>2021-02-06T08:00</c:v>
                </c:pt>
                <c:pt idx="129">
                  <c:v>2021-02-06T09:00</c:v>
                </c:pt>
                <c:pt idx="130">
                  <c:v>2021-02-06T10:00</c:v>
                </c:pt>
                <c:pt idx="131">
                  <c:v>2021-02-06T11:00</c:v>
                </c:pt>
                <c:pt idx="132">
                  <c:v>2021-02-06T12:00</c:v>
                </c:pt>
                <c:pt idx="133">
                  <c:v>2021-02-06T13:00</c:v>
                </c:pt>
                <c:pt idx="134">
                  <c:v>2021-02-06T14:00</c:v>
                </c:pt>
                <c:pt idx="135">
                  <c:v>2021-02-06T15:00</c:v>
                </c:pt>
                <c:pt idx="136">
                  <c:v>2021-02-06T16:00</c:v>
                </c:pt>
                <c:pt idx="137">
                  <c:v>2021-02-06T17:00</c:v>
                </c:pt>
                <c:pt idx="138">
                  <c:v>2021-02-06T18:00</c:v>
                </c:pt>
                <c:pt idx="139">
                  <c:v>2021-02-06T19:00</c:v>
                </c:pt>
                <c:pt idx="140">
                  <c:v>2021-02-06T20:00</c:v>
                </c:pt>
                <c:pt idx="141">
                  <c:v>2021-02-06T21:00</c:v>
                </c:pt>
                <c:pt idx="142">
                  <c:v>2021-02-06T22:00</c:v>
                </c:pt>
                <c:pt idx="143">
                  <c:v>2021-02-06T23:00</c:v>
                </c:pt>
                <c:pt idx="144">
                  <c:v>2021-02-07T00:00</c:v>
                </c:pt>
                <c:pt idx="145">
                  <c:v>2021-02-07T01:00</c:v>
                </c:pt>
                <c:pt idx="146">
                  <c:v>2021-02-07T02:00</c:v>
                </c:pt>
                <c:pt idx="147">
                  <c:v>2021-02-07T03:00</c:v>
                </c:pt>
                <c:pt idx="148">
                  <c:v>2021-02-07T04:00</c:v>
                </c:pt>
                <c:pt idx="149">
                  <c:v>2021-02-07T05:00</c:v>
                </c:pt>
                <c:pt idx="150">
                  <c:v>2021-02-07T06:00</c:v>
                </c:pt>
                <c:pt idx="151">
                  <c:v>2021-02-07T07:00</c:v>
                </c:pt>
                <c:pt idx="152">
                  <c:v>2021-02-07T08:00</c:v>
                </c:pt>
                <c:pt idx="153">
                  <c:v>2021-02-07T09:00</c:v>
                </c:pt>
                <c:pt idx="154">
                  <c:v>2021-02-07T10:00</c:v>
                </c:pt>
                <c:pt idx="155">
                  <c:v>2021-02-07T11:00</c:v>
                </c:pt>
                <c:pt idx="156">
                  <c:v>2021-02-07T12:00</c:v>
                </c:pt>
                <c:pt idx="157">
                  <c:v>2021-02-07T13:00</c:v>
                </c:pt>
                <c:pt idx="158">
                  <c:v>2021-02-07T14:00</c:v>
                </c:pt>
                <c:pt idx="159">
                  <c:v>2021-02-07T15:00</c:v>
                </c:pt>
                <c:pt idx="160">
                  <c:v>2021-02-07T16:00</c:v>
                </c:pt>
                <c:pt idx="161">
                  <c:v>2021-02-07T17:00</c:v>
                </c:pt>
                <c:pt idx="162">
                  <c:v>2021-02-07T18:00</c:v>
                </c:pt>
                <c:pt idx="163">
                  <c:v>2021-02-07T19:00</c:v>
                </c:pt>
                <c:pt idx="164">
                  <c:v>2021-02-07T20:00</c:v>
                </c:pt>
                <c:pt idx="165">
                  <c:v>2021-02-07T21:00</c:v>
                </c:pt>
                <c:pt idx="166">
                  <c:v>2021-02-07T22:00</c:v>
                </c:pt>
                <c:pt idx="167">
                  <c:v>2021-02-07T23:00</c:v>
                </c:pt>
                <c:pt idx="168">
                  <c:v>2021-02-08T00:00</c:v>
                </c:pt>
                <c:pt idx="169">
                  <c:v>2021-02-08T01:00</c:v>
                </c:pt>
                <c:pt idx="170">
                  <c:v>2021-02-08T02:00</c:v>
                </c:pt>
                <c:pt idx="171">
                  <c:v>2021-02-08T03:00</c:v>
                </c:pt>
                <c:pt idx="172">
                  <c:v>2021-02-08T04:00</c:v>
                </c:pt>
                <c:pt idx="173">
                  <c:v>2021-02-08T05:00</c:v>
                </c:pt>
                <c:pt idx="174">
                  <c:v>2021-02-08T06:00</c:v>
                </c:pt>
                <c:pt idx="175">
                  <c:v>2021-02-08T07:00</c:v>
                </c:pt>
                <c:pt idx="176">
                  <c:v>2021-02-08T08:00</c:v>
                </c:pt>
                <c:pt idx="177">
                  <c:v>2021-02-08T09:00</c:v>
                </c:pt>
                <c:pt idx="178">
                  <c:v>2021-02-08T11:00</c:v>
                </c:pt>
                <c:pt idx="179">
                  <c:v>2021-02-08T11:00</c:v>
                </c:pt>
                <c:pt idx="180">
                  <c:v>2021-02-08T12:00</c:v>
                </c:pt>
                <c:pt idx="181">
                  <c:v>2021-02-08T13:00</c:v>
                </c:pt>
                <c:pt idx="182">
                  <c:v>2021-02-08T14:00</c:v>
                </c:pt>
                <c:pt idx="183">
                  <c:v>2021-02-08T15:00</c:v>
                </c:pt>
                <c:pt idx="184">
                  <c:v>2021-02-08T16:00</c:v>
                </c:pt>
                <c:pt idx="185">
                  <c:v>2021-02-08T17:00</c:v>
                </c:pt>
                <c:pt idx="186">
                  <c:v>2021-02-08T18:00</c:v>
                </c:pt>
                <c:pt idx="187">
                  <c:v>2021-02-08T19:00</c:v>
                </c:pt>
                <c:pt idx="188">
                  <c:v>2021-02-08T20:00</c:v>
                </c:pt>
                <c:pt idx="189">
                  <c:v>2021-02-08T21:00</c:v>
                </c:pt>
                <c:pt idx="190">
                  <c:v>2021-02-08T22:00</c:v>
                </c:pt>
                <c:pt idx="191">
                  <c:v>2021-02-08T23:00</c:v>
                </c:pt>
                <c:pt idx="192">
                  <c:v>2021-02-09T00:00</c:v>
                </c:pt>
                <c:pt idx="193">
                  <c:v>2021-02-09T01:00</c:v>
                </c:pt>
                <c:pt idx="194">
                  <c:v>2021-02-09T02:00</c:v>
                </c:pt>
                <c:pt idx="195">
                  <c:v>2021-02-09T03:00</c:v>
                </c:pt>
                <c:pt idx="196">
                  <c:v>2021-02-09T04:00</c:v>
                </c:pt>
                <c:pt idx="197">
                  <c:v>2021-02-09T05:00</c:v>
                </c:pt>
                <c:pt idx="198">
                  <c:v>2021-02-09T06:00</c:v>
                </c:pt>
                <c:pt idx="199">
                  <c:v>2021-02-09T07:00</c:v>
                </c:pt>
                <c:pt idx="200">
                  <c:v>2021-02-09T08:00</c:v>
                </c:pt>
                <c:pt idx="201">
                  <c:v>2021-02-09T09:00</c:v>
                </c:pt>
                <c:pt idx="202">
                  <c:v>2021-02-09T10:00</c:v>
                </c:pt>
                <c:pt idx="203">
                  <c:v>2021-02-09T11:00</c:v>
                </c:pt>
                <c:pt idx="204">
                  <c:v>2021-02-09T12:00</c:v>
                </c:pt>
                <c:pt idx="205">
                  <c:v>2021-02-09T13:00</c:v>
                </c:pt>
                <c:pt idx="206">
                  <c:v>2021-02-09T14:00</c:v>
                </c:pt>
                <c:pt idx="207">
                  <c:v>2021-02-09T15:00</c:v>
                </c:pt>
                <c:pt idx="208">
                  <c:v>2021-02-09T16:00</c:v>
                </c:pt>
                <c:pt idx="209">
                  <c:v>2021-02-09T17:00</c:v>
                </c:pt>
                <c:pt idx="210">
                  <c:v>2021-02-09T18:00</c:v>
                </c:pt>
                <c:pt idx="211">
                  <c:v>2021-02-09T19:00</c:v>
                </c:pt>
                <c:pt idx="212">
                  <c:v>2021-02-09T20:00</c:v>
                </c:pt>
                <c:pt idx="213">
                  <c:v>2021-02-09T21:00</c:v>
                </c:pt>
                <c:pt idx="214">
                  <c:v>2021-02-09T22:00</c:v>
                </c:pt>
                <c:pt idx="215">
                  <c:v>2021-02-09T23:00</c:v>
                </c:pt>
                <c:pt idx="216">
                  <c:v>2021-02-10T00:00</c:v>
                </c:pt>
                <c:pt idx="217">
                  <c:v>2021-02-10T01:00</c:v>
                </c:pt>
                <c:pt idx="218">
                  <c:v>2021-02-10T02:00</c:v>
                </c:pt>
                <c:pt idx="219">
                  <c:v>2021-02-10T03:00</c:v>
                </c:pt>
                <c:pt idx="220">
                  <c:v>2021-02-10T04:00</c:v>
                </c:pt>
                <c:pt idx="221">
                  <c:v>2021-02-10T05:00</c:v>
                </c:pt>
                <c:pt idx="222">
                  <c:v>2021-02-10T06:00</c:v>
                </c:pt>
                <c:pt idx="223">
                  <c:v>2021-02-10T07:00</c:v>
                </c:pt>
                <c:pt idx="224">
                  <c:v>2021-02-10T08:00</c:v>
                </c:pt>
                <c:pt idx="225">
                  <c:v>2021-02-10T09:00</c:v>
                </c:pt>
                <c:pt idx="226">
                  <c:v>2021-02-10T10:00</c:v>
                </c:pt>
                <c:pt idx="227">
                  <c:v>2021-02-10T11:00</c:v>
                </c:pt>
                <c:pt idx="228">
                  <c:v>2021-02-10T12:00</c:v>
                </c:pt>
                <c:pt idx="229">
                  <c:v>2021-02-10T13:00</c:v>
                </c:pt>
                <c:pt idx="230">
                  <c:v>2021-02-10T14:00</c:v>
                </c:pt>
                <c:pt idx="231">
                  <c:v>2021-02-10T15:00</c:v>
                </c:pt>
                <c:pt idx="232">
                  <c:v>2021-02-10T16:00</c:v>
                </c:pt>
                <c:pt idx="233">
                  <c:v>2021-02-10T17:00</c:v>
                </c:pt>
                <c:pt idx="234">
                  <c:v>2021-02-10T18:00</c:v>
                </c:pt>
                <c:pt idx="235">
                  <c:v>2021-02-10T19:00</c:v>
                </c:pt>
                <c:pt idx="236">
                  <c:v>2021-02-10T20:00</c:v>
                </c:pt>
                <c:pt idx="237">
                  <c:v>2021-02-10T21:00</c:v>
                </c:pt>
                <c:pt idx="238">
                  <c:v>2021-02-10T22:00</c:v>
                </c:pt>
                <c:pt idx="239">
                  <c:v>2021-02-10T23:00</c:v>
                </c:pt>
                <c:pt idx="240">
                  <c:v>2021-02-11T00:00</c:v>
                </c:pt>
                <c:pt idx="241">
                  <c:v>2021-02-11T01:00</c:v>
                </c:pt>
                <c:pt idx="242">
                  <c:v>2021-02-11T02:00</c:v>
                </c:pt>
                <c:pt idx="243">
                  <c:v>2021-02-11T03:00</c:v>
                </c:pt>
                <c:pt idx="244">
                  <c:v>2021-02-11T04:00</c:v>
                </c:pt>
                <c:pt idx="245">
                  <c:v>2021-02-11T05:00</c:v>
                </c:pt>
                <c:pt idx="246">
                  <c:v>2021-02-11T06:00</c:v>
                </c:pt>
                <c:pt idx="247">
                  <c:v>2021-02-11T07:00</c:v>
                </c:pt>
                <c:pt idx="248">
                  <c:v>2021-02-11T08:00</c:v>
                </c:pt>
                <c:pt idx="249">
                  <c:v>2021-02-11T09:00</c:v>
                </c:pt>
                <c:pt idx="250">
                  <c:v>2021-02-11T10:00</c:v>
                </c:pt>
                <c:pt idx="251">
                  <c:v>2021-02-11T11:00</c:v>
                </c:pt>
                <c:pt idx="252">
                  <c:v>2021-02-11T12:00</c:v>
                </c:pt>
                <c:pt idx="253">
                  <c:v>2021-02-11T13:00</c:v>
                </c:pt>
                <c:pt idx="254">
                  <c:v>2021-02-11T14:00</c:v>
                </c:pt>
                <c:pt idx="255">
                  <c:v>2021-02-11T15:00</c:v>
                </c:pt>
                <c:pt idx="256">
                  <c:v>2021-02-11T16:00</c:v>
                </c:pt>
                <c:pt idx="257">
                  <c:v>2021-02-11T17:00</c:v>
                </c:pt>
                <c:pt idx="258">
                  <c:v>2021-02-11T18:00</c:v>
                </c:pt>
                <c:pt idx="259">
                  <c:v>2021-02-11T19:00</c:v>
                </c:pt>
                <c:pt idx="260">
                  <c:v>2021-02-11T20:00</c:v>
                </c:pt>
                <c:pt idx="261">
                  <c:v>2021-02-11T21:00</c:v>
                </c:pt>
                <c:pt idx="262">
                  <c:v>2021-02-11T22:00</c:v>
                </c:pt>
                <c:pt idx="263">
                  <c:v>2021-02-11T23:00</c:v>
                </c:pt>
                <c:pt idx="264">
                  <c:v>2021-01-12T00:00:00</c:v>
                </c:pt>
                <c:pt idx="265">
                  <c:v>2021-01-12T01:00:00</c:v>
                </c:pt>
                <c:pt idx="266">
                  <c:v>2021-01-12T02:00:00</c:v>
                </c:pt>
                <c:pt idx="267">
                  <c:v>2021-01-12T03:00:00</c:v>
                </c:pt>
                <c:pt idx="268">
                  <c:v>2021-01-12T04:00:00</c:v>
                </c:pt>
                <c:pt idx="269">
                  <c:v>2021-01-12T05:00:00</c:v>
                </c:pt>
                <c:pt idx="270">
                  <c:v>2021-01-12T06:00:00</c:v>
                </c:pt>
                <c:pt idx="271">
                  <c:v>2021-01-12T07:00:00</c:v>
                </c:pt>
                <c:pt idx="272">
                  <c:v>2021-01-12T08:00:00</c:v>
                </c:pt>
                <c:pt idx="273">
                  <c:v>2021-01-12T09:00:00</c:v>
                </c:pt>
                <c:pt idx="274">
                  <c:v>2021-01-12T10:00:00</c:v>
                </c:pt>
                <c:pt idx="275">
                  <c:v>2021-01-12T11:00:00</c:v>
                </c:pt>
                <c:pt idx="276">
                  <c:v>2021-01-12T12:00:00</c:v>
                </c:pt>
                <c:pt idx="277">
                  <c:v>2021-01-12T13:00:00</c:v>
                </c:pt>
                <c:pt idx="278">
                  <c:v>2021-01-12T14:00:00</c:v>
                </c:pt>
                <c:pt idx="279">
                  <c:v>2021-01-12T15:00:00</c:v>
                </c:pt>
                <c:pt idx="280">
                  <c:v>2021-01-12T16:00:00</c:v>
                </c:pt>
                <c:pt idx="281">
                  <c:v>2021-01-12T17:00:00</c:v>
                </c:pt>
                <c:pt idx="282">
                  <c:v>2021-01-12T18:00:00</c:v>
                </c:pt>
                <c:pt idx="283">
                  <c:v>2021-01-12T19:00:00</c:v>
                </c:pt>
                <c:pt idx="284">
                  <c:v>2021-01-12T20:00:00</c:v>
                </c:pt>
                <c:pt idx="285">
                  <c:v>2021-01-12T21:00:00</c:v>
                </c:pt>
                <c:pt idx="286">
                  <c:v>2021-01-12T22:00:00</c:v>
                </c:pt>
                <c:pt idx="287">
                  <c:v>2021-01-12T23:00:00</c:v>
                </c:pt>
                <c:pt idx="288">
                  <c:v>2021-02-13T00:00</c:v>
                </c:pt>
                <c:pt idx="289">
                  <c:v>2021-02-13T01:00</c:v>
                </c:pt>
                <c:pt idx="290">
                  <c:v>2021-02-13T02:00</c:v>
                </c:pt>
                <c:pt idx="291">
                  <c:v>2021-02-13T03:00</c:v>
                </c:pt>
                <c:pt idx="292">
                  <c:v>2021-02-13T04:00</c:v>
                </c:pt>
                <c:pt idx="293">
                  <c:v>2021-02-13T05:00</c:v>
                </c:pt>
                <c:pt idx="294">
                  <c:v>2021-02-13T06:00</c:v>
                </c:pt>
                <c:pt idx="295">
                  <c:v>2021-02-13T07:00</c:v>
                </c:pt>
                <c:pt idx="296">
                  <c:v>2021-02-13T08:00</c:v>
                </c:pt>
                <c:pt idx="297">
                  <c:v>2021-02-13T09:00</c:v>
                </c:pt>
                <c:pt idx="298">
                  <c:v>2021-02-13T10:00</c:v>
                </c:pt>
                <c:pt idx="299">
                  <c:v>2021-02-13T11:00</c:v>
                </c:pt>
                <c:pt idx="300">
                  <c:v>2021-02-13T12:00</c:v>
                </c:pt>
                <c:pt idx="301">
                  <c:v>2021-02-13T13:00</c:v>
                </c:pt>
                <c:pt idx="302">
                  <c:v>2021-02-13T14:00</c:v>
                </c:pt>
                <c:pt idx="303">
                  <c:v>2021-02-13T15:00</c:v>
                </c:pt>
                <c:pt idx="304">
                  <c:v>2021-02-13T16:00</c:v>
                </c:pt>
                <c:pt idx="305">
                  <c:v>2021-02-13T17:00</c:v>
                </c:pt>
                <c:pt idx="306">
                  <c:v>2021-02-13T18:00</c:v>
                </c:pt>
                <c:pt idx="307">
                  <c:v>2021-02-13T19:00</c:v>
                </c:pt>
                <c:pt idx="308">
                  <c:v>2021-02-13T20:00</c:v>
                </c:pt>
                <c:pt idx="309">
                  <c:v>2021-02-13T21:00</c:v>
                </c:pt>
                <c:pt idx="310">
                  <c:v>2021-02-13T22:00</c:v>
                </c:pt>
                <c:pt idx="311">
                  <c:v>2021-02-13T23:00</c:v>
                </c:pt>
                <c:pt idx="312">
                  <c:v>2021-02-14T00:00</c:v>
                </c:pt>
                <c:pt idx="313">
                  <c:v>2021-02-14T01:00</c:v>
                </c:pt>
                <c:pt idx="314">
                  <c:v>2021-02-14T02:00</c:v>
                </c:pt>
                <c:pt idx="315">
                  <c:v>2021-02-14T03:00</c:v>
                </c:pt>
                <c:pt idx="316">
                  <c:v>2021-02-14T04:00</c:v>
                </c:pt>
                <c:pt idx="317">
                  <c:v>2021-02-14T05:00</c:v>
                </c:pt>
                <c:pt idx="318">
                  <c:v>2021-02-14T06:00</c:v>
                </c:pt>
                <c:pt idx="319">
                  <c:v>2021-02-14T07:00</c:v>
                </c:pt>
                <c:pt idx="320">
                  <c:v>2021-02-14T08:00</c:v>
                </c:pt>
                <c:pt idx="321">
                  <c:v>2021-02-14T09:00</c:v>
                </c:pt>
                <c:pt idx="322">
                  <c:v>2021-02-14T10:00</c:v>
                </c:pt>
                <c:pt idx="323">
                  <c:v>2021-02-14T11:00</c:v>
                </c:pt>
                <c:pt idx="324">
                  <c:v>2021-02-14T12:00</c:v>
                </c:pt>
                <c:pt idx="325">
                  <c:v>2021-02-14T13:00</c:v>
                </c:pt>
                <c:pt idx="326">
                  <c:v>2021-02-14T14:00</c:v>
                </c:pt>
                <c:pt idx="327">
                  <c:v>2021-02-14T15:00</c:v>
                </c:pt>
                <c:pt idx="328">
                  <c:v>2021-02-14T16:00</c:v>
                </c:pt>
                <c:pt idx="329">
                  <c:v>2021-02-14T17:00</c:v>
                </c:pt>
                <c:pt idx="330">
                  <c:v>2021-02-14T18:00</c:v>
                </c:pt>
                <c:pt idx="331">
                  <c:v>2021-02-14T19:00</c:v>
                </c:pt>
                <c:pt idx="332">
                  <c:v>2021-02-14T20:00</c:v>
                </c:pt>
                <c:pt idx="333">
                  <c:v>2021-02-14T21:00</c:v>
                </c:pt>
                <c:pt idx="334">
                  <c:v>2021-02-14T22:00</c:v>
                </c:pt>
                <c:pt idx="335">
                  <c:v>2021-02-14T23:00</c:v>
                </c:pt>
                <c:pt idx="336">
                  <c:v>2021-02-15T00:00</c:v>
                </c:pt>
                <c:pt idx="337">
                  <c:v>2021-02-15T01:00</c:v>
                </c:pt>
                <c:pt idx="338">
                  <c:v>2021-02-15T02:00</c:v>
                </c:pt>
                <c:pt idx="339">
                  <c:v>2021-02-15T03:00</c:v>
                </c:pt>
                <c:pt idx="340">
                  <c:v>2021-02-15T04:00</c:v>
                </c:pt>
                <c:pt idx="341">
                  <c:v>2021-02-15T05:00</c:v>
                </c:pt>
                <c:pt idx="342">
                  <c:v>2021-02-15T06:00</c:v>
                </c:pt>
                <c:pt idx="343">
                  <c:v>2021-02-15T07:00</c:v>
                </c:pt>
                <c:pt idx="344">
                  <c:v>2021-02-15T08:00</c:v>
                </c:pt>
                <c:pt idx="345">
                  <c:v>2021-02-15T09:00</c:v>
                </c:pt>
                <c:pt idx="346">
                  <c:v>2021-02-15T10:00</c:v>
                </c:pt>
                <c:pt idx="347">
                  <c:v>2021-02-15T11:00</c:v>
                </c:pt>
                <c:pt idx="348">
                  <c:v>2021-02-15T12:00</c:v>
                </c:pt>
                <c:pt idx="349">
                  <c:v>2021-02-15T13:00</c:v>
                </c:pt>
                <c:pt idx="350">
                  <c:v>2021-02-15T14:00</c:v>
                </c:pt>
                <c:pt idx="351">
                  <c:v>2021-02-15T15:00</c:v>
                </c:pt>
                <c:pt idx="352">
                  <c:v>2021-02-15T16:00</c:v>
                </c:pt>
                <c:pt idx="353">
                  <c:v>2021-02-15T17:00</c:v>
                </c:pt>
                <c:pt idx="354">
                  <c:v>2021-02-15T18:00</c:v>
                </c:pt>
                <c:pt idx="355">
                  <c:v>2021-02-15T19:00</c:v>
                </c:pt>
                <c:pt idx="356">
                  <c:v>2021-02-15T20:00</c:v>
                </c:pt>
                <c:pt idx="357">
                  <c:v>2021-02-15T21:00</c:v>
                </c:pt>
                <c:pt idx="358">
                  <c:v>2021-02-15T22:00</c:v>
                </c:pt>
                <c:pt idx="359">
                  <c:v>2021-02-15T23:00</c:v>
                </c:pt>
                <c:pt idx="360">
                  <c:v>2021-02-16T00:00</c:v>
                </c:pt>
                <c:pt idx="361">
                  <c:v>2021-02-16T01:00</c:v>
                </c:pt>
                <c:pt idx="362">
                  <c:v>2021-02-16T02:00</c:v>
                </c:pt>
                <c:pt idx="363">
                  <c:v>2021-02-16T03:00</c:v>
                </c:pt>
                <c:pt idx="364">
                  <c:v>2021-02-16T04:00</c:v>
                </c:pt>
                <c:pt idx="365">
                  <c:v>2021-02-16T05:00</c:v>
                </c:pt>
                <c:pt idx="366">
                  <c:v>2021-02-16T06:00</c:v>
                </c:pt>
                <c:pt idx="367">
                  <c:v>2021-02-16T07:00</c:v>
                </c:pt>
                <c:pt idx="368">
                  <c:v>2021-02-16T08:00</c:v>
                </c:pt>
                <c:pt idx="369">
                  <c:v>2021-02-16T09:00</c:v>
                </c:pt>
                <c:pt idx="370">
                  <c:v>2021-02-16T10:00</c:v>
                </c:pt>
                <c:pt idx="371">
                  <c:v>2021-02-16T11:00</c:v>
                </c:pt>
                <c:pt idx="372">
                  <c:v>2021-02-16T12:00</c:v>
                </c:pt>
                <c:pt idx="373">
                  <c:v>2021-02-16T13:00</c:v>
                </c:pt>
                <c:pt idx="374">
                  <c:v>2021-02-16T14:00</c:v>
                </c:pt>
                <c:pt idx="375">
                  <c:v>2021-02-16T15:00</c:v>
                </c:pt>
                <c:pt idx="376">
                  <c:v>2021-02-16T16:00</c:v>
                </c:pt>
                <c:pt idx="377">
                  <c:v>2021-02-16T17:00</c:v>
                </c:pt>
                <c:pt idx="378">
                  <c:v>2021-02-16T18:00</c:v>
                </c:pt>
                <c:pt idx="379">
                  <c:v>2021-02-16T19:00</c:v>
                </c:pt>
                <c:pt idx="380">
                  <c:v>2021-02-16T20:00</c:v>
                </c:pt>
                <c:pt idx="381">
                  <c:v>2021-02-16T21:00</c:v>
                </c:pt>
                <c:pt idx="382">
                  <c:v>2021-02-16T22:00</c:v>
                </c:pt>
                <c:pt idx="383">
                  <c:v>2021-02-16T23:00</c:v>
                </c:pt>
                <c:pt idx="384">
                  <c:v>2021-02-17T00:00</c:v>
                </c:pt>
                <c:pt idx="385">
                  <c:v>2021-02-17T01:00</c:v>
                </c:pt>
                <c:pt idx="386">
                  <c:v>2021-02-17T02:00</c:v>
                </c:pt>
                <c:pt idx="387">
                  <c:v>2021-02-17T03:00</c:v>
                </c:pt>
                <c:pt idx="388">
                  <c:v>2021-02-17T04:00</c:v>
                </c:pt>
                <c:pt idx="389">
                  <c:v>2021-02-17T05:00</c:v>
                </c:pt>
                <c:pt idx="390">
                  <c:v>2021-02-17T06:00</c:v>
                </c:pt>
                <c:pt idx="391">
                  <c:v>2021-02-17T07:00</c:v>
                </c:pt>
                <c:pt idx="392">
                  <c:v>2021-02-17T08:00</c:v>
                </c:pt>
                <c:pt idx="393">
                  <c:v>2021-02-17T09:00</c:v>
                </c:pt>
                <c:pt idx="394">
                  <c:v>2021-02-17T10:00</c:v>
                </c:pt>
                <c:pt idx="395">
                  <c:v>2021-02-17T11:00</c:v>
                </c:pt>
                <c:pt idx="396">
                  <c:v>2021-02-17T12:00</c:v>
                </c:pt>
                <c:pt idx="397">
                  <c:v>2021-02-17T13:00</c:v>
                </c:pt>
                <c:pt idx="398">
                  <c:v>2021-02-17T14:00</c:v>
                </c:pt>
                <c:pt idx="399">
                  <c:v>2021-02-17T15:00</c:v>
                </c:pt>
                <c:pt idx="400">
                  <c:v>2021-02-17T16:00</c:v>
                </c:pt>
                <c:pt idx="401">
                  <c:v>2021-02-17T17:00</c:v>
                </c:pt>
                <c:pt idx="402">
                  <c:v>2021-02-17T18:00</c:v>
                </c:pt>
                <c:pt idx="403">
                  <c:v>2021-02-17T19:00</c:v>
                </c:pt>
                <c:pt idx="404">
                  <c:v>2021-02-17T20:00</c:v>
                </c:pt>
                <c:pt idx="405">
                  <c:v>2021-02-17T21:00</c:v>
                </c:pt>
                <c:pt idx="406">
                  <c:v>2021-02-17T22:00</c:v>
                </c:pt>
                <c:pt idx="407">
                  <c:v>2021-02-17T23:00</c:v>
                </c:pt>
                <c:pt idx="408">
                  <c:v>2021-02-18T00:00</c:v>
                </c:pt>
                <c:pt idx="409">
                  <c:v>2021-02-18T01:00</c:v>
                </c:pt>
                <c:pt idx="410">
                  <c:v>2021-02-18T02:00</c:v>
                </c:pt>
                <c:pt idx="411">
                  <c:v>2021-02-18T03:00</c:v>
                </c:pt>
                <c:pt idx="412">
                  <c:v>2021-02-18T04:00</c:v>
                </c:pt>
                <c:pt idx="413">
                  <c:v>2021-02-18T05:00</c:v>
                </c:pt>
                <c:pt idx="414">
                  <c:v>2021-02-18T06:00</c:v>
                </c:pt>
                <c:pt idx="415">
                  <c:v>2021-02-18T07:00</c:v>
                </c:pt>
                <c:pt idx="416">
                  <c:v>2021-02-18T08:00</c:v>
                </c:pt>
                <c:pt idx="417">
                  <c:v>2021-02-18T09:00</c:v>
                </c:pt>
                <c:pt idx="418">
                  <c:v>2021-02-18T10:00</c:v>
                </c:pt>
                <c:pt idx="419">
                  <c:v>2021-02-18T11:00</c:v>
                </c:pt>
                <c:pt idx="420">
                  <c:v>2021-02-18T12:00</c:v>
                </c:pt>
                <c:pt idx="421">
                  <c:v>2021-02-18T13:00</c:v>
                </c:pt>
                <c:pt idx="422">
                  <c:v>2021-02-18T14:00</c:v>
                </c:pt>
                <c:pt idx="423">
                  <c:v>2021-02-18T15:00</c:v>
                </c:pt>
                <c:pt idx="424">
                  <c:v>2021-02-18T16:00</c:v>
                </c:pt>
                <c:pt idx="425">
                  <c:v>2021-02-18T17:00</c:v>
                </c:pt>
                <c:pt idx="426">
                  <c:v>2021-02-18T18:00</c:v>
                </c:pt>
                <c:pt idx="427">
                  <c:v>2021-02-18T19:00</c:v>
                </c:pt>
                <c:pt idx="428">
                  <c:v>2021-02-18T20:00</c:v>
                </c:pt>
                <c:pt idx="429">
                  <c:v>2021-02-18T21:00</c:v>
                </c:pt>
                <c:pt idx="430">
                  <c:v>2021-02-18T22:00</c:v>
                </c:pt>
                <c:pt idx="431">
                  <c:v>2021-02-18T23:00</c:v>
                </c:pt>
                <c:pt idx="432">
                  <c:v>2021-02-19T00:00:00</c:v>
                </c:pt>
                <c:pt idx="433">
                  <c:v>2021-02-19T01:00:00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2021-02-19T04:00:00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2020-11-19T10:00:00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2021-02-20T00:00</c:v>
                </c:pt>
                <c:pt idx="457">
                  <c:v>2021-02-20T01:00</c:v>
                </c:pt>
                <c:pt idx="458">
                  <c:v>2021-02-20T02:00</c:v>
                </c:pt>
                <c:pt idx="459">
                  <c:v>2021-02-20T03:00</c:v>
                </c:pt>
                <c:pt idx="460">
                  <c:v>2021-02-20T04:00</c:v>
                </c:pt>
                <c:pt idx="461">
                  <c:v>2021-02-20T05:00</c:v>
                </c:pt>
                <c:pt idx="462">
                  <c:v>2021-02-20T06:00</c:v>
                </c:pt>
                <c:pt idx="463">
                  <c:v>2021-02-20T07:00</c:v>
                </c:pt>
                <c:pt idx="464">
                  <c:v>2021-02-20T08:00</c:v>
                </c:pt>
                <c:pt idx="465">
                  <c:v>2021-02-20T09:00</c:v>
                </c:pt>
                <c:pt idx="466">
                  <c:v>2021-02-20T11:00</c:v>
                </c:pt>
                <c:pt idx="467">
                  <c:v>2021-02-20T11:00</c:v>
                </c:pt>
                <c:pt idx="468">
                  <c:v>2021-02-20T12:00</c:v>
                </c:pt>
                <c:pt idx="469">
                  <c:v>2021-02-20T13:00</c:v>
                </c:pt>
                <c:pt idx="470">
                  <c:v>2021-02-20T14:00</c:v>
                </c:pt>
                <c:pt idx="471">
                  <c:v>2021-02-20T15:00</c:v>
                </c:pt>
                <c:pt idx="472">
                  <c:v>2021-02-20T16:00</c:v>
                </c:pt>
                <c:pt idx="473">
                  <c:v>2021-02-20T17:00</c:v>
                </c:pt>
                <c:pt idx="474">
                  <c:v>2021-02-20T18:00</c:v>
                </c:pt>
                <c:pt idx="475">
                  <c:v>2021-02-20T19:00</c:v>
                </c:pt>
                <c:pt idx="476">
                  <c:v>2021-02-20T20:00</c:v>
                </c:pt>
                <c:pt idx="477">
                  <c:v>2021-02-20T21:00</c:v>
                </c:pt>
                <c:pt idx="478">
                  <c:v>2021-02-20T22:00</c:v>
                </c:pt>
                <c:pt idx="479">
                  <c:v>2021-02-20T23:00</c:v>
                </c:pt>
                <c:pt idx="480">
                  <c:v>2021-02-21T00:00</c:v>
                </c:pt>
                <c:pt idx="481">
                  <c:v>2021-02-21T01:00</c:v>
                </c:pt>
                <c:pt idx="482">
                  <c:v>2021-02-21T02:00</c:v>
                </c:pt>
                <c:pt idx="483">
                  <c:v>2021-02-21T03:00</c:v>
                </c:pt>
                <c:pt idx="484">
                  <c:v>2021-02-21T04:00</c:v>
                </c:pt>
                <c:pt idx="485">
                  <c:v>2021-02-21T05:00</c:v>
                </c:pt>
                <c:pt idx="486">
                  <c:v>2021-02-21T06:00</c:v>
                </c:pt>
                <c:pt idx="487">
                  <c:v>2021-02-21T07:00</c:v>
                </c:pt>
                <c:pt idx="488">
                  <c:v>2021-02-21T08:00</c:v>
                </c:pt>
                <c:pt idx="489">
                  <c:v>2021-02-21T09:00</c:v>
                </c:pt>
                <c:pt idx="490">
                  <c:v>2021-02-21T10:00</c:v>
                </c:pt>
                <c:pt idx="491">
                  <c:v>2021-02-21T11:00</c:v>
                </c:pt>
                <c:pt idx="492">
                  <c:v>2021-02-21T12:00</c:v>
                </c:pt>
                <c:pt idx="493">
                  <c:v>2021-02-21T13:00</c:v>
                </c:pt>
                <c:pt idx="494">
                  <c:v>2021-02-21T14:00</c:v>
                </c:pt>
                <c:pt idx="495">
                  <c:v>2021-02-21T15:00</c:v>
                </c:pt>
                <c:pt idx="496">
                  <c:v>2021-02-21T16:00</c:v>
                </c:pt>
                <c:pt idx="497">
                  <c:v>2021-02-21T17:00</c:v>
                </c:pt>
                <c:pt idx="498">
                  <c:v>2021-02-21T18:00</c:v>
                </c:pt>
                <c:pt idx="499">
                  <c:v>2021-02-21T19:00</c:v>
                </c:pt>
                <c:pt idx="500">
                  <c:v>2021-02-21T20:00</c:v>
                </c:pt>
                <c:pt idx="501">
                  <c:v>2021-02-21T21:00</c:v>
                </c:pt>
                <c:pt idx="502">
                  <c:v>2021-02-21T22:00</c:v>
                </c:pt>
                <c:pt idx="503">
                  <c:v>2021-02-21T23:00</c:v>
                </c:pt>
                <c:pt idx="504">
                  <c:v>2021-02-22T00:00</c:v>
                </c:pt>
                <c:pt idx="505">
                  <c:v>2021-02-22T01:00</c:v>
                </c:pt>
                <c:pt idx="506">
                  <c:v>2021-02-22T02:00</c:v>
                </c:pt>
                <c:pt idx="507">
                  <c:v>2021-02-22T03:00</c:v>
                </c:pt>
                <c:pt idx="508">
                  <c:v>2021-02-22T04:00</c:v>
                </c:pt>
                <c:pt idx="509">
                  <c:v>2021-02-22T05:00</c:v>
                </c:pt>
                <c:pt idx="510">
                  <c:v>2021-02-22T06:00</c:v>
                </c:pt>
                <c:pt idx="511">
                  <c:v>2021-02-22T07:00</c:v>
                </c:pt>
                <c:pt idx="512">
                  <c:v>2021-02-22T08:00</c:v>
                </c:pt>
                <c:pt idx="513">
                  <c:v>2021-02-22T09:00</c:v>
                </c:pt>
                <c:pt idx="514">
                  <c:v>2021-02-22T10:00</c:v>
                </c:pt>
                <c:pt idx="515">
                  <c:v>2021-02-22T11:00</c:v>
                </c:pt>
                <c:pt idx="516">
                  <c:v>2021-02-22T12:00</c:v>
                </c:pt>
                <c:pt idx="517">
                  <c:v>2021-02-22T13:00</c:v>
                </c:pt>
                <c:pt idx="518">
                  <c:v>2021-02-22T14:00</c:v>
                </c:pt>
                <c:pt idx="519">
                  <c:v>2021-02-22T15:00</c:v>
                </c:pt>
                <c:pt idx="520">
                  <c:v>2021-02-22T16:00</c:v>
                </c:pt>
                <c:pt idx="521">
                  <c:v>2021-02-22T17:00</c:v>
                </c:pt>
                <c:pt idx="522">
                  <c:v>2021-02-22T18:00</c:v>
                </c:pt>
                <c:pt idx="523">
                  <c:v>2021-02-22T19:00</c:v>
                </c:pt>
                <c:pt idx="524">
                  <c:v>2021-02-22T20:00</c:v>
                </c:pt>
                <c:pt idx="525">
                  <c:v>2021-02-22T21:00</c:v>
                </c:pt>
                <c:pt idx="526">
                  <c:v>2021-02-22T22:00</c:v>
                </c:pt>
                <c:pt idx="527">
                  <c:v>2021-02-22T23:00</c:v>
                </c:pt>
                <c:pt idx="528">
                  <c:v>2021-02-23T00:00</c:v>
                </c:pt>
                <c:pt idx="529">
                  <c:v>2021-02-23T01:00</c:v>
                </c:pt>
                <c:pt idx="530">
                  <c:v>2021-02-23T02:00</c:v>
                </c:pt>
                <c:pt idx="531">
                  <c:v>2021-02-23T03:00</c:v>
                </c:pt>
                <c:pt idx="532">
                  <c:v>2021-02-23T04:00</c:v>
                </c:pt>
                <c:pt idx="533">
                  <c:v>2021-02-23T05:00</c:v>
                </c:pt>
                <c:pt idx="534">
                  <c:v>2021-02-23T06:00</c:v>
                </c:pt>
                <c:pt idx="535">
                  <c:v>2021-02-23T07:00</c:v>
                </c:pt>
                <c:pt idx="536">
                  <c:v>2021-02-23T08:00</c:v>
                </c:pt>
                <c:pt idx="537">
                  <c:v>2021-02-23T09:00</c:v>
                </c:pt>
                <c:pt idx="538">
                  <c:v>2021-02-23T10:00</c:v>
                </c:pt>
                <c:pt idx="539">
                  <c:v>2021-02-23T11:00</c:v>
                </c:pt>
                <c:pt idx="540">
                  <c:v>2021-02-23T12:00</c:v>
                </c:pt>
                <c:pt idx="541">
                  <c:v>2021-02-23T13:00</c:v>
                </c:pt>
                <c:pt idx="542">
                  <c:v>2021-02-23T14:00</c:v>
                </c:pt>
                <c:pt idx="543">
                  <c:v>2021-02-23T15:00</c:v>
                </c:pt>
                <c:pt idx="544">
                  <c:v>2021-02-23T16:00</c:v>
                </c:pt>
                <c:pt idx="545">
                  <c:v>2021-02-23T17:00</c:v>
                </c:pt>
                <c:pt idx="546">
                  <c:v>2021-02-23T18:00</c:v>
                </c:pt>
                <c:pt idx="547">
                  <c:v>2021-02-23T19:00</c:v>
                </c:pt>
                <c:pt idx="548">
                  <c:v>2021-02-23T20:00</c:v>
                </c:pt>
                <c:pt idx="549">
                  <c:v>2021-02-23T21:00</c:v>
                </c:pt>
                <c:pt idx="550">
                  <c:v>2021-02-23T22:00</c:v>
                </c:pt>
                <c:pt idx="551">
                  <c:v>2021-02-23T23:00</c:v>
                </c:pt>
                <c:pt idx="552">
                  <c:v>2021-02-24T00:00</c:v>
                </c:pt>
                <c:pt idx="553">
                  <c:v>2021-02-24T01:00</c:v>
                </c:pt>
                <c:pt idx="554">
                  <c:v>2021-02-24T02:00</c:v>
                </c:pt>
                <c:pt idx="555">
                  <c:v>2021-02-24T03:00</c:v>
                </c:pt>
                <c:pt idx="556">
                  <c:v>2021-02-24T04:00</c:v>
                </c:pt>
                <c:pt idx="557">
                  <c:v>2021-02-24T05:00</c:v>
                </c:pt>
                <c:pt idx="558">
                  <c:v>2021-02-24T06:00</c:v>
                </c:pt>
                <c:pt idx="559">
                  <c:v>2021-02-24T07:00</c:v>
                </c:pt>
                <c:pt idx="560">
                  <c:v>2021-02-24T08:00</c:v>
                </c:pt>
                <c:pt idx="561">
                  <c:v>2021-02-24T09:00</c:v>
                </c:pt>
                <c:pt idx="562">
                  <c:v>2021-02-24T10:00</c:v>
                </c:pt>
                <c:pt idx="563">
                  <c:v>2021-02-24T11:00</c:v>
                </c:pt>
                <c:pt idx="564">
                  <c:v>2021-02-24T12:00</c:v>
                </c:pt>
                <c:pt idx="565">
                  <c:v>2021-02-24T13:00</c:v>
                </c:pt>
                <c:pt idx="566">
                  <c:v>2021-02-24T14:00</c:v>
                </c:pt>
                <c:pt idx="567">
                  <c:v>2021-02-24T15:00</c:v>
                </c:pt>
                <c:pt idx="568">
                  <c:v>2021-02-24T16:00</c:v>
                </c:pt>
                <c:pt idx="569">
                  <c:v>2021-02-24T17:00</c:v>
                </c:pt>
                <c:pt idx="570">
                  <c:v>2021-02-24T18:00</c:v>
                </c:pt>
                <c:pt idx="571">
                  <c:v>2021-02-24T19:00</c:v>
                </c:pt>
                <c:pt idx="572">
                  <c:v>2021-02-24T20:00</c:v>
                </c:pt>
                <c:pt idx="573">
                  <c:v>2021-02-24T21:00</c:v>
                </c:pt>
                <c:pt idx="574">
                  <c:v>2021-02-24T22:00</c:v>
                </c:pt>
                <c:pt idx="575">
                  <c:v>2021-02-24T23:00</c:v>
                </c:pt>
                <c:pt idx="576">
                  <c:v>2021-02-25T00:00</c:v>
                </c:pt>
                <c:pt idx="577">
                  <c:v>2021-02-25T01:00</c:v>
                </c:pt>
                <c:pt idx="578">
                  <c:v>2021-02-25T02:00</c:v>
                </c:pt>
                <c:pt idx="579">
                  <c:v>2021-02-25T03:00</c:v>
                </c:pt>
                <c:pt idx="580">
                  <c:v>2021-02-25T04:00</c:v>
                </c:pt>
                <c:pt idx="581">
                  <c:v>2021-02-25T05:00</c:v>
                </c:pt>
                <c:pt idx="582">
                  <c:v>2021-02-25T06:00</c:v>
                </c:pt>
                <c:pt idx="583">
                  <c:v>2021-02-25T07:00</c:v>
                </c:pt>
                <c:pt idx="584">
                  <c:v>2021-02-25T08:00</c:v>
                </c:pt>
                <c:pt idx="585">
                  <c:v>2021-02-25T09:00</c:v>
                </c:pt>
                <c:pt idx="586">
                  <c:v>2021-02-25T11:00</c:v>
                </c:pt>
                <c:pt idx="587">
                  <c:v>2021-02-25T11:00</c:v>
                </c:pt>
                <c:pt idx="588">
                  <c:v>2021-02-25T12:00</c:v>
                </c:pt>
                <c:pt idx="589">
                  <c:v>2021-02-25T13:00</c:v>
                </c:pt>
                <c:pt idx="590">
                  <c:v>2021-02-25T14:00</c:v>
                </c:pt>
                <c:pt idx="591">
                  <c:v>2021-02-25T15:00</c:v>
                </c:pt>
                <c:pt idx="592">
                  <c:v>2021-02-25T16:00</c:v>
                </c:pt>
                <c:pt idx="593">
                  <c:v>2021-02-25T17:00</c:v>
                </c:pt>
                <c:pt idx="594">
                  <c:v>2021-02-25T18:00</c:v>
                </c:pt>
                <c:pt idx="595">
                  <c:v>2021-02-25T19:00</c:v>
                </c:pt>
                <c:pt idx="596">
                  <c:v>2021-02-25T20:00</c:v>
                </c:pt>
                <c:pt idx="597">
                  <c:v>2021-02-25T21:00</c:v>
                </c:pt>
                <c:pt idx="598">
                  <c:v>2021-02-25T22:00</c:v>
                </c:pt>
                <c:pt idx="599">
                  <c:v>2021-02-25T23:00</c:v>
                </c:pt>
              </c:strCache>
            </c:strRef>
          </c:cat>
          <c:val>
            <c:numRef>
              <c:f>'Feb (2)'!$J$3:$J$604</c:f>
              <c:numCache>
                <c:formatCode>General</c:formatCode>
                <c:ptCount val="600"/>
                <c:pt idx="7">
                  <c:v>90.1</c:v>
                </c:pt>
                <c:pt idx="8">
                  <c:v>90.1</c:v>
                </c:pt>
                <c:pt idx="9">
                  <c:v>90.1</c:v>
                </c:pt>
                <c:pt idx="10">
                  <c:v>90.0</c:v>
                </c:pt>
                <c:pt idx="11">
                  <c:v>86.9</c:v>
                </c:pt>
                <c:pt idx="12">
                  <c:v>78.2</c:v>
                </c:pt>
                <c:pt idx="13">
                  <c:v>77.8</c:v>
                </c:pt>
                <c:pt idx="14">
                  <c:v>89.9</c:v>
                </c:pt>
                <c:pt idx="15">
                  <c:v>76.8</c:v>
                </c:pt>
                <c:pt idx="16">
                  <c:v>70.0</c:v>
                </c:pt>
                <c:pt idx="17">
                  <c:v>58.0</c:v>
                </c:pt>
                <c:pt idx="18">
                  <c:v>57.0</c:v>
                </c:pt>
                <c:pt idx="19">
                  <c:v>60.0</c:v>
                </c:pt>
                <c:pt idx="20">
                  <c:v>60.1</c:v>
                </c:pt>
                <c:pt idx="21">
                  <c:v>58.5</c:v>
                </c:pt>
                <c:pt idx="22">
                  <c:v>55.0</c:v>
                </c:pt>
                <c:pt idx="31">
                  <c:v>79.0</c:v>
                </c:pt>
                <c:pt idx="32">
                  <c:v>75.0</c:v>
                </c:pt>
                <c:pt idx="33">
                  <c:v>73.5</c:v>
                </c:pt>
                <c:pt idx="34">
                  <c:v>82.1</c:v>
                </c:pt>
                <c:pt idx="35">
                  <c:v>58.1</c:v>
                </c:pt>
                <c:pt idx="36">
                  <c:v>59.2</c:v>
                </c:pt>
                <c:pt idx="37">
                  <c:v>63.1</c:v>
                </c:pt>
                <c:pt idx="38">
                  <c:v>66.2</c:v>
                </c:pt>
                <c:pt idx="39">
                  <c:v>65.0</c:v>
                </c:pt>
                <c:pt idx="40">
                  <c:v>60.0</c:v>
                </c:pt>
                <c:pt idx="41">
                  <c:v>73.2</c:v>
                </c:pt>
                <c:pt idx="42">
                  <c:v>72.0</c:v>
                </c:pt>
                <c:pt idx="43">
                  <c:v>70.0</c:v>
                </c:pt>
                <c:pt idx="44">
                  <c:v>65.1</c:v>
                </c:pt>
                <c:pt idx="45">
                  <c:v>55.0</c:v>
                </c:pt>
                <c:pt idx="46">
                  <c:v>68.1</c:v>
                </c:pt>
                <c:pt idx="55">
                  <c:v>88.1</c:v>
                </c:pt>
                <c:pt idx="56">
                  <c:v>78.0</c:v>
                </c:pt>
                <c:pt idx="57">
                  <c:v>84.0</c:v>
                </c:pt>
                <c:pt idx="58">
                  <c:v>83.1</c:v>
                </c:pt>
                <c:pt idx="59">
                  <c:v>80.3</c:v>
                </c:pt>
                <c:pt idx="60">
                  <c:v>77.2</c:v>
                </c:pt>
                <c:pt idx="61">
                  <c:v>71.6</c:v>
                </c:pt>
                <c:pt idx="62">
                  <c:v>77.4</c:v>
                </c:pt>
                <c:pt idx="63">
                  <c:v>75.4</c:v>
                </c:pt>
                <c:pt idx="64">
                  <c:v>72.2</c:v>
                </c:pt>
                <c:pt idx="65">
                  <c:v>73.2</c:v>
                </c:pt>
                <c:pt idx="66">
                  <c:v>80.0</c:v>
                </c:pt>
                <c:pt idx="67">
                  <c:v>74.8</c:v>
                </c:pt>
                <c:pt idx="68">
                  <c:v>77.0</c:v>
                </c:pt>
                <c:pt idx="69">
                  <c:v>72.2</c:v>
                </c:pt>
                <c:pt idx="70">
                  <c:v>70.0</c:v>
                </c:pt>
                <c:pt idx="79">
                  <c:v>79.2</c:v>
                </c:pt>
                <c:pt idx="80">
                  <c:v>90.1</c:v>
                </c:pt>
                <c:pt idx="81">
                  <c:v>86.2</c:v>
                </c:pt>
                <c:pt idx="82">
                  <c:v>79.0</c:v>
                </c:pt>
                <c:pt idx="83">
                  <c:v>80.1</c:v>
                </c:pt>
                <c:pt idx="84">
                  <c:v>80.1</c:v>
                </c:pt>
                <c:pt idx="85">
                  <c:v>68.2</c:v>
                </c:pt>
                <c:pt idx="86">
                  <c:v>66.0</c:v>
                </c:pt>
                <c:pt idx="87">
                  <c:v>63.3</c:v>
                </c:pt>
                <c:pt idx="88">
                  <c:v>77.0</c:v>
                </c:pt>
                <c:pt idx="89">
                  <c:v>84.0</c:v>
                </c:pt>
                <c:pt idx="90">
                  <c:v>82.3</c:v>
                </c:pt>
                <c:pt idx="91">
                  <c:v>83.4</c:v>
                </c:pt>
                <c:pt idx="92">
                  <c:v>80.5</c:v>
                </c:pt>
                <c:pt idx="93">
                  <c:v>89.6</c:v>
                </c:pt>
                <c:pt idx="94">
                  <c:v>78.0</c:v>
                </c:pt>
                <c:pt idx="103">
                  <c:v>89.1</c:v>
                </c:pt>
                <c:pt idx="104">
                  <c:v>89.1</c:v>
                </c:pt>
                <c:pt idx="105">
                  <c:v>87.9</c:v>
                </c:pt>
                <c:pt idx="106">
                  <c:v>88.0</c:v>
                </c:pt>
                <c:pt idx="107">
                  <c:v>78.7</c:v>
                </c:pt>
                <c:pt idx="108">
                  <c:v>0.0</c:v>
                </c:pt>
                <c:pt idx="109">
                  <c:v>0.0</c:v>
                </c:pt>
                <c:pt idx="110">
                  <c:v>83.0</c:v>
                </c:pt>
                <c:pt idx="111">
                  <c:v>79.8</c:v>
                </c:pt>
                <c:pt idx="112">
                  <c:v>89.1</c:v>
                </c:pt>
                <c:pt idx="113">
                  <c:v>83.0</c:v>
                </c:pt>
                <c:pt idx="114">
                  <c:v>89.0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27">
                  <c:v>88.2</c:v>
                </c:pt>
                <c:pt idx="128">
                  <c:v>89.7</c:v>
                </c:pt>
                <c:pt idx="129">
                  <c:v>87.1</c:v>
                </c:pt>
                <c:pt idx="130">
                  <c:v>90.1</c:v>
                </c:pt>
                <c:pt idx="131">
                  <c:v>89.6</c:v>
                </c:pt>
                <c:pt idx="132">
                  <c:v>82.2</c:v>
                </c:pt>
                <c:pt idx="133">
                  <c:v>78.6</c:v>
                </c:pt>
                <c:pt idx="134">
                  <c:v>70.5</c:v>
                </c:pt>
                <c:pt idx="135">
                  <c:v>61.3</c:v>
                </c:pt>
                <c:pt idx="175">
                  <c:v>90.0</c:v>
                </c:pt>
                <c:pt idx="176">
                  <c:v>85.9</c:v>
                </c:pt>
                <c:pt idx="177">
                  <c:v>87.9</c:v>
                </c:pt>
                <c:pt idx="178">
                  <c:v>71.9</c:v>
                </c:pt>
                <c:pt idx="179">
                  <c:v>74.3</c:v>
                </c:pt>
                <c:pt idx="180">
                  <c:v>70.0</c:v>
                </c:pt>
                <c:pt idx="181">
                  <c:v>72.2</c:v>
                </c:pt>
                <c:pt idx="182">
                  <c:v>58.9</c:v>
                </c:pt>
                <c:pt idx="183">
                  <c:v>75.9</c:v>
                </c:pt>
                <c:pt idx="184">
                  <c:v>79.8</c:v>
                </c:pt>
                <c:pt idx="185">
                  <c:v>80.4</c:v>
                </c:pt>
                <c:pt idx="186">
                  <c:v>82.3</c:v>
                </c:pt>
                <c:pt idx="187">
                  <c:v>82.9</c:v>
                </c:pt>
                <c:pt idx="188">
                  <c:v>84.5</c:v>
                </c:pt>
                <c:pt idx="189">
                  <c:v>85.6</c:v>
                </c:pt>
                <c:pt idx="190">
                  <c:v>86.3</c:v>
                </c:pt>
                <c:pt idx="199">
                  <c:v>90.1</c:v>
                </c:pt>
                <c:pt idx="200">
                  <c:v>80.0</c:v>
                </c:pt>
                <c:pt idx="201">
                  <c:v>83.5</c:v>
                </c:pt>
                <c:pt idx="202">
                  <c:v>77.7</c:v>
                </c:pt>
                <c:pt idx="203">
                  <c:v>76.1</c:v>
                </c:pt>
                <c:pt idx="204">
                  <c:v>71.2</c:v>
                </c:pt>
                <c:pt idx="205">
                  <c:v>69.5</c:v>
                </c:pt>
                <c:pt idx="206">
                  <c:v>80.7</c:v>
                </c:pt>
                <c:pt idx="207">
                  <c:v>62.1</c:v>
                </c:pt>
                <c:pt idx="208">
                  <c:v>59.7</c:v>
                </c:pt>
                <c:pt idx="209">
                  <c:v>66.0</c:v>
                </c:pt>
                <c:pt idx="210">
                  <c:v>82.3</c:v>
                </c:pt>
                <c:pt idx="211">
                  <c:v>83.1</c:v>
                </c:pt>
                <c:pt idx="212">
                  <c:v>84.0</c:v>
                </c:pt>
                <c:pt idx="213">
                  <c:v>82.6</c:v>
                </c:pt>
                <c:pt idx="214">
                  <c:v>82.9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BCA-4AEC-BB71-68537E33DC5F}"/>
            </c:ext>
          </c:extLst>
        </c:ser>
        <c:ser>
          <c:idx val="4"/>
          <c:order val="4"/>
          <c:tx>
            <c:v>AWG 2 Temp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'Feb (2)'!$A$3:$A$604</c:f>
              <c:strCache>
                <c:ptCount val="600"/>
                <c:pt idx="0">
                  <c:v>2021-02-01T00:00</c:v>
                </c:pt>
                <c:pt idx="1">
                  <c:v>2021-02-01T01:00</c:v>
                </c:pt>
                <c:pt idx="2">
                  <c:v>2021-02-01T02:00</c:v>
                </c:pt>
                <c:pt idx="3">
                  <c:v>2021-02-01T03:00</c:v>
                </c:pt>
                <c:pt idx="4">
                  <c:v>2021-02-01T04:00</c:v>
                </c:pt>
                <c:pt idx="5">
                  <c:v>2021-02-01T05:00</c:v>
                </c:pt>
                <c:pt idx="6">
                  <c:v>2021-02-01T06:00</c:v>
                </c:pt>
                <c:pt idx="7">
                  <c:v>2021-02-01T07:00</c:v>
                </c:pt>
                <c:pt idx="8">
                  <c:v>2021-02-01T08:00</c:v>
                </c:pt>
                <c:pt idx="9">
                  <c:v>2021-02-01T09:00</c:v>
                </c:pt>
                <c:pt idx="10">
                  <c:v>2021-02-01T10:00</c:v>
                </c:pt>
                <c:pt idx="11">
                  <c:v>2021-02-01T11:00</c:v>
                </c:pt>
                <c:pt idx="12">
                  <c:v>2021-02-01T12:00</c:v>
                </c:pt>
                <c:pt idx="13">
                  <c:v>2021-02-01T13:00</c:v>
                </c:pt>
                <c:pt idx="14">
                  <c:v>2021-02-01T14:00</c:v>
                </c:pt>
                <c:pt idx="15">
                  <c:v>2021-02-01T15:00</c:v>
                </c:pt>
                <c:pt idx="16">
                  <c:v>2021-02-01T16:00</c:v>
                </c:pt>
                <c:pt idx="17">
                  <c:v>2021-02-01T17:00</c:v>
                </c:pt>
                <c:pt idx="18">
                  <c:v>2021-02-01T18:00</c:v>
                </c:pt>
                <c:pt idx="19">
                  <c:v>2021-02-01T19:00</c:v>
                </c:pt>
                <c:pt idx="20">
                  <c:v>2021-02-01T20:00</c:v>
                </c:pt>
                <c:pt idx="21">
                  <c:v>2021-02-01T21:00</c:v>
                </c:pt>
                <c:pt idx="22">
                  <c:v>2021-02-01T22:00</c:v>
                </c:pt>
                <c:pt idx="23">
                  <c:v>2021-02-01T23:00</c:v>
                </c:pt>
                <c:pt idx="24">
                  <c:v>2021-02-02T00:00</c:v>
                </c:pt>
                <c:pt idx="25">
                  <c:v>2021-02-02T01:00</c:v>
                </c:pt>
                <c:pt idx="26">
                  <c:v>2021-02-02T02:00</c:v>
                </c:pt>
                <c:pt idx="27">
                  <c:v>2021-02-02T03:00</c:v>
                </c:pt>
                <c:pt idx="28">
                  <c:v>2021-02-02T04:00</c:v>
                </c:pt>
                <c:pt idx="29">
                  <c:v>2021-02-02T05:00</c:v>
                </c:pt>
                <c:pt idx="30">
                  <c:v>2021-02-02T06:00</c:v>
                </c:pt>
                <c:pt idx="31">
                  <c:v>2021-02-02T07:00</c:v>
                </c:pt>
                <c:pt idx="32">
                  <c:v>2021-02-02T08:00</c:v>
                </c:pt>
                <c:pt idx="33">
                  <c:v>2021-02-02T09:00</c:v>
                </c:pt>
                <c:pt idx="34">
                  <c:v>2021-02-02T10:00</c:v>
                </c:pt>
                <c:pt idx="35">
                  <c:v>2021-02-02T11:00</c:v>
                </c:pt>
                <c:pt idx="36">
                  <c:v>2021-02-02T12:00</c:v>
                </c:pt>
                <c:pt idx="37">
                  <c:v>2021-02-02T13:00</c:v>
                </c:pt>
                <c:pt idx="38">
                  <c:v>2021-02-02T14:00</c:v>
                </c:pt>
                <c:pt idx="39">
                  <c:v>2021-02-02T15:00</c:v>
                </c:pt>
                <c:pt idx="40">
                  <c:v>2021-02-02T16:00</c:v>
                </c:pt>
                <c:pt idx="41">
                  <c:v>2021-02-02T17:00</c:v>
                </c:pt>
                <c:pt idx="42">
                  <c:v>2021-02-02T18:00</c:v>
                </c:pt>
                <c:pt idx="43">
                  <c:v>2021-02-02T19:00</c:v>
                </c:pt>
                <c:pt idx="44">
                  <c:v>2021-02-02T20:00</c:v>
                </c:pt>
                <c:pt idx="45">
                  <c:v>2021-02-02T21:00</c:v>
                </c:pt>
                <c:pt idx="46">
                  <c:v>2021-02-02T22:00</c:v>
                </c:pt>
                <c:pt idx="47">
                  <c:v>2021-02-02T23:00</c:v>
                </c:pt>
                <c:pt idx="48">
                  <c:v>2021-02-03T00:00</c:v>
                </c:pt>
                <c:pt idx="49">
                  <c:v>2021-02-03T01:00</c:v>
                </c:pt>
                <c:pt idx="50">
                  <c:v>2021-02-03T02:00</c:v>
                </c:pt>
                <c:pt idx="51">
                  <c:v>2021-02-03T03:00</c:v>
                </c:pt>
                <c:pt idx="52">
                  <c:v>2021-02-03T04:00</c:v>
                </c:pt>
                <c:pt idx="53">
                  <c:v>2021-02-03T05:00</c:v>
                </c:pt>
                <c:pt idx="54">
                  <c:v>2021-02-03T06:00</c:v>
                </c:pt>
                <c:pt idx="55">
                  <c:v>2021-02-03T07:00</c:v>
                </c:pt>
                <c:pt idx="56">
                  <c:v>2021-02-03T08:00</c:v>
                </c:pt>
                <c:pt idx="57">
                  <c:v>2021-02-03T09:00</c:v>
                </c:pt>
                <c:pt idx="58">
                  <c:v>2021-02-03T10:00</c:v>
                </c:pt>
                <c:pt idx="59">
                  <c:v>2021-02-03T11:00</c:v>
                </c:pt>
                <c:pt idx="60">
                  <c:v>2021-02-03T12:00</c:v>
                </c:pt>
                <c:pt idx="61">
                  <c:v>2021-02-03T13:00</c:v>
                </c:pt>
                <c:pt idx="62">
                  <c:v>2021-02-03T14:00</c:v>
                </c:pt>
                <c:pt idx="63">
                  <c:v>2021-02-03T15:00</c:v>
                </c:pt>
                <c:pt idx="64">
                  <c:v>2021-02-03T16:00</c:v>
                </c:pt>
                <c:pt idx="65">
                  <c:v>2021-02-03T17:00</c:v>
                </c:pt>
                <c:pt idx="66">
                  <c:v>2021-02-03T18:00</c:v>
                </c:pt>
                <c:pt idx="67">
                  <c:v>2021-02-03T19:00</c:v>
                </c:pt>
                <c:pt idx="68">
                  <c:v>2021-02-03T20:00</c:v>
                </c:pt>
                <c:pt idx="69">
                  <c:v>2021-02-03T21:00</c:v>
                </c:pt>
                <c:pt idx="70">
                  <c:v>2021-02-03T22:00</c:v>
                </c:pt>
                <c:pt idx="71">
                  <c:v>2021-02-03T23:00</c:v>
                </c:pt>
                <c:pt idx="72">
                  <c:v>2021-02-04T00:00</c:v>
                </c:pt>
                <c:pt idx="73">
                  <c:v>2021-02-04T01:00</c:v>
                </c:pt>
                <c:pt idx="74">
                  <c:v>2021-02-04T02:00</c:v>
                </c:pt>
                <c:pt idx="75">
                  <c:v>2021-02-04T03:00</c:v>
                </c:pt>
                <c:pt idx="76">
                  <c:v>2021-02-04T04:00</c:v>
                </c:pt>
                <c:pt idx="77">
                  <c:v>2021-02-04T05:00</c:v>
                </c:pt>
                <c:pt idx="78">
                  <c:v>2021-02-04T06:00</c:v>
                </c:pt>
                <c:pt idx="79">
                  <c:v>2021-02-04T07:00</c:v>
                </c:pt>
                <c:pt idx="80">
                  <c:v>2021-02-04T08:00</c:v>
                </c:pt>
                <c:pt idx="81">
                  <c:v>2021-02-04T09:00</c:v>
                </c:pt>
                <c:pt idx="82">
                  <c:v>2021-02-04T10:00</c:v>
                </c:pt>
                <c:pt idx="83">
                  <c:v>2021-02-04T11:00</c:v>
                </c:pt>
                <c:pt idx="84">
                  <c:v>2021-02-04T12:00</c:v>
                </c:pt>
                <c:pt idx="85">
                  <c:v>2021-02-04T13:00</c:v>
                </c:pt>
                <c:pt idx="86">
                  <c:v>2021-02-04T14:00</c:v>
                </c:pt>
                <c:pt idx="87">
                  <c:v>2021-02-04T15:00</c:v>
                </c:pt>
                <c:pt idx="88">
                  <c:v>2021-02-04T16:00</c:v>
                </c:pt>
                <c:pt idx="89">
                  <c:v>2021-02-04T17:00</c:v>
                </c:pt>
                <c:pt idx="90">
                  <c:v>2021-02-04T18:00</c:v>
                </c:pt>
                <c:pt idx="91">
                  <c:v>2021-02-04T19:00</c:v>
                </c:pt>
                <c:pt idx="92">
                  <c:v>2021-02-04T20:00</c:v>
                </c:pt>
                <c:pt idx="93">
                  <c:v>2021-02-04T21:00</c:v>
                </c:pt>
                <c:pt idx="94">
                  <c:v>2021-02-04T22:00</c:v>
                </c:pt>
                <c:pt idx="95">
                  <c:v>2021-02-04T23:00</c:v>
                </c:pt>
                <c:pt idx="96">
                  <c:v>2021-02-05T00:00</c:v>
                </c:pt>
                <c:pt idx="97">
                  <c:v>2021-02-05T01:00</c:v>
                </c:pt>
                <c:pt idx="98">
                  <c:v>2021-02-05T02:00</c:v>
                </c:pt>
                <c:pt idx="99">
                  <c:v>2021-02-05T03:00</c:v>
                </c:pt>
                <c:pt idx="100">
                  <c:v>2021-02-05T04:00</c:v>
                </c:pt>
                <c:pt idx="101">
                  <c:v>2021-02-05T05:00</c:v>
                </c:pt>
                <c:pt idx="102">
                  <c:v>2021-02-05T06:00</c:v>
                </c:pt>
                <c:pt idx="103">
                  <c:v>2021-02-05T07:00</c:v>
                </c:pt>
                <c:pt idx="104">
                  <c:v>2021-02-05T08:00</c:v>
                </c:pt>
                <c:pt idx="105">
                  <c:v>2021-02-05T09:00</c:v>
                </c:pt>
                <c:pt idx="106">
                  <c:v>2021-02-05T10:00</c:v>
                </c:pt>
                <c:pt idx="107">
                  <c:v>2021-02-05T11:00</c:v>
                </c:pt>
                <c:pt idx="108">
                  <c:v>2021-02-05T12:00</c:v>
                </c:pt>
                <c:pt idx="109">
                  <c:v>2021-02-05T13:00</c:v>
                </c:pt>
                <c:pt idx="110">
                  <c:v>2021-02-05T14:00</c:v>
                </c:pt>
                <c:pt idx="111">
                  <c:v>2021-02-05T15:00</c:v>
                </c:pt>
                <c:pt idx="112">
                  <c:v>2021-02-05T16:00</c:v>
                </c:pt>
                <c:pt idx="113">
                  <c:v>2021-02-05T17:00</c:v>
                </c:pt>
                <c:pt idx="114">
                  <c:v>2021-02-05T18:00</c:v>
                </c:pt>
                <c:pt idx="115">
                  <c:v>2021-02-05T19:00</c:v>
                </c:pt>
                <c:pt idx="116">
                  <c:v>2021-02-05T20:00</c:v>
                </c:pt>
                <c:pt idx="117">
                  <c:v>2021-02-05T21:00</c:v>
                </c:pt>
                <c:pt idx="118">
                  <c:v>2021-02-05T22:00</c:v>
                </c:pt>
                <c:pt idx="119">
                  <c:v>2021-02-05T23:00</c:v>
                </c:pt>
                <c:pt idx="120">
                  <c:v>2021-02-06T00:00</c:v>
                </c:pt>
                <c:pt idx="121">
                  <c:v>2021-02-06T01:00</c:v>
                </c:pt>
                <c:pt idx="122">
                  <c:v>2021-02-06T02:00</c:v>
                </c:pt>
                <c:pt idx="123">
                  <c:v>2021-02-06T03:00</c:v>
                </c:pt>
                <c:pt idx="124">
                  <c:v>2021-02-06T04:00</c:v>
                </c:pt>
                <c:pt idx="125">
                  <c:v>2021-02-06T05:00</c:v>
                </c:pt>
                <c:pt idx="126">
                  <c:v>2021-02-06T06:00</c:v>
                </c:pt>
                <c:pt idx="127">
                  <c:v>2021-02-06T07:00</c:v>
                </c:pt>
                <c:pt idx="128">
                  <c:v>2021-02-06T08:00</c:v>
                </c:pt>
                <c:pt idx="129">
                  <c:v>2021-02-06T09:00</c:v>
                </c:pt>
                <c:pt idx="130">
                  <c:v>2021-02-06T10:00</c:v>
                </c:pt>
                <c:pt idx="131">
                  <c:v>2021-02-06T11:00</c:v>
                </c:pt>
                <c:pt idx="132">
                  <c:v>2021-02-06T12:00</c:v>
                </c:pt>
                <c:pt idx="133">
                  <c:v>2021-02-06T13:00</c:v>
                </c:pt>
                <c:pt idx="134">
                  <c:v>2021-02-06T14:00</c:v>
                </c:pt>
                <c:pt idx="135">
                  <c:v>2021-02-06T15:00</c:v>
                </c:pt>
                <c:pt idx="136">
                  <c:v>2021-02-06T16:00</c:v>
                </c:pt>
                <c:pt idx="137">
                  <c:v>2021-02-06T17:00</c:v>
                </c:pt>
                <c:pt idx="138">
                  <c:v>2021-02-06T18:00</c:v>
                </c:pt>
                <c:pt idx="139">
                  <c:v>2021-02-06T19:00</c:v>
                </c:pt>
                <c:pt idx="140">
                  <c:v>2021-02-06T20:00</c:v>
                </c:pt>
                <c:pt idx="141">
                  <c:v>2021-02-06T21:00</c:v>
                </c:pt>
                <c:pt idx="142">
                  <c:v>2021-02-06T22:00</c:v>
                </c:pt>
                <c:pt idx="143">
                  <c:v>2021-02-06T23:00</c:v>
                </c:pt>
                <c:pt idx="144">
                  <c:v>2021-02-07T00:00</c:v>
                </c:pt>
                <c:pt idx="145">
                  <c:v>2021-02-07T01:00</c:v>
                </c:pt>
                <c:pt idx="146">
                  <c:v>2021-02-07T02:00</c:v>
                </c:pt>
                <c:pt idx="147">
                  <c:v>2021-02-07T03:00</c:v>
                </c:pt>
                <c:pt idx="148">
                  <c:v>2021-02-07T04:00</c:v>
                </c:pt>
                <c:pt idx="149">
                  <c:v>2021-02-07T05:00</c:v>
                </c:pt>
                <c:pt idx="150">
                  <c:v>2021-02-07T06:00</c:v>
                </c:pt>
                <c:pt idx="151">
                  <c:v>2021-02-07T07:00</c:v>
                </c:pt>
                <c:pt idx="152">
                  <c:v>2021-02-07T08:00</c:v>
                </c:pt>
                <c:pt idx="153">
                  <c:v>2021-02-07T09:00</c:v>
                </c:pt>
                <c:pt idx="154">
                  <c:v>2021-02-07T10:00</c:v>
                </c:pt>
                <c:pt idx="155">
                  <c:v>2021-02-07T11:00</c:v>
                </c:pt>
                <c:pt idx="156">
                  <c:v>2021-02-07T12:00</c:v>
                </c:pt>
                <c:pt idx="157">
                  <c:v>2021-02-07T13:00</c:v>
                </c:pt>
                <c:pt idx="158">
                  <c:v>2021-02-07T14:00</c:v>
                </c:pt>
                <c:pt idx="159">
                  <c:v>2021-02-07T15:00</c:v>
                </c:pt>
                <c:pt idx="160">
                  <c:v>2021-02-07T16:00</c:v>
                </c:pt>
                <c:pt idx="161">
                  <c:v>2021-02-07T17:00</c:v>
                </c:pt>
                <c:pt idx="162">
                  <c:v>2021-02-07T18:00</c:v>
                </c:pt>
                <c:pt idx="163">
                  <c:v>2021-02-07T19:00</c:v>
                </c:pt>
                <c:pt idx="164">
                  <c:v>2021-02-07T20:00</c:v>
                </c:pt>
                <c:pt idx="165">
                  <c:v>2021-02-07T21:00</c:v>
                </c:pt>
                <c:pt idx="166">
                  <c:v>2021-02-07T22:00</c:v>
                </c:pt>
                <c:pt idx="167">
                  <c:v>2021-02-07T23:00</c:v>
                </c:pt>
                <c:pt idx="168">
                  <c:v>2021-02-08T00:00</c:v>
                </c:pt>
                <c:pt idx="169">
                  <c:v>2021-02-08T01:00</c:v>
                </c:pt>
                <c:pt idx="170">
                  <c:v>2021-02-08T02:00</c:v>
                </c:pt>
                <c:pt idx="171">
                  <c:v>2021-02-08T03:00</c:v>
                </c:pt>
                <c:pt idx="172">
                  <c:v>2021-02-08T04:00</c:v>
                </c:pt>
                <c:pt idx="173">
                  <c:v>2021-02-08T05:00</c:v>
                </c:pt>
                <c:pt idx="174">
                  <c:v>2021-02-08T06:00</c:v>
                </c:pt>
                <c:pt idx="175">
                  <c:v>2021-02-08T07:00</c:v>
                </c:pt>
                <c:pt idx="176">
                  <c:v>2021-02-08T08:00</c:v>
                </c:pt>
                <c:pt idx="177">
                  <c:v>2021-02-08T09:00</c:v>
                </c:pt>
                <c:pt idx="178">
                  <c:v>2021-02-08T11:00</c:v>
                </c:pt>
                <c:pt idx="179">
                  <c:v>2021-02-08T11:00</c:v>
                </c:pt>
                <c:pt idx="180">
                  <c:v>2021-02-08T12:00</c:v>
                </c:pt>
                <c:pt idx="181">
                  <c:v>2021-02-08T13:00</c:v>
                </c:pt>
                <c:pt idx="182">
                  <c:v>2021-02-08T14:00</c:v>
                </c:pt>
                <c:pt idx="183">
                  <c:v>2021-02-08T15:00</c:v>
                </c:pt>
                <c:pt idx="184">
                  <c:v>2021-02-08T16:00</c:v>
                </c:pt>
                <c:pt idx="185">
                  <c:v>2021-02-08T17:00</c:v>
                </c:pt>
                <c:pt idx="186">
                  <c:v>2021-02-08T18:00</c:v>
                </c:pt>
                <c:pt idx="187">
                  <c:v>2021-02-08T19:00</c:v>
                </c:pt>
                <c:pt idx="188">
                  <c:v>2021-02-08T20:00</c:v>
                </c:pt>
                <c:pt idx="189">
                  <c:v>2021-02-08T21:00</c:v>
                </c:pt>
                <c:pt idx="190">
                  <c:v>2021-02-08T22:00</c:v>
                </c:pt>
                <c:pt idx="191">
                  <c:v>2021-02-08T23:00</c:v>
                </c:pt>
                <c:pt idx="192">
                  <c:v>2021-02-09T00:00</c:v>
                </c:pt>
                <c:pt idx="193">
                  <c:v>2021-02-09T01:00</c:v>
                </c:pt>
                <c:pt idx="194">
                  <c:v>2021-02-09T02:00</c:v>
                </c:pt>
                <c:pt idx="195">
                  <c:v>2021-02-09T03:00</c:v>
                </c:pt>
                <c:pt idx="196">
                  <c:v>2021-02-09T04:00</c:v>
                </c:pt>
                <c:pt idx="197">
                  <c:v>2021-02-09T05:00</c:v>
                </c:pt>
                <c:pt idx="198">
                  <c:v>2021-02-09T06:00</c:v>
                </c:pt>
                <c:pt idx="199">
                  <c:v>2021-02-09T07:00</c:v>
                </c:pt>
                <c:pt idx="200">
                  <c:v>2021-02-09T08:00</c:v>
                </c:pt>
                <c:pt idx="201">
                  <c:v>2021-02-09T09:00</c:v>
                </c:pt>
                <c:pt idx="202">
                  <c:v>2021-02-09T10:00</c:v>
                </c:pt>
                <c:pt idx="203">
                  <c:v>2021-02-09T11:00</c:v>
                </c:pt>
                <c:pt idx="204">
                  <c:v>2021-02-09T12:00</c:v>
                </c:pt>
                <c:pt idx="205">
                  <c:v>2021-02-09T13:00</c:v>
                </c:pt>
                <c:pt idx="206">
                  <c:v>2021-02-09T14:00</c:v>
                </c:pt>
                <c:pt idx="207">
                  <c:v>2021-02-09T15:00</c:v>
                </c:pt>
                <c:pt idx="208">
                  <c:v>2021-02-09T16:00</c:v>
                </c:pt>
                <c:pt idx="209">
                  <c:v>2021-02-09T17:00</c:v>
                </c:pt>
                <c:pt idx="210">
                  <c:v>2021-02-09T18:00</c:v>
                </c:pt>
                <c:pt idx="211">
                  <c:v>2021-02-09T19:00</c:v>
                </c:pt>
                <c:pt idx="212">
                  <c:v>2021-02-09T20:00</c:v>
                </c:pt>
                <c:pt idx="213">
                  <c:v>2021-02-09T21:00</c:v>
                </c:pt>
                <c:pt idx="214">
                  <c:v>2021-02-09T22:00</c:v>
                </c:pt>
                <c:pt idx="215">
                  <c:v>2021-02-09T23:00</c:v>
                </c:pt>
                <c:pt idx="216">
                  <c:v>2021-02-10T00:00</c:v>
                </c:pt>
                <c:pt idx="217">
                  <c:v>2021-02-10T01:00</c:v>
                </c:pt>
                <c:pt idx="218">
                  <c:v>2021-02-10T02:00</c:v>
                </c:pt>
                <c:pt idx="219">
                  <c:v>2021-02-10T03:00</c:v>
                </c:pt>
                <c:pt idx="220">
                  <c:v>2021-02-10T04:00</c:v>
                </c:pt>
                <c:pt idx="221">
                  <c:v>2021-02-10T05:00</c:v>
                </c:pt>
                <c:pt idx="222">
                  <c:v>2021-02-10T06:00</c:v>
                </c:pt>
                <c:pt idx="223">
                  <c:v>2021-02-10T07:00</c:v>
                </c:pt>
                <c:pt idx="224">
                  <c:v>2021-02-10T08:00</c:v>
                </c:pt>
                <c:pt idx="225">
                  <c:v>2021-02-10T09:00</c:v>
                </c:pt>
                <c:pt idx="226">
                  <c:v>2021-02-10T10:00</c:v>
                </c:pt>
                <c:pt idx="227">
                  <c:v>2021-02-10T11:00</c:v>
                </c:pt>
                <c:pt idx="228">
                  <c:v>2021-02-10T12:00</c:v>
                </c:pt>
                <c:pt idx="229">
                  <c:v>2021-02-10T13:00</c:v>
                </c:pt>
                <c:pt idx="230">
                  <c:v>2021-02-10T14:00</c:v>
                </c:pt>
                <c:pt idx="231">
                  <c:v>2021-02-10T15:00</c:v>
                </c:pt>
                <c:pt idx="232">
                  <c:v>2021-02-10T16:00</c:v>
                </c:pt>
                <c:pt idx="233">
                  <c:v>2021-02-10T17:00</c:v>
                </c:pt>
                <c:pt idx="234">
                  <c:v>2021-02-10T18:00</c:v>
                </c:pt>
                <c:pt idx="235">
                  <c:v>2021-02-10T19:00</c:v>
                </c:pt>
                <c:pt idx="236">
                  <c:v>2021-02-10T20:00</c:v>
                </c:pt>
                <c:pt idx="237">
                  <c:v>2021-02-10T21:00</c:v>
                </c:pt>
                <c:pt idx="238">
                  <c:v>2021-02-10T22:00</c:v>
                </c:pt>
                <c:pt idx="239">
                  <c:v>2021-02-10T23:00</c:v>
                </c:pt>
                <c:pt idx="240">
                  <c:v>2021-02-11T00:00</c:v>
                </c:pt>
                <c:pt idx="241">
                  <c:v>2021-02-11T01:00</c:v>
                </c:pt>
                <c:pt idx="242">
                  <c:v>2021-02-11T02:00</c:v>
                </c:pt>
                <c:pt idx="243">
                  <c:v>2021-02-11T03:00</c:v>
                </c:pt>
                <c:pt idx="244">
                  <c:v>2021-02-11T04:00</c:v>
                </c:pt>
                <c:pt idx="245">
                  <c:v>2021-02-11T05:00</c:v>
                </c:pt>
                <c:pt idx="246">
                  <c:v>2021-02-11T06:00</c:v>
                </c:pt>
                <c:pt idx="247">
                  <c:v>2021-02-11T07:00</c:v>
                </c:pt>
                <c:pt idx="248">
                  <c:v>2021-02-11T08:00</c:v>
                </c:pt>
                <c:pt idx="249">
                  <c:v>2021-02-11T09:00</c:v>
                </c:pt>
                <c:pt idx="250">
                  <c:v>2021-02-11T10:00</c:v>
                </c:pt>
                <c:pt idx="251">
                  <c:v>2021-02-11T11:00</c:v>
                </c:pt>
                <c:pt idx="252">
                  <c:v>2021-02-11T12:00</c:v>
                </c:pt>
                <c:pt idx="253">
                  <c:v>2021-02-11T13:00</c:v>
                </c:pt>
                <c:pt idx="254">
                  <c:v>2021-02-11T14:00</c:v>
                </c:pt>
                <c:pt idx="255">
                  <c:v>2021-02-11T15:00</c:v>
                </c:pt>
                <c:pt idx="256">
                  <c:v>2021-02-11T16:00</c:v>
                </c:pt>
                <c:pt idx="257">
                  <c:v>2021-02-11T17:00</c:v>
                </c:pt>
                <c:pt idx="258">
                  <c:v>2021-02-11T18:00</c:v>
                </c:pt>
                <c:pt idx="259">
                  <c:v>2021-02-11T19:00</c:v>
                </c:pt>
                <c:pt idx="260">
                  <c:v>2021-02-11T20:00</c:v>
                </c:pt>
                <c:pt idx="261">
                  <c:v>2021-02-11T21:00</c:v>
                </c:pt>
                <c:pt idx="262">
                  <c:v>2021-02-11T22:00</c:v>
                </c:pt>
                <c:pt idx="263">
                  <c:v>2021-02-11T23:00</c:v>
                </c:pt>
                <c:pt idx="264">
                  <c:v>2021-01-12T00:00:00</c:v>
                </c:pt>
                <c:pt idx="265">
                  <c:v>2021-01-12T01:00:00</c:v>
                </c:pt>
                <c:pt idx="266">
                  <c:v>2021-01-12T02:00:00</c:v>
                </c:pt>
                <c:pt idx="267">
                  <c:v>2021-01-12T03:00:00</c:v>
                </c:pt>
                <c:pt idx="268">
                  <c:v>2021-01-12T04:00:00</c:v>
                </c:pt>
                <c:pt idx="269">
                  <c:v>2021-01-12T05:00:00</c:v>
                </c:pt>
                <c:pt idx="270">
                  <c:v>2021-01-12T06:00:00</c:v>
                </c:pt>
                <c:pt idx="271">
                  <c:v>2021-01-12T07:00:00</c:v>
                </c:pt>
                <c:pt idx="272">
                  <c:v>2021-01-12T08:00:00</c:v>
                </c:pt>
                <c:pt idx="273">
                  <c:v>2021-01-12T09:00:00</c:v>
                </c:pt>
                <c:pt idx="274">
                  <c:v>2021-01-12T10:00:00</c:v>
                </c:pt>
                <c:pt idx="275">
                  <c:v>2021-01-12T11:00:00</c:v>
                </c:pt>
                <c:pt idx="276">
                  <c:v>2021-01-12T12:00:00</c:v>
                </c:pt>
                <c:pt idx="277">
                  <c:v>2021-01-12T13:00:00</c:v>
                </c:pt>
                <c:pt idx="278">
                  <c:v>2021-01-12T14:00:00</c:v>
                </c:pt>
                <c:pt idx="279">
                  <c:v>2021-01-12T15:00:00</c:v>
                </c:pt>
                <c:pt idx="280">
                  <c:v>2021-01-12T16:00:00</c:v>
                </c:pt>
                <c:pt idx="281">
                  <c:v>2021-01-12T17:00:00</c:v>
                </c:pt>
                <c:pt idx="282">
                  <c:v>2021-01-12T18:00:00</c:v>
                </c:pt>
                <c:pt idx="283">
                  <c:v>2021-01-12T19:00:00</c:v>
                </c:pt>
                <c:pt idx="284">
                  <c:v>2021-01-12T20:00:00</c:v>
                </c:pt>
                <c:pt idx="285">
                  <c:v>2021-01-12T21:00:00</c:v>
                </c:pt>
                <c:pt idx="286">
                  <c:v>2021-01-12T22:00:00</c:v>
                </c:pt>
                <c:pt idx="287">
                  <c:v>2021-01-12T23:00:00</c:v>
                </c:pt>
                <c:pt idx="288">
                  <c:v>2021-02-13T00:00</c:v>
                </c:pt>
                <c:pt idx="289">
                  <c:v>2021-02-13T01:00</c:v>
                </c:pt>
                <c:pt idx="290">
                  <c:v>2021-02-13T02:00</c:v>
                </c:pt>
                <c:pt idx="291">
                  <c:v>2021-02-13T03:00</c:v>
                </c:pt>
                <c:pt idx="292">
                  <c:v>2021-02-13T04:00</c:v>
                </c:pt>
                <c:pt idx="293">
                  <c:v>2021-02-13T05:00</c:v>
                </c:pt>
                <c:pt idx="294">
                  <c:v>2021-02-13T06:00</c:v>
                </c:pt>
                <c:pt idx="295">
                  <c:v>2021-02-13T07:00</c:v>
                </c:pt>
                <c:pt idx="296">
                  <c:v>2021-02-13T08:00</c:v>
                </c:pt>
                <c:pt idx="297">
                  <c:v>2021-02-13T09:00</c:v>
                </c:pt>
                <c:pt idx="298">
                  <c:v>2021-02-13T10:00</c:v>
                </c:pt>
                <c:pt idx="299">
                  <c:v>2021-02-13T11:00</c:v>
                </c:pt>
                <c:pt idx="300">
                  <c:v>2021-02-13T12:00</c:v>
                </c:pt>
                <c:pt idx="301">
                  <c:v>2021-02-13T13:00</c:v>
                </c:pt>
                <c:pt idx="302">
                  <c:v>2021-02-13T14:00</c:v>
                </c:pt>
                <c:pt idx="303">
                  <c:v>2021-02-13T15:00</c:v>
                </c:pt>
                <c:pt idx="304">
                  <c:v>2021-02-13T16:00</c:v>
                </c:pt>
                <c:pt idx="305">
                  <c:v>2021-02-13T17:00</c:v>
                </c:pt>
                <c:pt idx="306">
                  <c:v>2021-02-13T18:00</c:v>
                </c:pt>
                <c:pt idx="307">
                  <c:v>2021-02-13T19:00</c:v>
                </c:pt>
                <c:pt idx="308">
                  <c:v>2021-02-13T20:00</c:v>
                </c:pt>
                <c:pt idx="309">
                  <c:v>2021-02-13T21:00</c:v>
                </c:pt>
                <c:pt idx="310">
                  <c:v>2021-02-13T22:00</c:v>
                </c:pt>
                <c:pt idx="311">
                  <c:v>2021-02-13T23:00</c:v>
                </c:pt>
                <c:pt idx="312">
                  <c:v>2021-02-14T00:00</c:v>
                </c:pt>
                <c:pt idx="313">
                  <c:v>2021-02-14T01:00</c:v>
                </c:pt>
                <c:pt idx="314">
                  <c:v>2021-02-14T02:00</c:v>
                </c:pt>
                <c:pt idx="315">
                  <c:v>2021-02-14T03:00</c:v>
                </c:pt>
                <c:pt idx="316">
                  <c:v>2021-02-14T04:00</c:v>
                </c:pt>
                <c:pt idx="317">
                  <c:v>2021-02-14T05:00</c:v>
                </c:pt>
                <c:pt idx="318">
                  <c:v>2021-02-14T06:00</c:v>
                </c:pt>
                <c:pt idx="319">
                  <c:v>2021-02-14T07:00</c:v>
                </c:pt>
                <c:pt idx="320">
                  <c:v>2021-02-14T08:00</c:v>
                </c:pt>
                <c:pt idx="321">
                  <c:v>2021-02-14T09:00</c:v>
                </c:pt>
                <c:pt idx="322">
                  <c:v>2021-02-14T10:00</c:v>
                </c:pt>
                <c:pt idx="323">
                  <c:v>2021-02-14T11:00</c:v>
                </c:pt>
                <c:pt idx="324">
                  <c:v>2021-02-14T12:00</c:v>
                </c:pt>
                <c:pt idx="325">
                  <c:v>2021-02-14T13:00</c:v>
                </c:pt>
                <c:pt idx="326">
                  <c:v>2021-02-14T14:00</c:v>
                </c:pt>
                <c:pt idx="327">
                  <c:v>2021-02-14T15:00</c:v>
                </c:pt>
                <c:pt idx="328">
                  <c:v>2021-02-14T16:00</c:v>
                </c:pt>
                <c:pt idx="329">
                  <c:v>2021-02-14T17:00</c:v>
                </c:pt>
                <c:pt idx="330">
                  <c:v>2021-02-14T18:00</c:v>
                </c:pt>
                <c:pt idx="331">
                  <c:v>2021-02-14T19:00</c:v>
                </c:pt>
                <c:pt idx="332">
                  <c:v>2021-02-14T20:00</c:v>
                </c:pt>
                <c:pt idx="333">
                  <c:v>2021-02-14T21:00</c:v>
                </c:pt>
                <c:pt idx="334">
                  <c:v>2021-02-14T22:00</c:v>
                </c:pt>
                <c:pt idx="335">
                  <c:v>2021-02-14T23:00</c:v>
                </c:pt>
                <c:pt idx="336">
                  <c:v>2021-02-15T00:00</c:v>
                </c:pt>
                <c:pt idx="337">
                  <c:v>2021-02-15T01:00</c:v>
                </c:pt>
                <c:pt idx="338">
                  <c:v>2021-02-15T02:00</c:v>
                </c:pt>
                <c:pt idx="339">
                  <c:v>2021-02-15T03:00</c:v>
                </c:pt>
                <c:pt idx="340">
                  <c:v>2021-02-15T04:00</c:v>
                </c:pt>
                <c:pt idx="341">
                  <c:v>2021-02-15T05:00</c:v>
                </c:pt>
                <c:pt idx="342">
                  <c:v>2021-02-15T06:00</c:v>
                </c:pt>
                <c:pt idx="343">
                  <c:v>2021-02-15T07:00</c:v>
                </c:pt>
                <c:pt idx="344">
                  <c:v>2021-02-15T08:00</c:v>
                </c:pt>
                <c:pt idx="345">
                  <c:v>2021-02-15T09:00</c:v>
                </c:pt>
                <c:pt idx="346">
                  <c:v>2021-02-15T10:00</c:v>
                </c:pt>
                <c:pt idx="347">
                  <c:v>2021-02-15T11:00</c:v>
                </c:pt>
                <c:pt idx="348">
                  <c:v>2021-02-15T12:00</c:v>
                </c:pt>
                <c:pt idx="349">
                  <c:v>2021-02-15T13:00</c:v>
                </c:pt>
                <c:pt idx="350">
                  <c:v>2021-02-15T14:00</c:v>
                </c:pt>
                <c:pt idx="351">
                  <c:v>2021-02-15T15:00</c:v>
                </c:pt>
                <c:pt idx="352">
                  <c:v>2021-02-15T16:00</c:v>
                </c:pt>
                <c:pt idx="353">
                  <c:v>2021-02-15T17:00</c:v>
                </c:pt>
                <c:pt idx="354">
                  <c:v>2021-02-15T18:00</c:v>
                </c:pt>
                <c:pt idx="355">
                  <c:v>2021-02-15T19:00</c:v>
                </c:pt>
                <c:pt idx="356">
                  <c:v>2021-02-15T20:00</c:v>
                </c:pt>
                <c:pt idx="357">
                  <c:v>2021-02-15T21:00</c:v>
                </c:pt>
                <c:pt idx="358">
                  <c:v>2021-02-15T22:00</c:v>
                </c:pt>
                <c:pt idx="359">
                  <c:v>2021-02-15T23:00</c:v>
                </c:pt>
                <c:pt idx="360">
                  <c:v>2021-02-16T00:00</c:v>
                </c:pt>
                <c:pt idx="361">
                  <c:v>2021-02-16T01:00</c:v>
                </c:pt>
                <c:pt idx="362">
                  <c:v>2021-02-16T02:00</c:v>
                </c:pt>
                <c:pt idx="363">
                  <c:v>2021-02-16T03:00</c:v>
                </c:pt>
                <c:pt idx="364">
                  <c:v>2021-02-16T04:00</c:v>
                </c:pt>
                <c:pt idx="365">
                  <c:v>2021-02-16T05:00</c:v>
                </c:pt>
                <c:pt idx="366">
                  <c:v>2021-02-16T06:00</c:v>
                </c:pt>
                <c:pt idx="367">
                  <c:v>2021-02-16T07:00</c:v>
                </c:pt>
                <c:pt idx="368">
                  <c:v>2021-02-16T08:00</c:v>
                </c:pt>
                <c:pt idx="369">
                  <c:v>2021-02-16T09:00</c:v>
                </c:pt>
                <c:pt idx="370">
                  <c:v>2021-02-16T10:00</c:v>
                </c:pt>
                <c:pt idx="371">
                  <c:v>2021-02-16T11:00</c:v>
                </c:pt>
                <c:pt idx="372">
                  <c:v>2021-02-16T12:00</c:v>
                </c:pt>
                <c:pt idx="373">
                  <c:v>2021-02-16T13:00</c:v>
                </c:pt>
                <c:pt idx="374">
                  <c:v>2021-02-16T14:00</c:v>
                </c:pt>
                <c:pt idx="375">
                  <c:v>2021-02-16T15:00</c:v>
                </c:pt>
                <c:pt idx="376">
                  <c:v>2021-02-16T16:00</c:v>
                </c:pt>
                <c:pt idx="377">
                  <c:v>2021-02-16T17:00</c:v>
                </c:pt>
                <c:pt idx="378">
                  <c:v>2021-02-16T18:00</c:v>
                </c:pt>
                <c:pt idx="379">
                  <c:v>2021-02-16T19:00</c:v>
                </c:pt>
                <c:pt idx="380">
                  <c:v>2021-02-16T20:00</c:v>
                </c:pt>
                <c:pt idx="381">
                  <c:v>2021-02-16T21:00</c:v>
                </c:pt>
                <c:pt idx="382">
                  <c:v>2021-02-16T22:00</c:v>
                </c:pt>
                <c:pt idx="383">
                  <c:v>2021-02-16T23:00</c:v>
                </c:pt>
                <c:pt idx="384">
                  <c:v>2021-02-17T00:00</c:v>
                </c:pt>
                <c:pt idx="385">
                  <c:v>2021-02-17T01:00</c:v>
                </c:pt>
                <c:pt idx="386">
                  <c:v>2021-02-17T02:00</c:v>
                </c:pt>
                <c:pt idx="387">
                  <c:v>2021-02-17T03:00</c:v>
                </c:pt>
                <c:pt idx="388">
                  <c:v>2021-02-17T04:00</c:v>
                </c:pt>
                <c:pt idx="389">
                  <c:v>2021-02-17T05:00</c:v>
                </c:pt>
                <c:pt idx="390">
                  <c:v>2021-02-17T06:00</c:v>
                </c:pt>
                <c:pt idx="391">
                  <c:v>2021-02-17T07:00</c:v>
                </c:pt>
                <c:pt idx="392">
                  <c:v>2021-02-17T08:00</c:v>
                </c:pt>
                <c:pt idx="393">
                  <c:v>2021-02-17T09:00</c:v>
                </c:pt>
                <c:pt idx="394">
                  <c:v>2021-02-17T10:00</c:v>
                </c:pt>
                <c:pt idx="395">
                  <c:v>2021-02-17T11:00</c:v>
                </c:pt>
                <c:pt idx="396">
                  <c:v>2021-02-17T12:00</c:v>
                </c:pt>
                <c:pt idx="397">
                  <c:v>2021-02-17T13:00</c:v>
                </c:pt>
                <c:pt idx="398">
                  <c:v>2021-02-17T14:00</c:v>
                </c:pt>
                <c:pt idx="399">
                  <c:v>2021-02-17T15:00</c:v>
                </c:pt>
                <c:pt idx="400">
                  <c:v>2021-02-17T16:00</c:v>
                </c:pt>
                <c:pt idx="401">
                  <c:v>2021-02-17T17:00</c:v>
                </c:pt>
                <c:pt idx="402">
                  <c:v>2021-02-17T18:00</c:v>
                </c:pt>
                <c:pt idx="403">
                  <c:v>2021-02-17T19:00</c:v>
                </c:pt>
                <c:pt idx="404">
                  <c:v>2021-02-17T20:00</c:v>
                </c:pt>
                <c:pt idx="405">
                  <c:v>2021-02-17T21:00</c:v>
                </c:pt>
                <c:pt idx="406">
                  <c:v>2021-02-17T22:00</c:v>
                </c:pt>
                <c:pt idx="407">
                  <c:v>2021-02-17T23:00</c:v>
                </c:pt>
                <c:pt idx="408">
                  <c:v>2021-02-18T00:00</c:v>
                </c:pt>
                <c:pt idx="409">
                  <c:v>2021-02-18T01:00</c:v>
                </c:pt>
                <c:pt idx="410">
                  <c:v>2021-02-18T02:00</c:v>
                </c:pt>
                <c:pt idx="411">
                  <c:v>2021-02-18T03:00</c:v>
                </c:pt>
                <c:pt idx="412">
                  <c:v>2021-02-18T04:00</c:v>
                </c:pt>
                <c:pt idx="413">
                  <c:v>2021-02-18T05:00</c:v>
                </c:pt>
                <c:pt idx="414">
                  <c:v>2021-02-18T06:00</c:v>
                </c:pt>
                <c:pt idx="415">
                  <c:v>2021-02-18T07:00</c:v>
                </c:pt>
                <c:pt idx="416">
                  <c:v>2021-02-18T08:00</c:v>
                </c:pt>
                <c:pt idx="417">
                  <c:v>2021-02-18T09:00</c:v>
                </c:pt>
                <c:pt idx="418">
                  <c:v>2021-02-18T10:00</c:v>
                </c:pt>
                <c:pt idx="419">
                  <c:v>2021-02-18T11:00</c:v>
                </c:pt>
                <c:pt idx="420">
                  <c:v>2021-02-18T12:00</c:v>
                </c:pt>
                <c:pt idx="421">
                  <c:v>2021-02-18T13:00</c:v>
                </c:pt>
                <c:pt idx="422">
                  <c:v>2021-02-18T14:00</c:v>
                </c:pt>
                <c:pt idx="423">
                  <c:v>2021-02-18T15:00</c:v>
                </c:pt>
                <c:pt idx="424">
                  <c:v>2021-02-18T16:00</c:v>
                </c:pt>
                <c:pt idx="425">
                  <c:v>2021-02-18T17:00</c:v>
                </c:pt>
                <c:pt idx="426">
                  <c:v>2021-02-18T18:00</c:v>
                </c:pt>
                <c:pt idx="427">
                  <c:v>2021-02-18T19:00</c:v>
                </c:pt>
                <c:pt idx="428">
                  <c:v>2021-02-18T20:00</c:v>
                </c:pt>
                <c:pt idx="429">
                  <c:v>2021-02-18T21:00</c:v>
                </c:pt>
                <c:pt idx="430">
                  <c:v>2021-02-18T22:00</c:v>
                </c:pt>
                <c:pt idx="431">
                  <c:v>2021-02-18T23:00</c:v>
                </c:pt>
                <c:pt idx="432">
                  <c:v>2021-02-19T00:00:00</c:v>
                </c:pt>
                <c:pt idx="433">
                  <c:v>2021-02-19T01:00:00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2021-02-19T04:00:00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2020-11-19T10:00:00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2021-02-20T00:00</c:v>
                </c:pt>
                <c:pt idx="457">
                  <c:v>2021-02-20T01:00</c:v>
                </c:pt>
                <c:pt idx="458">
                  <c:v>2021-02-20T02:00</c:v>
                </c:pt>
                <c:pt idx="459">
                  <c:v>2021-02-20T03:00</c:v>
                </c:pt>
                <c:pt idx="460">
                  <c:v>2021-02-20T04:00</c:v>
                </c:pt>
                <c:pt idx="461">
                  <c:v>2021-02-20T05:00</c:v>
                </c:pt>
                <c:pt idx="462">
                  <c:v>2021-02-20T06:00</c:v>
                </c:pt>
                <c:pt idx="463">
                  <c:v>2021-02-20T07:00</c:v>
                </c:pt>
                <c:pt idx="464">
                  <c:v>2021-02-20T08:00</c:v>
                </c:pt>
                <c:pt idx="465">
                  <c:v>2021-02-20T09:00</c:v>
                </c:pt>
                <c:pt idx="466">
                  <c:v>2021-02-20T11:00</c:v>
                </c:pt>
                <c:pt idx="467">
                  <c:v>2021-02-20T11:00</c:v>
                </c:pt>
                <c:pt idx="468">
                  <c:v>2021-02-20T12:00</c:v>
                </c:pt>
                <c:pt idx="469">
                  <c:v>2021-02-20T13:00</c:v>
                </c:pt>
                <c:pt idx="470">
                  <c:v>2021-02-20T14:00</c:v>
                </c:pt>
                <c:pt idx="471">
                  <c:v>2021-02-20T15:00</c:v>
                </c:pt>
                <c:pt idx="472">
                  <c:v>2021-02-20T16:00</c:v>
                </c:pt>
                <c:pt idx="473">
                  <c:v>2021-02-20T17:00</c:v>
                </c:pt>
                <c:pt idx="474">
                  <c:v>2021-02-20T18:00</c:v>
                </c:pt>
                <c:pt idx="475">
                  <c:v>2021-02-20T19:00</c:v>
                </c:pt>
                <c:pt idx="476">
                  <c:v>2021-02-20T20:00</c:v>
                </c:pt>
                <c:pt idx="477">
                  <c:v>2021-02-20T21:00</c:v>
                </c:pt>
                <c:pt idx="478">
                  <c:v>2021-02-20T22:00</c:v>
                </c:pt>
                <c:pt idx="479">
                  <c:v>2021-02-20T23:00</c:v>
                </c:pt>
                <c:pt idx="480">
                  <c:v>2021-02-21T00:00</c:v>
                </c:pt>
                <c:pt idx="481">
                  <c:v>2021-02-21T01:00</c:v>
                </c:pt>
                <c:pt idx="482">
                  <c:v>2021-02-21T02:00</c:v>
                </c:pt>
                <c:pt idx="483">
                  <c:v>2021-02-21T03:00</c:v>
                </c:pt>
                <c:pt idx="484">
                  <c:v>2021-02-21T04:00</c:v>
                </c:pt>
                <c:pt idx="485">
                  <c:v>2021-02-21T05:00</c:v>
                </c:pt>
                <c:pt idx="486">
                  <c:v>2021-02-21T06:00</c:v>
                </c:pt>
                <c:pt idx="487">
                  <c:v>2021-02-21T07:00</c:v>
                </c:pt>
                <c:pt idx="488">
                  <c:v>2021-02-21T08:00</c:v>
                </c:pt>
                <c:pt idx="489">
                  <c:v>2021-02-21T09:00</c:v>
                </c:pt>
                <c:pt idx="490">
                  <c:v>2021-02-21T10:00</c:v>
                </c:pt>
                <c:pt idx="491">
                  <c:v>2021-02-21T11:00</c:v>
                </c:pt>
                <c:pt idx="492">
                  <c:v>2021-02-21T12:00</c:v>
                </c:pt>
                <c:pt idx="493">
                  <c:v>2021-02-21T13:00</c:v>
                </c:pt>
                <c:pt idx="494">
                  <c:v>2021-02-21T14:00</c:v>
                </c:pt>
                <c:pt idx="495">
                  <c:v>2021-02-21T15:00</c:v>
                </c:pt>
                <c:pt idx="496">
                  <c:v>2021-02-21T16:00</c:v>
                </c:pt>
                <c:pt idx="497">
                  <c:v>2021-02-21T17:00</c:v>
                </c:pt>
                <c:pt idx="498">
                  <c:v>2021-02-21T18:00</c:v>
                </c:pt>
                <c:pt idx="499">
                  <c:v>2021-02-21T19:00</c:v>
                </c:pt>
                <c:pt idx="500">
                  <c:v>2021-02-21T20:00</c:v>
                </c:pt>
                <c:pt idx="501">
                  <c:v>2021-02-21T21:00</c:v>
                </c:pt>
                <c:pt idx="502">
                  <c:v>2021-02-21T22:00</c:v>
                </c:pt>
                <c:pt idx="503">
                  <c:v>2021-02-21T23:00</c:v>
                </c:pt>
                <c:pt idx="504">
                  <c:v>2021-02-22T00:00</c:v>
                </c:pt>
                <c:pt idx="505">
                  <c:v>2021-02-22T01:00</c:v>
                </c:pt>
                <c:pt idx="506">
                  <c:v>2021-02-22T02:00</c:v>
                </c:pt>
                <c:pt idx="507">
                  <c:v>2021-02-22T03:00</c:v>
                </c:pt>
                <c:pt idx="508">
                  <c:v>2021-02-22T04:00</c:v>
                </c:pt>
                <c:pt idx="509">
                  <c:v>2021-02-22T05:00</c:v>
                </c:pt>
                <c:pt idx="510">
                  <c:v>2021-02-22T06:00</c:v>
                </c:pt>
                <c:pt idx="511">
                  <c:v>2021-02-22T07:00</c:v>
                </c:pt>
                <c:pt idx="512">
                  <c:v>2021-02-22T08:00</c:v>
                </c:pt>
                <c:pt idx="513">
                  <c:v>2021-02-22T09:00</c:v>
                </c:pt>
                <c:pt idx="514">
                  <c:v>2021-02-22T10:00</c:v>
                </c:pt>
                <c:pt idx="515">
                  <c:v>2021-02-22T11:00</c:v>
                </c:pt>
                <c:pt idx="516">
                  <c:v>2021-02-22T12:00</c:v>
                </c:pt>
                <c:pt idx="517">
                  <c:v>2021-02-22T13:00</c:v>
                </c:pt>
                <c:pt idx="518">
                  <c:v>2021-02-22T14:00</c:v>
                </c:pt>
                <c:pt idx="519">
                  <c:v>2021-02-22T15:00</c:v>
                </c:pt>
                <c:pt idx="520">
                  <c:v>2021-02-22T16:00</c:v>
                </c:pt>
                <c:pt idx="521">
                  <c:v>2021-02-22T17:00</c:v>
                </c:pt>
                <c:pt idx="522">
                  <c:v>2021-02-22T18:00</c:v>
                </c:pt>
                <c:pt idx="523">
                  <c:v>2021-02-22T19:00</c:v>
                </c:pt>
                <c:pt idx="524">
                  <c:v>2021-02-22T20:00</c:v>
                </c:pt>
                <c:pt idx="525">
                  <c:v>2021-02-22T21:00</c:v>
                </c:pt>
                <c:pt idx="526">
                  <c:v>2021-02-22T22:00</c:v>
                </c:pt>
                <c:pt idx="527">
                  <c:v>2021-02-22T23:00</c:v>
                </c:pt>
                <c:pt idx="528">
                  <c:v>2021-02-23T00:00</c:v>
                </c:pt>
                <c:pt idx="529">
                  <c:v>2021-02-23T01:00</c:v>
                </c:pt>
                <c:pt idx="530">
                  <c:v>2021-02-23T02:00</c:v>
                </c:pt>
                <c:pt idx="531">
                  <c:v>2021-02-23T03:00</c:v>
                </c:pt>
                <c:pt idx="532">
                  <c:v>2021-02-23T04:00</c:v>
                </c:pt>
                <c:pt idx="533">
                  <c:v>2021-02-23T05:00</c:v>
                </c:pt>
                <c:pt idx="534">
                  <c:v>2021-02-23T06:00</c:v>
                </c:pt>
                <c:pt idx="535">
                  <c:v>2021-02-23T07:00</c:v>
                </c:pt>
                <c:pt idx="536">
                  <c:v>2021-02-23T08:00</c:v>
                </c:pt>
                <c:pt idx="537">
                  <c:v>2021-02-23T09:00</c:v>
                </c:pt>
                <c:pt idx="538">
                  <c:v>2021-02-23T10:00</c:v>
                </c:pt>
                <c:pt idx="539">
                  <c:v>2021-02-23T11:00</c:v>
                </c:pt>
                <c:pt idx="540">
                  <c:v>2021-02-23T12:00</c:v>
                </c:pt>
                <c:pt idx="541">
                  <c:v>2021-02-23T13:00</c:v>
                </c:pt>
                <c:pt idx="542">
                  <c:v>2021-02-23T14:00</c:v>
                </c:pt>
                <c:pt idx="543">
                  <c:v>2021-02-23T15:00</c:v>
                </c:pt>
                <c:pt idx="544">
                  <c:v>2021-02-23T16:00</c:v>
                </c:pt>
                <c:pt idx="545">
                  <c:v>2021-02-23T17:00</c:v>
                </c:pt>
                <c:pt idx="546">
                  <c:v>2021-02-23T18:00</c:v>
                </c:pt>
                <c:pt idx="547">
                  <c:v>2021-02-23T19:00</c:v>
                </c:pt>
                <c:pt idx="548">
                  <c:v>2021-02-23T20:00</c:v>
                </c:pt>
                <c:pt idx="549">
                  <c:v>2021-02-23T21:00</c:v>
                </c:pt>
                <c:pt idx="550">
                  <c:v>2021-02-23T22:00</c:v>
                </c:pt>
                <c:pt idx="551">
                  <c:v>2021-02-23T23:00</c:v>
                </c:pt>
                <c:pt idx="552">
                  <c:v>2021-02-24T00:00</c:v>
                </c:pt>
                <c:pt idx="553">
                  <c:v>2021-02-24T01:00</c:v>
                </c:pt>
                <c:pt idx="554">
                  <c:v>2021-02-24T02:00</c:v>
                </c:pt>
                <c:pt idx="555">
                  <c:v>2021-02-24T03:00</c:v>
                </c:pt>
                <c:pt idx="556">
                  <c:v>2021-02-24T04:00</c:v>
                </c:pt>
                <c:pt idx="557">
                  <c:v>2021-02-24T05:00</c:v>
                </c:pt>
                <c:pt idx="558">
                  <c:v>2021-02-24T06:00</c:v>
                </c:pt>
                <c:pt idx="559">
                  <c:v>2021-02-24T07:00</c:v>
                </c:pt>
                <c:pt idx="560">
                  <c:v>2021-02-24T08:00</c:v>
                </c:pt>
                <c:pt idx="561">
                  <c:v>2021-02-24T09:00</c:v>
                </c:pt>
                <c:pt idx="562">
                  <c:v>2021-02-24T10:00</c:v>
                </c:pt>
                <c:pt idx="563">
                  <c:v>2021-02-24T11:00</c:v>
                </c:pt>
                <c:pt idx="564">
                  <c:v>2021-02-24T12:00</c:v>
                </c:pt>
                <c:pt idx="565">
                  <c:v>2021-02-24T13:00</c:v>
                </c:pt>
                <c:pt idx="566">
                  <c:v>2021-02-24T14:00</c:v>
                </c:pt>
                <c:pt idx="567">
                  <c:v>2021-02-24T15:00</c:v>
                </c:pt>
                <c:pt idx="568">
                  <c:v>2021-02-24T16:00</c:v>
                </c:pt>
                <c:pt idx="569">
                  <c:v>2021-02-24T17:00</c:v>
                </c:pt>
                <c:pt idx="570">
                  <c:v>2021-02-24T18:00</c:v>
                </c:pt>
                <c:pt idx="571">
                  <c:v>2021-02-24T19:00</c:v>
                </c:pt>
                <c:pt idx="572">
                  <c:v>2021-02-24T20:00</c:v>
                </c:pt>
                <c:pt idx="573">
                  <c:v>2021-02-24T21:00</c:v>
                </c:pt>
                <c:pt idx="574">
                  <c:v>2021-02-24T22:00</c:v>
                </c:pt>
                <c:pt idx="575">
                  <c:v>2021-02-24T23:00</c:v>
                </c:pt>
                <c:pt idx="576">
                  <c:v>2021-02-25T00:00</c:v>
                </c:pt>
                <c:pt idx="577">
                  <c:v>2021-02-25T01:00</c:v>
                </c:pt>
                <c:pt idx="578">
                  <c:v>2021-02-25T02:00</c:v>
                </c:pt>
                <c:pt idx="579">
                  <c:v>2021-02-25T03:00</c:v>
                </c:pt>
                <c:pt idx="580">
                  <c:v>2021-02-25T04:00</c:v>
                </c:pt>
                <c:pt idx="581">
                  <c:v>2021-02-25T05:00</c:v>
                </c:pt>
                <c:pt idx="582">
                  <c:v>2021-02-25T06:00</c:v>
                </c:pt>
                <c:pt idx="583">
                  <c:v>2021-02-25T07:00</c:v>
                </c:pt>
                <c:pt idx="584">
                  <c:v>2021-02-25T08:00</c:v>
                </c:pt>
                <c:pt idx="585">
                  <c:v>2021-02-25T09:00</c:v>
                </c:pt>
                <c:pt idx="586">
                  <c:v>2021-02-25T11:00</c:v>
                </c:pt>
                <c:pt idx="587">
                  <c:v>2021-02-25T11:00</c:v>
                </c:pt>
                <c:pt idx="588">
                  <c:v>2021-02-25T12:00</c:v>
                </c:pt>
                <c:pt idx="589">
                  <c:v>2021-02-25T13:00</c:v>
                </c:pt>
                <c:pt idx="590">
                  <c:v>2021-02-25T14:00</c:v>
                </c:pt>
                <c:pt idx="591">
                  <c:v>2021-02-25T15:00</c:v>
                </c:pt>
                <c:pt idx="592">
                  <c:v>2021-02-25T16:00</c:v>
                </c:pt>
                <c:pt idx="593">
                  <c:v>2021-02-25T17:00</c:v>
                </c:pt>
                <c:pt idx="594">
                  <c:v>2021-02-25T18:00</c:v>
                </c:pt>
                <c:pt idx="595">
                  <c:v>2021-02-25T19:00</c:v>
                </c:pt>
                <c:pt idx="596">
                  <c:v>2021-02-25T20:00</c:v>
                </c:pt>
                <c:pt idx="597">
                  <c:v>2021-02-25T21:00</c:v>
                </c:pt>
                <c:pt idx="598">
                  <c:v>2021-02-25T22:00</c:v>
                </c:pt>
                <c:pt idx="599">
                  <c:v>2021-02-25T23:00</c:v>
                </c:pt>
              </c:strCache>
            </c:strRef>
          </c:cat>
          <c:val>
            <c:numRef>
              <c:f>'Feb (2)'!$L$3:$L$604</c:f>
              <c:numCache>
                <c:formatCode>General</c:formatCode>
                <c:ptCount val="600"/>
                <c:pt idx="7">
                  <c:v>16.3</c:v>
                </c:pt>
                <c:pt idx="8">
                  <c:v>16.8</c:v>
                </c:pt>
                <c:pt idx="9">
                  <c:v>17.9</c:v>
                </c:pt>
                <c:pt idx="10">
                  <c:v>18.5</c:v>
                </c:pt>
                <c:pt idx="11">
                  <c:v>20.1</c:v>
                </c:pt>
                <c:pt idx="12">
                  <c:v>22.0</c:v>
                </c:pt>
                <c:pt idx="13">
                  <c:v>22.3</c:v>
                </c:pt>
                <c:pt idx="14">
                  <c:v>17.8</c:v>
                </c:pt>
                <c:pt idx="15">
                  <c:v>21.8</c:v>
                </c:pt>
                <c:pt idx="16">
                  <c:v>24.3</c:v>
                </c:pt>
                <c:pt idx="17">
                  <c:v>25.1</c:v>
                </c:pt>
                <c:pt idx="18">
                  <c:v>20.7</c:v>
                </c:pt>
                <c:pt idx="19">
                  <c:v>19.9</c:v>
                </c:pt>
                <c:pt idx="20">
                  <c:v>20.0</c:v>
                </c:pt>
                <c:pt idx="21">
                  <c:v>21.0</c:v>
                </c:pt>
                <c:pt idx="22">
                  <c:v>22.1</c:v>
                </c:pt>
                <c:pt idx="31">
                  <c:v>19.2</c:v>
                </c:pt>
                <c:pt idx="32">
                  <c:v>18.0</c:v>
                </c:pt>
                <c:pt idx="33">
                  <c:v>18.6</c:v>
                </c:pt>
                <c:pt idx="34">
                  <c:v>20.1</c:v>
                </c:pt>
                <c:pt idx="35">
                  <c:v>20.4</c:v>
                </c:pt>
                <c:pt idx="36">
                  <c:v>20.6</c:v>
                </c:pt>
                <c:pt idx="37">
                  <c:v>21.1</c:v>
                </c:pt>
                <c:pt idx="38">
                  <c:v>22.3</c:v>
                </c:pt>
                <c:pt idx="39">
                  <c:v>23.1</c:v>
                </c:pt>
                <c:pt idx="40">
                  <c:v>21.4</c:v>
                </c:pt>
                <c:pt idx="41">
                  <c:v>22.1</c:v>
                </c:pt>
                <c:pt idx="42">
                  <c:v>21.2</c:v>
                </c:pt>
                <c:pt idx="43">
                  <c:v>21.9</c:v>
                </c:pt>
                <c:pt idx="44">
                  <c:v>20.6</c:v>
                </c:pt>
                <c:pt idx="45">
                  <c:v>22.1</c:v>
                </c:pt>
                <c:pt idx="46">
                  <c:v>20.8</c:v>
                </c:pt>
                <c:pt idx="55">
                  <c:v>18.8</c:v>
                </c:pt>
                <c:pt idx="56">
                  <c:v>22.2</c:v>
                </c:pt>
                <c:pt idx="57">
                  <c:v>19.6</c:v>
                </c:pt>
                <c:pt idx="58">
                  <c:v>20.3</c:v>
                </c:pt>
                <c:pt idx="59">
                  <c:v>20.0</c:v>
                </c:pt>
                <c:pt idx="60">
                  <c:v>20.0</c:v>
                </c:pt>
                <c:pt idx="61">
                  <c:v>19.6</c:v>
                </c:pt>
                <c:pt idx="62">
                  <c:v>20.5</c:v>
                </c:pt>
                <c:pt idx="63">
                  <c:v>19.7</c:v>
                </c:pt>
                <c:pt idx="64">
                  <c:v>19.8</c:v>
                </c:pt>
                <c:pt idx="65">
                  <c:v>18.8</c:v>
                </c:pt>
                <c:pt idx="66">
                  <c:v>20.3</c:v>
                </c:pt>
                <c:pt idx="67">
                  <c:v>19.5</c:v>
                </c:pt>
                <c:pt idx="68">
                  <c:v>22.8</c:v>
                </c:pt>
                <c:pt idx="69">
                  <c:v>20.0</c:v>
                </c:pt>
                <c:pt idx="70">
                  <c:v>21.9</c:v>
                </c:pt>
                <c:pt idx="79">
                  <c:v>16.0</c:v>
                </c:pt>
                <c:pt idx="80">
                  <c:v>19.2</c:v>
                </c:pt>
                <c:pt idx="81">
                  <c:v>18.1</c:v>
                </c:pt>
                <c:pt idx="82">
                  <c:v>20.0</c:v>
                </c:pt>
                <c:pt idx="83">
                  <c:v>21.4</c:v>
                </c:pt>
                <c:pt idx="84">
                  <c:v>21.5</c:v>
                </c:pt>
                <c:pt idx="85">
                  <c:v>26.1</c:v>
                </c:pt>
                <c:pt idx="86">
                  <c:v>24.1</c:v>
                </c:pt>
                <c:pt idx="87">
                  <c:v>26.0</c:v>
                </c:pt>
                <c:pt idx="88">
                  <c:v>22.7</c:v>
                </c:pt>
                <c:pt idx="89">
                  <c:v>22.1</c:v>
                </c:pt>
                <c:pt idx="90">
                  <c:v>20.3</c:v>
                </c:pt>
                <c:pt idx="91">
                  <c:v>19.6</c:v>
                </c:pt>
                <c:pt idx="92">
                  <c:v>22.7</c:v>
                </c:pt>
                <c:pt idx="93">
                  <c:v>19.6</c:v>
                </c:pt>
                <c:pt idx="94">
                  <c:v>21.9</c:v>
                </c:pt>
                <c:pt idx="103">
                  <c:v>20.3</c:v>
                </c:pt>
                <c:pt idx="104">
                  <c:v>19.3</c:v>
                </c:pt>
                <c:pt idx="105">
                  <c:v>19.8</c:v>
                </c:pt>
                <c:pt idx="106">
                  <c:v>19.5</c:v>
                </c:pt>
                <c:pt idx="107">
                  <c:v>19.6</c:v>
                </c:pt>
                <c:pt idx="108">
                  <c:v>0.0</c:v>
                </c:pt>
                <c:pt idx="109">
                  <c:v>0.0</c:v>
                </c:pt>
                <c:pt idx="110">
                  <c:v>20.3</c:v>
                </c:pt>
                <c:pt idx="111">
                  <c:v>20.0</c:v>
                </c:pt>
                <c:pt idx="112">
                  <c:v>20.5</c:v>
                </c:pt>
                <c:pt idx="113">
                  <c:v>21.2</c:v>
                </c:pt>
                <c:pt idx="114">
                  <c:v>19.5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27">
                  <c:v>17.6</c:v>
                </c:pt>
                <c:pt idx="128">
                  <c:v>18.1</c:v>
                </c:pt>
                <c:pt idx="129">
                  <c:v>18.6</c:v>
                </c:pt>
                <c:pt idx="130">
                  <c:v>18.7</c:v>
                </c:pt>
                <c:pt idx="131">
                  <c:v>19.7</c:v>
                </c:pt>
                <c:pt idx="132">
                  <c:v>18.8</c:v>
                </c:pt>
                <c:pt idx="133">
                  <c:v>19.5</c:v>
                </c:pt>
                <c:pt idx="134">
                  <c:v>20.0</c:v>
                </c:pt>
                <c:pt idx="135">
                  <c:v>23.6</c:v>
                </c:pt>
                <c:pt idx="175">
                  <c:v>18.5</c:v>
                </c:pt>
                <c:pt idx="176">
                  <c:v>18.9</c:v>
                </c:pt>
                <c:pt idx="177">
                  <c:v>21.1</c:v>
                </c:pt>
                <c:pt idx="178">
                  <c:v>20.3</c:v>
                </c:pt>
                <c:pt idx="179">
                  <c:v>21.1</c:v>
                </c:pt>
                <c:pt idx="180">
                  <c:v>23.4</c:v>
                </c:pt>
                <c:pt idx="181">
                  <c:v>24.3</c:v>
                </c:pt>
                <c:pt idx="182">
                  <c:v>26.8</c:v>
                </c:pt>
                <c:pt idx="183">
                  <c:v>25.1</c:v>
                </c:pt>
                <c:pt idx="184">
                  <c:v>27.0</c:v>
                </c:pt>
                <c:pt idx="185">
                  <c:v>23.6</c:v>
                </c:pt>
                <c:pt idx="186">
                  <c:v>23.7</c:v>
                </c:pt>
                <c:pt idx="187">
                  <c:v>23.0</c:v>
                </c:pt>
                <c:pt idx="188">
                  <c:v>21.6</c:v>
                </c:pt>
                <c:pt idx="189">
                  <c:v>20.8</c:v>
                </c:pt>
                <c:pt idx="190">
                  <c:v>21.9</c:v>
                </c:pt>
                <c:pt idx="199">
                  <c:v>21.0</c:v>
                </c:pt>
                <c:pt idx="200">
                  <c:v>20.5</c:v>
                </c:pt>
                <c:pt idx="201">
                  <c:v>20.0</c:v>
                </c:pt>
                <c:pt idx="202">
                  <c:v>20.3</c:v>
                </c:pt>
                <c:pt idx="203">
                  <c:v>20.7</c:v>
                </c:pt>
                <c:pt idx="204">
                  <c:v>22.8</c:v>
                </c:pt>
                <c:pt idx="205">
                  <c:v>23.3</c:v>
                </c:pt>
                <c:pt idx="206">
                  <c:v>22.0</c:v>
                </c:pt>
                <c:pt idx="207">
                  <c:v>22.1</c:v>
                </c:pt>
                <c:pt idx="208">
                  <c:v>22.0</c:v>
                </c:pt>
                <c:pt idx="209">
                  <c:v>21.2</c:v>
                </c:pt>
                <c:pt idx="210">
                  <c:v>23.1</c:v>
                </c:pt>
                <c:pt idx="211">
                  <c:v>22.3</c:v>
                </c:pt>
                <c:pt idx="212">
                  <c:v>21.1</c:v>
                </c:pt>
                <c:pt idx="213">
                  <c:v>20.6</c:v>
                </c:pt>
                <c:pt idx="214">
                  <c:v>20.3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BCA-4AEC-BB71-68537E33DC5F}"/>
            </c:ext>
          </c:extLst>
        </c:ser>
        <c:ser>
          <c:idx val="5"/>
          <c:order val="5"/>
          <c:tx>
            <c:v>AWG 2 RH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'Feb (2)'!$A$3:$A$604</c:f>
              <c:strCache>
                <c:ptCount val="600"/>
                <c:pt idx="0">
                  <c:v>2021-02-01T00:00</c:v>
                </c:pt>
                <c:pt idx="1">
                  <c:v>2021-02-01T01:00</c:v>
                </c:pt>
                <c:pt idx="2">
                  <c:v>2021-02-01T02:00</c:v>
                </c:pt>
                <c:pt idx="3">
                  <c:v>2021-02-01T03:00</c:v>
                </c:pt>
                <c:pt idx="4">
                  <c:v>2021-02-01T04:00</c:v>
                </c:pt>
                <c:pt idx="5">
                  <c:v>2021-02-01T05:00</c:v>
                </c:pt>
                <c:pt idx="6">
                  <c:v>2021-02-01T06:00</c:v>
                </c:pt>
                <c:pt idx="7">
                  <c:v>2021-02-01T07:00</c:v>
                </c:pt>
                <c:pt idx="8">
                  <c:v>2021-02-01T08:00</c:v>
                </c:pt>
                <c:pt idx="9">
                  <c:v>2021-02-01T09:00</c:v>
                </c:pt>
                <c:pt idx="10">
                  <c:v>2021-02-01T10:00</c:v>
                </c:pt>
                <c:pt idx="11">
                  <c:v>2021-02-01T11:00</c:v>
                </c:pt>
                <c:pt idx="12">
                  <c:v>2021-02-01T12:00</c:v>
                </c:pt>
                <c:pt idx="13">
                  <c:v>2021-02-01T13:00</c:v>
                </c:pt>
                <c:pt idx="14">
                  <c:v>2021-02-01T14:00</c:v>
                </c:pt>
                <c:pt idx="15">
                  <c:v>2021-02-01T15:00</c:v>
                </c:pt>
                <c:pt idx="16">
                  <c:v>2021-02-01T16:00</c:v>
                </c:pt>
                <c:pt idx="17">
                  <c:v>2021-02-01T17:00</c:v>
                </c:pt>
                <c:pt idx="18">
                  <c:v>2021-02-01T18:00</c:v>
                </c:pt>
                <c:pt idx="19">
                  <c:v>2021-02-01T19:00</c:v>
                </c:pt>
                <c:pt idx="20">
                  <c:v>2021-02-01T20:00</c:v>
                </c:pt>
                <c:pt idx="21">
                  <c:v>2021-02-01T21:00</c:v>
                </c:pt>
                <c:pt idx="22">
                  <c:v>2021-02-01T22:00</c:v>
                </c:pt>
                <c:pt idx="23">
                  <c:v>2021-02-01T23:00</c:v>
                </c:pt>
                <c:pt idx="24">
                  <c:v>2021-02-02T00:00</c:v>
                </c:pt>
                <c:pt idx="25">
                  <c:v>2021-02-02T01:00</c:v>
                </c:pt>
                <c:pt idx="26">
                  <c:v>2021-02-02T02:00</c:v>
                </c:pt>
                <c:pt idx="27">
                  <c:v>2021-02-02T03:00</c:v>
                </c:pt>
                <c:pt idx="28">
                  <c:v>2021-02-02T04:00</c:v>
                </c:pt>
                <c:pt idx="29">
                  <c:v>2021-02-02T05:00</c:v>
                </c:pt>
                <c:pt idx="30">
                  <c:v>2021-02-02T06:00</c:v>
                </c:pt>
                <c:pt idx="31">
                  <c:v>2021-02-02T07:00</c:v>
                </c:pt>
                <c:pt idx="32">
                  <c:v>2021-02-02T08:00</c:v>
                </c:pt>
                <c:pt idx="33">
                  <c:v>2021-02-02T09:00</c:v>
                </c:pt>
                <c:pt idx="34">
                  <c:v>2021-02-02T10:00</c:v>
                </c:pt>
                <c:pt idx="35">
                  <c:v>2021-02-02T11:00</c:v>
                </c:pt>
                <c:pt idx="36">
                  <c:v>2021-02-02T12:00</c:v>
                </c:pt>
                <c:pt idx="37">
                  <c:v>2021-02-02T13:00</c:v>
                </c:pt>
                <c:pt idx="38">
                  <c:v>2021-02-02T14:00</c:v>
                </c:pt>
                <c:pt idx="39">
                  <c:v>2021-02-02T15:00</c:v>
                </c:pt>
                <c:pt idx="40">
                  <c:v>2021-02-02T16:00</c:v>
                </c:pt>
                <c:pt idx="41">
                  <c:v>2021-02-02T17:00</c:v>
                </c:pt>
                <c:pt idx="42">
                  <c:v>2021-02-02T18:00</c:v>
                </c:pt>
                <c:pt idx="43">
                  <c:v>2021-02-02T19:00</c:v>
                </c:pt>
                <c:pt idx="44">
                  <c:v>2021-02-02T20:00</c:v>
                </c:pt>
                <c:pt idx="45">
                  <c:v>2021-02-02T21:00</c:v>
                </c:pt>
                <c:pt idx="46">
                  <c:v>2021-02-02T22:00</c:v>
                </c:pt>
                <c:pt idx="47">
                  <c:v>2021-02-02T23:00</c:v>
                </c:pt>
                <c:pt idx="48">
                  <c:v>2021-02-03T00:00</c:v>
                </c:pt>
                <c:pt idx="49">
                  <c:v>2021-02-03T01:00</c:v>
                </c:pt>
                <c:pt idx="50">
                  <c:v>2021-02-03T02:00</c:v>
                </c:pt>
                <c:pt idx="51">
                  <c:v>2021-02-03T03:00</c:v>
                </c:pt>
                <c:pt idx="52">
                  <c:v>2021-02-03T04:00</c:v>
                </c:pt>
                <c:pt idx="53">
                  <c:v>2021-02-03T05:00</c:v>
                </c:pt>
                <c:pt idx="54">
                  <c:v>2021-02-03T06:00</c:v>
                </c:pt>
                <c:pt idx="55">
                  <c:v>2021-02-03T07:00</c:v>
                </c:pt>
                <c:pt idx="56">
                  <c:v>2021-02-03T08:00</c:v>
                </c:pt>
                <c:pt idx="57">
                  <c:v>2021-02-03T09:00</c:v>
                </c:pt>
                <c:pt idx="58">
                  <c:v>2021-02-03T10:00</c:v>
                </c:pt>
                <c:pt idx="59">
                  <c:v>2021-02-03T11:00</c:v>
                </c:pt>
                <c:pt idx="60">
                  <c:v>2021-02-03T12:00</c:v>
                </c:pt>
                <c:pt idx="61">
                  <c:v>2021-02-03T13:00</c:v>
                </c:pt>
                <c:pt idx="62">
                  <c:v>2021-02-03T14:00</c:v>
                </c:pt>
                <c:pt idx="63">
                  <c:v>2021-02-03T15:00</c:v>
                </c:pt>
                <c:pt idx="64">
                  <c:v>2021-02-03T16:00</c:v>
                </c:pt>
                <c:pt idx="65">
                  <c:v>2021-02-03T17:00</c:v>
                </c:pt>
                <c:pt idx="66">
                  <c:v>2021-02-03T18:00</c:v>
                </c:pt>
                <c:pt idx="67">
                  <c:v>2021-02-03T19:00</c:v>
                </c:pt>
                <c:pt idx="68">
                  <c:v>2021-02-03T20:00</c:v>
                </c:pt>
                <c:pt idx="69">
                  <c:v>2021-02-03T21:00</c:v>
                </c:pt>
                <c:pt idx="70">
                  <c:v>2021-02-03T22:00</c:v>
                </c:pt>
                <c:pt idx="71">
                  <c:v>2021-02-03T23:00</c:v>
                </c:pt>
                <c:pt idx="72">
                  <c:v>2021-02-04T00:00</c:v>
                </c:pt>
                <c:pt idx="73">
                  <c:v>2021-02-04T01:00</c:v>
                </c:pt>
                <c:pt idx="74">
                  <c:v>2021-02-04T02:00</c:v>
                </c:pt>
                <c:pt idx="75">
                  <c:v>2021-02-04T03:00</c:v>
                </c:pt>
                <c:pt idx="76">
                  <c:v>2021-02-04T04:00</c:v>
                </c:pt>
                <c:pt idx="77">
                  <c:v>2021-02-04T05:00</c:v>
                </c:pt>
                <c:pt idx="78">
                  <c:v>2021-02-04T06:00</c:v>
                </c:pt>
                <c:pt idx="79">
                  <c:v>2021-02-04T07:00</c:v>
                </c:pt>
                <c:pt idx="80">
                  <c:v>2021-02-04T08:00</c:v>
                </c:pt>
                <c:pt idx="81">
                  <c:v>2021-02-04T09:00</c:v>
                </c:pt>
                <c:pt idx="82">
                  <c:v>2021-02-04T10:00</c:v>
                </c:pt>
                <c:pt idx="83">
                  <c:v>2021-02-04T11:00</c:v>
                </c:pt>
                <c:pt idx="84">
                  <c:v>2021-02-04T12:00</c:v>
                </c:pt>
                <c:pt idx="85">
                  <c:v>2021-02-04T13:00</c:v>
                </c:pt>
                <c:pt idx="86">
                  <c:v>2021-02-04T14:00</c:v>
                </c:pt>
                <c:pt idx="87">
                  <c:v>2021-02-04T15:00</c:v>
                </c:pt>
                <c:pt idx="88">
                  <c:v>2021-02-04T16:00</c:v>
                </c:pt>
                <c:pt idx="89">
                  <c:v>2021-02-04T17:00</c:v>
                </c:pt>
                <c:pt idx="90">
                  <c:v>2021-02-04T18:00</c:v>
                </c:pt>
                <c:pt idx="91">
                  <c:v>2021-02-04T19:00</c:v>
                </c:pt>
                <c:pt idx="92">
                  <c:v>2021-02-04T20:00</c:v>
                </c:pt>
                <c:pt idx="93">
                  <c:v>2021-02-04T21:00</c:v>
                </c:pt>
                <c:pt idx="94">
                  <c:v>2021-02-04T22:00</c:v>
                </c:pt>
                <c:pt idx="95">
                  <c:v>2021-02-04T23:00</c:v>
                </c:pt>
                <c:pt idx="96">
                  <c:v>2021-02-05T00:00</c:v>
                </c:pt>
                <c:pt idx="97">
                  <c:v>2021-02-05T01:00</c:v>
                </c:pt>
                <c:pt idx="98">
                  <c:v>2021-02-05T02:00</c:v>
                </c:pt>
                <c:pt idx="99">
                  <c:v>2021-02-05T03:00</c:v>
                </c:pt>
                <c:pt idx="100">
                  <c:v>2021-02-05T04:00</c:v>
                </c:pt>
                <c:pt idx="101">
                  <c:v>2021-02-05T05:00</c:v>
                </c:pt>
                <c:pt idx="102">
                  <c:v>2021-02-05T06:00</c:v>
                </c:pt>
                <c:pt idx="103">
                  <c:v>2021-02-05T07:00</c:v>
                </c:pt>
                <c:pt idx="104">
                  <c:v>2021-02-05T08:00</c:v>
                </c:pt>
                <c:pt idx="105">
                  <c:v>2021-02-05T09:00</c:v>
                </c:pt>
                <c:pt idx="106">
                  <c:v>2021-02-05T10:00</c:v>
                </c:pt>
                <c:pt idx="107">
                  <c:v>2021-02-05T11:00</c:v>
                </c:pt>
                <c:pt idx="108">
                  <c:v>2021-02-05T12:00</c:v>
                </c:pt>
                <c:pt idx="109">
                  <c:v>2021-02-05T13:00</c:v>
                </c:pt>
                <c:pt idx="110">
                  <c:v>2021-02-05T14:00</c:v>
                </c:pt>
                <c:pt idx="111">
                  <c:v>2021-02-05T15:00</c:v>
                </c:pt>
                <c:pt idx="112">
                  <c:v>2021-02-05T16:00</c:v>
                </c:pt>
                <c:pt idx="113">
                  <c:v>2021-02-05T17:00</c:v>
                </c:pt>
                <c:pt idx="114">
                  <c:v>2021-02-05T18:00</c:v>
                </c:pt>
                <c:pt idx="115">
                  <c:v>2021-02-05T19:00</c:v>
                </c:pt>
                <c:pt idx="116">
                  <c:v>2021-02-05T20:00</c:v>
                </c:pt>
                <c:pt idx="117">
                  <c:v>2021-02-05T21:00</c:v>
                </c:pt>
                <c:pt idx="118">
                  <c:v>2021-02-05T22:00</c:v>
                </c:pt>
                <c:pt idx="119">
                  <c:v>2021-02-05T23:00</c:v>
                </c:pt>
                <c:pt idx="120">
                  <c:v>2021-02-06T00:00</c:v>
                </c:pt>
                <c:pt idx="121">
                  <c:v>2021-02-06T01:00</c:v>
                </c:pt>
                <c:pt idx="122">
                  <c:v>2021-02-06T02:00</c:v>
                </c:pt>
                <c:pt idx="123">
                  <c:v>2021-02-06T03:00</c:v>
                </c:pt>
                <c:pt idx="124">
                  <c:v>2021-02-06T04:00</c:v>
                </c:pt>
                <c:pt idx="125">
                  <c:v>2021-02-06T05:00</c:v>
                </c:pt>
                <c:pt idx="126">
                  <c:v>2021-02-06T06:00</c:v>
                </c:pt>
                <c:pt idx="127">
                  <c:v>2021-02-06T07:00</c:v>
                </c:pt>
                <c:pt idx="128">
                  <c:v>2021-02-06T08:00</c:v>
                </c:pt>
                <c:pt idx="129">
                  <c:v>2021-02-06T09:00</c:v>
                </c:pt>
                <c:pt idx="130">
                  <c:v>2021-02-06T10:00</c:v>
                </c:pt>
                <c:pt idx="131">
                  <c:v>2021-02-06T11:00</c:v>
                </c:pt>
                <c:pt idx="132">
                  <c:v>2021-02-06T12:00</c:v>
                </c:pt>
                <c:pt idx="133">
                  <c:v>2021-02-06T13:00</c:v>
                </c:pt>
                <c:pt idx="134">
                  <c:v>2021-02-06T14:00</c:v>
                </c:pt>
                <c:pt idx="135">
                  <c:v>2021-02-06T15:00</c:v>
                </c:pt>
                <c:pt idx="136">
                  <c:v>2021-02-06T16:00</c:v>
                </c:pt>
                <c:pt idx="137">
                  <c:v>2021-02-06T17:00</c:v>
                </c:pt>
                <c:pt idx="138">
                  <c:v>2021-02-06T18:00</c:v>
                </c:pt>
                <c:pt idx="139">
                  <c:v>2021-02-06T19:00</c:v>
                </c:pt>
                <c:pt idx="140">
                  <c:v>2021-02-06T20:00</c:v>
                </c:pt>
                <c:pt idx="141">
                  <c:v>2021-02-06T21:00</c:v>
                </c:pt>
                <c:pt idx="142">
                  <c:v>2021-02-06T22:00</c:v>
                </c:pt>
                <c:pt idx="143">
                  <c:v>2021-02-06T23:00</c:v>
                </c:pt>
                <c:pt idx="144">
                  <c:v>2021-02-07T00:00</c:v>
                </c:pt>
                <c:pt idx="145">
                  <c:v>2021-02-07T01:00</c:v>
                </c:pt>
                <c:pt idx="146">
                  <c:v>2021-02-07T02:00</c:v>
                </c:pt>
                <c:pt idx="147">
                  <c:v>2021-02-07T03:00</c:v>
                </c:pt>
                <c:pt idx="148">
                  <c:v>2021-02-07T04:00</c:v>
                </c:pt>
                <c:pt idx="149">
                  <c:v>2021-02-07T05:00</c:v>
                </c:pt>
                <c:pt idx="150">
                  <c:v>2021-02-07T06:00</c:v>
                </c:pt>
                <c:pt idx="151">
                  <c:v>2021-02-07T07:00</c:v>
                </c:pt>
                <c:pt idx="152">
                  <c:v>2021-02-07T08:00</c:v>
                </c:pt>
                <c:pt idx="153">
                  <c:v>2021-02-07T09:00</c:v>
                </c:pt>
                <c:pt idx="154">
                  <c:v>2021-02-07T10:00</c:v>
                </c:pt>
                <c:pt idx="155">
                  <c:v>2021-02-07T11:00</c:v>
                </c:pt>
                <c:pt idx="156">
                  <c:v>2021-02-07T12:00</c:v>
                </c:pt>
                <c:pt idx="157">
                  <c:v>2021-02-07T13:00</c:v>
                </c:pt>
                <c:pt idx="158">
                  <c:v>2021-02-07T14:00</c:v>
                </c:pt>
                <c:pt idx="159">
                  <c:v>2021-02-07T15:00</c:v>
                </c:pt>
                <c:pt idx="160">
                  <c:v>2021-02-07T16:00</c:v>
                </c:pt>
                <c:pt idx="161">
                  <c:v>2021-02-07T17:00</c:v>
                </c:pt>
                <c:pt idx="162">
                  <c:v>2021-02-07T18:00</c:v>
                </c:pt>
                <c:pt idx="163">
                  <c:v>2021-02-07T19:00</c:v>
                </c:pt>
                <c:pt idx="164">
                  <c:v>2021-02-07T20:00</c:v>
                </c:pt>
                <c:pt idx="165">
                  <c:v>2021-02-07T21:00</c:v>
                </c:pt>
                <c:pt idx="166">
                  <c:v>2021-02-07T22:00</c:v>
                </c:pt>
                <c:pt idx="167">
                  <c:v>2021-02-07T23:00</c:v>
                </c:pt>
                <c:pt idx="168">
                  <c:v>2021-02-08T00:00</c:v>
                </c:pt>
                <c:pt idx="169">
                  <c:v>2021-02-08T01:00</c:v>
                </c:pt>
                <c:pt idx="170">
                  <c:v>2021-02-08T02:00</c:v>
                </c:pt>
                <c:pt idx="171">
                  <c:v>2021-02-08T03:00</c:v>
                </c:pt>
                <c:pt idx="172">
                  <c:v>2021-02-08T04:00</c:v>
                </c:pt>
                <c:pt idx="173">
                  <c:v>2021-02-08T05:00</c:v>
                </c:pt>
                <c:pt idx="174">
                  <c:v>2021-02-08T06:00</c:v>
                </c:pt>
                <c:pt idx="175">
                  <c:v>2021-02-08T07:00</c:v>
                </c:pt>
                <c:pt idx="176">
                  <c:v>2021-02-08T08:00</c:v>
                </c:pt>
                <c:pt idx="177">
                  <c:v>2021-02-08T09:00</c:v>
                </c:pt>
                <c:pt idx="178">
                  <c:v>2021-02-08T11:00</c:v>
                </c:pt>
                <c:pt idx="179">
                  <c:v>2021-02-08T11:00</c:v>
                </c:pt>
                <c:pt idx="180">
                  <c:v>2021-02-08T12:00</c:v>
                </c:pt>
                <c:pt idx="181">
                  <c:v>2021-02-08T13:00</c:v>
                </c:pt>
                <c:pt idx="182">
                  <c:v>2021-02-08T14:00</c:v>
                </c:pt>
                <c:pt idx="183">
                  <c:v>2021-02-08T15:00</c:v>
                </c:pt>
                <c:pt idx="184">
                  <c:v>2021-02-08T16:00</c:v>
                </c:pt>
                <c:pt idx="185">
                  <c:v>2021-02-08T17:00</c:v>
                </c:pt>
                <c:pt idx="186">
                  <c:v>2021-02-08T18:00</c:v>
                </c:pt>
                <c:pt idx="187">
                  <c:v>2021-02-08T19:00</c:v>
                </c:pt>
                <c:pt idx="188">
                  <c:v>2021-02-08T20:00</c:v>
                </c:pt>
                <c:pt idx="189">
                  <c:v>2021-02-08T21:00</c:v>
                </c:pt>
                <c:pt idx="190">
                  <c:v>2021-02-08T22:00</c:v>
                </c:pt>
                <c:pt idx="191">
                  <c:v>2021-02-08T23:00</c:v>
                </c:pt>
                <c:pt idx="192">
                  <c:v>2021-02-09T00:00</c:v>
                </c:pt>
                <c:pt idx="193">
                  <c:v>2021-02-09T01:00</c:v>
                </c:pt>
                <c:pt idx="194">
                  <c:v>2021-02-09T02:00</c:v>
                </c:pt>
                <c:pt idx="195">
                  <c:v>2021-02-09T03:00</c:v>
                </c:pt>
                <c:pt idx="196">
                  <c:v>2021-02-09T04:00</c:v>
                </c:pt>
                <c:pt idx="197">
                  <c:v>2021-02-09T05:00</c:v>
                </c:pt>
                <c:pt idx="198">
                  <c:v>2021-02-09T06:00</c:v>
                </c:pt>
                <c:pt idx="199">
                  <c:v>2021-02-09T07:00</c:v>
                </c:pt>
                <c:pt idx="200">
                  <c:v>2021-02-09T08:00</c:v>
                </c:pt>
                <c:pt idx="201">
                  <c:v>2021-02-09T09:00</c:v>
                </c:pt>
                <c:pt idx="202">
                  <c:v>2021-02-09T10:00</c:v>
                </c:pt>
                <c:pt idx="203">
                  <c:v>2021-02-09T11:00</c:v>
                </c:pt>
                <c:pt idx="204">
                  <c:v>2021-02-09T12:00</c:v>
                </c:pt>
                <c:pt idx="205">
                  <c:v>2021-02-09T13:00</c:v>
                </c:pt>
                <c:pt idx="206">
                  <c:v>2021-02-09T14:00</c:v>
                </c:pt>
                <c:pt idx="207">
                  <c:v>2021-02-09T15:00</c:v>
                </c:pt>
                <c:pt idx="208">
                  <c:v>2021-02-09T16:00</c:v>
                </c:pt>
                <c:pt idx="209">
                  <c:v>2021-02-09T17:00</c:v>
                </c:pt>
                <c:pt idx="210">
                  <c:v>2021-02-09T18:00</c:v>
                </c:pt>
                <c:pt idx="211">
                  <c:v>2021-02-09T19:00</c:v>
                </c:pt>
                <c:pt idx="212">
                  <c:v>2021-02-09T20:00</c:v>
                </c:pt>
                <c:pt idx="213">
                  <c:v>2021-02-09T21:00</c:v>
                </c:pt>
                <c:pt idx="214">
                  <c:v>2021-02-09T22:00</c:v>
                </c:pt>
                <c:pt idx="215">
                  <c:v>2021-02-09T23:00</c:v>
                </c:pt>
                <c:pt idx="216">
                  <c:v>2021-02-10T00:00</c:v>
                </c:pt>
                <c:pt idx="217">
                  <c:v>2021-02-10T01:00</c:v>
                </c:pt>
                <c:pt idx="218">
                  <c:v>2021-02-10T02:00</c:v>
                </c:pt>
                <c:pt idx="219">
                  <c:v>2021-02-10T03:00</c:v>
                </c:pt>
                <c:pt idx="220">
                  <c:v>2021-02-10T04:00</c:v>
                </c:pt>
                <c:pt idx="221">
                  <c:v>2021-02-10T05:00</c:v>
                </c:pt>
                <c:pt idx="222">
                  <c:v>2021-02-10T06:00</c:v>
                </c:pt>
                <c:pt idx="223">
                  <c:v>2021-02-10T07:00</c:v>
                </c:pt>
                <c:pt idx="224">
                  <c:v>2021-02-10T08:00</c:v>
                </c:pt>
                <c:pt idx="225">
                  <c:v>2021-02-10T09:00</c:v>
                </c:pt>
                <c:pt idx="226">
                  <c:v>2021-02-10T10:00</c:v>
                </c:pt>
                <c:pt idx="227">
                  <c:v>2021-02-10T11:00</c:v>
                </c:pt>
                <c:pt idx="228">
                  <c:v>2021-02-10T12:00</c:v>
                </c:pt>
                <c:pt idx="229">
                  <c:v>2021-02-10T13:00</c:v>
                </c:pt>
                <c:pt idx="230">
                  <c:v>2021-02-10T14:00</c:v>
                </c:pt>
                <c:pt idx="231">
                  <c:v>2021-02-10T15:00</c:v>
                </c:pt>
                <c:pt idx="232">
                  <c:v>2021-02-10T16:00</c:v>
                </c:pt>
                <c:pt idx="233">
                  <c:v>2021-02-10T17:00</c:v>
                </c:pt>
                <c:pt idx="234">
                  <c:v>2021-02-10T18:00</c:v>
                </c:pt>
                <c:pt idx="235">
                  <c:v>2021-02-10T19:00</c:v>
                </c:pt>
                <c:pt idx="236">
                  <c:v>2021-02-10T20:00</c:v>
                </c:pt>
                <c:pt idx="237">
                  <c:v>2021-02-10T21:00</c:v>
                </c:pt>
                <c:pt idx="238">
                  <c:v>2021-02-10T22:00</c:v>
                </c:pt>
                <c:pt idx="239">
                  <c:v>2021-02-10T23:00</c:v>
                </c:pt>
                <c:pt idx="240">
                  <c:v>2021-02-11T00:00</c:v>
                </c:pt>
                <c:pt idx="241">
                  <c:v>2021-02-11T01:00</c:v>
                </c:pt>
                <c:pt idx="242">
                  <c:v>2021-02-11T02:00</c:v>
                </c:pt>
                <c:pt idx="243">
                  <c:v>2021-02-11T03:00</c:v>
                </c:pt>
                <c:pt idx="244">
                  <c:v>2021-02-11T04:00</c:v>
                </c:pt>
                <c:pt idx="245">
                  <c:v>2021-02-11T05:00</c:v>
                </c:pt>
                <c:pt idx="246">
                  <c:v>2021-02-11T06:00</c:v>
                </c:pt>
                <c:pt idx="247">
                  <c:v>2021-02-11T07:00</c:v>
                </c:pt>
                <c:pt idx="248">
                  <c:v>2021-02-11T08:00</c:v>
                </c:pt>
                <c:pt idx="249">
                  <c:v>2021-02-11T09:00</c:v>
                </c:pt>
                <c:pt idx="250">
                  <c:v>2021-02-11T10:00</c:v>
                </c:pt>
                <c:pt idx="251">
                  <c:v>2021-02-11T11:00</c:v>
                </c:pt>
                <c:pt idx="252">
                  <c:v>2021-02-11T12:00</c:v>
                </c:pt>
                <c:pt idx="253">
                  <c:v>2021-02-11T13:00</c:v>
                </c:pt>
                <c:pt idx="254">
                  <c:v>2021-02-11T14:00</c:v>
                </c:pt>
                <c:pt idx="255">
                  <c:v>2021-02-11T15:00</c:v>
                </c:pt>
                <c:pt idx="256">
                  <c:v>2021-02-11T16:00</c:v>
                </c:pt>
                <c:pt idx="257">
                  <c:v>2021-02-11T17:00</c:v>
                </c:pt>
                <c:pt idx="258">
                  <c:v>2021-02-11T18:00</c:v>
                </c:pt>
                <c:pt idx="259">
                  <c:v>2021-02-11T19:00</c:v>
                </c:pt>
                <c:pt idx="260">
                  <c:v>2021-02-11T20:00</c:v>
                </c:pt>
                <c:pt idx="261">
                  <c:v>2021-02-11T21:00</c:v>
                </c:pt>
                <c:pt idx="262">
                  <c:v>2021-02-11T22:00</c:v>
                </c:pt>
                <c:pt idx="263">
                  <c:v>2021-02-11T23:00</c:v>
                </c:pt>
                <c:pt idx="264">
                  <c:v>2021-01-12T00:00:00</c:v>
                </c:pt>
                <c:pt idx="265">
                  <c:v>2021-01-12T01:00:00</c:v>
                </c:pt>
                <c:pt idx="266">
                  <c:v>2021-01-12T02:00:00</c:v>
                </c:pt>
                <c:pt idx="267">
                  <c:v>2021-01-12T03:00:00</c:v>
                </c:pt>
                <c:pt idx="268">
                  <c:v>2021-01-12T04:00:00</c:v>
                </c:pt>
                <c:pt idx="269">
                  <c:v>2021-01-12T05:00:00</c:v>
                </c:pt>
                <c:pt idx="270">
                  <c:v>2021-01-12T06:00:00</c:v>
                </c:pt>
                <c:pt idx="271">
                  <c:v>2021-01-12T07:00:00</c:v>
                </c:pt>
                <c:pt idx="272">
                  <c:v>2021-01-12T08:00:00</c:v>
                </c:pt>
                <c:pt idx="273">
                  <c:v>2021-01-12T09:00:00</c:v>
                </c:pt>
                <c:pt idx="274">
                  <c:v>2021-01-12T10:00:00</c:v>
                </c:pt>
                <c:pt idx="275">
                  <c:v>2021-01-12T11:00:00</c:v>
                </c:pt>
                <c:pt idx="276">
                  <c:v>2021-01-12T12:00:00</c:v>
                </c:pt>
                <c:pt idx="277">
                  <c:v>2021-01-12T13:00:00</c:v>
                </c:pt>
                <c:pt idx="278">
                  <c:v>2021-01-12T14:00:00</c:v>
                </c:pt>
                <c:pt idx="279">
                  <c:v>2021-01-12T15:00:00</c:v>
                </c:pt>
                <c:pt idx="280">
                  <c:v>2021-01-12T16:00:00</c:v>
                </c:pt>
                <c:pt idx="281">
                  <c:v>2021-01-12T17:00:00</c:v>
                </c:pt>
                <c:pt idx="282">
                  <c:v>2021-01-12T18:00:00</c:v>
                </c:pt>
                <c:pt idx="283">
                  <c:v>2021-01-12T19:00:00</c:v>
                </c:pt>
                <c:pt idx="284">
                  <c:v>2021-01-12T20:00:00</c:v>
                </c:pt>
                <c:pt idx="285">
                  <c:v>2021-01-12T21:00:00</c:v>
                </c:pt>
                <c:pt idx="286">
                  <c:v>2021-01-12T22:00:00</c:v>
                </c:pt>
                <c:pt idx="287">
                  <c:v>2021-01-12T23:00:00</c:v>
                </c:pt>
                <c:pt idx="288">
                  <c:v>2021-02-13T00:00</c:v>
                </c:pt>
                <c:pt idx="289">
                  <c:v>2021-02-13T01:00</c:v>
                </c:pt>
                <c:pt idx="290">
                  <c:v>2021-02-13T02:00</c:v>
                </c:pt>
                <c:pt idx="291">
                  <c:v>2021-02-13T03:00</c:v>
                </c:pt>
                <c:pt idx="292">
                  <c:v>2021-02-13T04:00</c:v>
                </c:pt>
                <c:pt idx="293">
                  <c:v>2021-02-13T05:00</c:v>
                </c:pt>
                <c:pt idx="294">
                  <c:v>2021-02-13T06:00</c:v>
                </c:pt>
                <c:pt idx="295">
                  <c:v>2021-02-13T07:00</c:v>
                </c:pt>
                <c:pt idx="296">
                  <c:v>2021-02-13T08:00</c:v>
                </c:pt>
                <c:pt idx="297">
                  <c:v>2021-02-13T09:00</c:v>
                </c:pt>
                <c:pt idx="298">
                  <c:v>2021-02-13T10:00</c:v>
                </c:pt>
                <c:pt idx="299">
                  <c:v>2021-02-13T11:00</c:v>
                </c:pt>
                <c:pt idx="300">
                  <c:v>2021-02-13T12:00</c:v>
                </c:pt>
                <c:pt idx="301">
                  <c:v>2021-02-13T13:00</c:v>
                </c:pt>
                <c:pt idx="302">
                  <c:v>2021-02-13T14:00</c:v>
                </c:pt>
                <c:pt idx="303">
                  <c:v>2021-02-13T15:00</c:v>
                </c:pt>
                <c:pt idx="304">
                  <c:v>2021-02-13T16:00</c:v>
                </c:pt>
                <c:pt idx="305">
                  <c:v>2021-02-13T17:00</c:v>
                </c:pt>
                <c:pt idx="306">
                  <c:v>2021-02-13T18:00</c:v>
                </c:pt>
                <c:pt idx="307">
                  <c:v>2021-02-13T19:00</c:v>
                </c:pt>
                <c:pt idx="308">
                  <c:v>2021-02-13T20:00</c:v>
                </c:pt>
                <c:pt idx="309">
                  <c:v>2021-02-13T21:00</c:v>
                </c:pt>
                <c:pt idx="310">
                  <c:v>2021-02-13T22:00</c:v>
                </c:pt>
                <c:pt idx="311">
                  <c:v>2021-02-13T23:00</c:v>
                </c:pt>
                <c:pt idx="312">
                  <c:v>2021-02-14T00:00</c:v>
                </c:pt>
                <c:pt idx="313">
                  <c:v>2021-02-14T01:00</c:v>
                </c:pt>
                <c:pt idx="314">
                  <c:v>2021-02-14T02:00</c:v>
                </c:pt>
                <c:pt idx="315">
                  <c:v>2021-02-14T03:00</c:v>
                </c:pt>
                <c:pt idx="316">
                  <c:v>2021-02-14T04:00</c:v>
                </c:pt>
                <c:pt idx="317">
                  <c:v>2021-02-14T05:00</c:v>
                </c:pt>
                <c:pt idx="318">
                  <c:v>2021-02-14T06:00</c:v>
                </c:pt>
                <c:pt idx="319">
                  <c:v>2021-02-14T07:00</c:v>
                </c:pt>
                <c:pt idx="320">
                  <c:v>2021-02-14T08:00</c:v>
                </c:pt>
                <c:pt idx="321">
                  <c:v>2021-02-14T09:00</c:v>
                </c:pt>
                <c:pt idx="322">
                  <c:v>2021-02-14T10:00</c:v>
                </c:pt>
                <c:pt idx="323">
                  <c:v>2021-02-14T11:00</c:v>
                </c:pt>
                <c:pt idx="324">
                  <c:v>2021-02-14T12:00</c:v>
                </c:pt>
                <c:pt idx="325">
                  <c:v>2021-02-14T13:00</c:v>
                </c:pt>
                <c:pt idx="326">
                  <c:v>2021-02-14T14:00</c:v>
                </c:pt>
                <c:pt idx="327">
                  <c:v>2021-02-14T15:00</c:v>
                </c:pt>
                <c:pt idx="328">
                  <c:v>2021-02-14T16:00</c:v>
                </c:pt>
                <c:pt idx="329">
                  <c:v>2021-02-14T17:00</c:v>
                </c:pt>
                <c:pt idx="330">
                  <c:v>2021-02-14T18:00</c:v>
                </c:pt>
                <c:pt idx="331">
                  <c:v>2021-02-14T19:00</c:v>
                </c:pt>
                <c:pt idx="332">
                  <c:v>2021-02-14T20:00</c:v>
                </c:pt>
                <c:pt idx="333">
                  <c:v>2021-02-14T21:00</c:v>
                </c:pt>
                <c:pt idx="334">
                  <c:v>2021-02-14T22:00</c:v>
                </c:pt>
                <c:pt idx="335">
                  <c:v>2021-02-14T23:00</c:v>
                </c:pt>
                <c:pt idx="336">
                  <c:v>2021-02-15T00:00</c:v>
                </c:pt>
                <c:pt idx="337">
                  <c:v>2021-02-15T01:00</c:v>
                </c:pt>
                <c:pt idx="338">
                  <c:v>2021-02-15T02:00</c:v>
                </c:pt>
                <c:pt idx="339">
                  <c:v>2021-02-15T03:00</c:v>
                </c:pt>
                <c:pt idx="340">
                  <c:v>2021-02-15T04:00</c:v>
                </c:pt>
                <c:pt idx="341">
                  <c:v>2021-02-15T05:00</c:v>
                </c:pt>
                <c:pt idx="342">
                  <c:v>2021-02-15T06:00</c:v>
                </c:pt>
                <c:pt idx="343">
                  <c:v>2021-02-15T07:00</c:v>
                </c:pt>
                <c:pt idx="344">
                  <c:v>2021-02-15T08:00</c:v>
                </c:pt>
                <c:pt idx="345">
                  <c:v>2021-02-15T09:00</c:v>
                </c:pt>
                <c:pt idx="346">
                  <c:v>2021-02-15T10:00</c:v>
                </c:pt>
                <c:pt idx="347">
                  <c:v>2021-02-15T11:00</c:v>
                </c:pt>
                <c:pt idx="348">
                  <c:v>2021-02-15T12:00</c:v>
                </c:pt>
                <c:pt idx="349">
                  <c:v>2021-02-15T13:00</c:v>
                </c:pt>
                <c:pt idx="350">
                  <c:v>2021-02-15T14:00</c:v>
                </c:pt>
                <c:pt idx="351">
                  <c:v>2021-02-15T15:00</c:v>
                </c:pt>
                <c:pt idx="352">
                  <c:v>2021-02-15T16:00</c:v>
                </c:pt>
                <c:pt idx="353">
                  <c:v>2021-02-15T17:00</c:v>
                </c:pt>
                <c:pt idx="354">
                  <c:v>2021-02-15T18:00</c:v>
                </c:pt>
                <c:pt idx="355">
                  <c:v>2021-02-15T19:00</c:v>
                </c:pt>
                <c:pt idx="356">
                  <c:v>2021-02-15T20:00</c:v>
                </c:pt>
                <c:pt idx="357">
                  <c:v>2021-02-15T21:00</c:v>
                </c:pt>
                <c:pt idx="358">
                  <c:v>2021-02-15T22:00</c:v>
                </c:pt>
                <c:pt idx="359">
                  <c:v>2021-02-15T23:00</c:v>
                </c:pt>
                <c:pt idx="360">
                  <c:v>2021-02-16T00:00</c:v>
                </c:pt>
                <c:pt idx="361">
                  <c:v>2021-02-16T01:00</c:v>
                </c:pt>
                <c:pt idx="362">
                  <c:v>2021-02-16T02:00</c:v>
                </c:pt>
                <c:pt idx="363">
                  <c:v>2021-02-16T03:00</c:v>
                </c:pt>
                <c:pt idx="364">
                  <c:v>2021-02-16T04:00</c:v>
                </c:pt>
                <c:pt idx="365">
                  <c:v>2021-02-16T05:00</c:v>
                </c:pt>
                <c:pt idx="366">
                  <c:v>2021-02-16T06:00</c:v>
                </c:pt>
                <c:pt idx="367">
                  <c:v>2021-02-16T07:00</c:v>
                </c:pt>
                <c:pt idx="368">
                  <c:v>2021-02-16T08:00</c:v>
                </c:pt>
                <c:pt idx="369">
                  <c:v>2021-02-16T09:00</c:v>
                </c:pt>
                <c:pt idx="370">
                  <c:v>2021-02-16T10:00</c:v>
                </c:pt>
                <c:pt idx="371">
                  <c:v>2021-02-16T11:00</c:v>
                </c:pt>
                <c:pt idx="372">
                  <c:v>2021-02-16T12:00</c:v>
                </c:pt>
                <c:pt idx="373">
                  <c:v>2021-02-16T13:00</c:v>
                </c:pt>
                <c:pt idx="374">
                  <c:v>2021-02-16T14:00</c:v>
                </c:pt>
                <c:pt idx="375">
                  <c:v>2021-02-16T15:00</c:v>
                </c:pt>
                <c:pt idx="376">
                  <c:v>2021-02-16T16:00</c:v>
                </c:pt>
                <c:pt idx="377">
                  <c:v>2021-02-16T17:00</c:v>
                </c:pt>
                <c:pt idx="378">
                  <c:v>2021-02-16T18:00</c:v>
                </c:pt>
                <c:pt idx="379">
                  <c:v>2021-02-16T19:00</c:v>
                </c:pt>
                <c:pt idx="380">
                  <c:v>2021-02-16T20:00</c:v>
                </c:pt>
                <c:pt idx="381">
                  <c:v>2021-02-16T21:00</c:v>
                </c:pt>
                <c:pt idx="382">
                  <c:v>2021-02-16T22:00</c:v>
                </c:pt>
                <c:pt idx="383">
                  <c:v>2021-02-16T23:00</c:v>
                </c:pt>
                <c:pt idx="384">
                  <c:v>2021-02-17T00:00</c:v>
                </c:pt>
                <c:pt idx="385">
                  <c:v>2021-02-17T01:00</c:v>
                </c:pt>
                <c:pt idx="386">
                  <c:v>2021-02-17T02:00</c:v>
                </c:pt>
                <c:pt idx="387">
                  <c:v>2021-02-17T03:00</c:v>
                </c:pt>
                <c:pt idx="388">
                  <c:v>2021-02-17T04:00</c:v>
                </c:pt>
                <c:pt idx="389">
                  <c:v>2021-02-17T05:00</c:v>
                </c:pt>
                <c:pt idx="390">
                  <c:v>2021-02-17T06:00</c:v>
                </c:pt>
                <c:pt idx="391">
                  <c:v>2021-02-17T07:00</c:v>
                </c:pt>
                <c:pt idx="392">
                  <c:v>2021-02-17T08:00</c:v>
                </c:pt>
                <c:pt idx="393">
                  <c:v>2021-02-17T09:00</c:v>
                </c:pt>
                <c:pt idx="394">
                  <c:v>2021-02-17T10:00</c:v>
                </c:pt>
                <c:pt idx="395">
                  <c:v>2021-02-17T11:00</c:v>
                </c:pt>
                <c:pt idx="396">
                  <c:v>2021-02-17T12:00</c:v>
                </c:pt>
                <c:pt idx="397">
                  <c:v>2021-02-17T13:00</c:v>
                </c:pt>
                <c:pt idx="398">
                  <c:v>2021-02-17T14:00</c:v>
                </c:pt>
                <c:pt idx="399">
                  <c:v>2021-02-17T15:00</c:v>
                </c:pt>
                <c:pt idx="400">
                  <c:v>2021-02-17T16:00</c:v>
                </c:pt>
                <c:pt idx="401">
                  <c:v>2021-02-17T17:00</c:v>
                </c:pt>
                <c:pt idx="402">
                  <c:v>2021-02-17T18:00</c:v>
                </c:pt>
                <c:pt idx="403">
                  <c:v>2021-02-17T19:00</c:v>
                </c:pt>
                <c:pt idx="404">
                  <c:v>2021-02-17T20:00</c:v>
                </c:pt>
                <c:pt idx="405">
                  <c:v>2021-02-17T21:00</c:v>
                </c:pt>
                <c:pt idx="406">
                  <c:v>2021-02-17T22:00</c:v>
                </c:pt>
                <c:pt idx="407">
                  <c:v>2021-02-17T23:00</c:v>
                </c:pt>
                <c:pt idx="408">
                  <c:v>2021-02-18T00:00</c:v>
                </c:pt>
                <c:pt idx="409">
                  <c:v>2021-02-18T01:00</c:v>
                </c:pt>
                <c:pt idx="410">
                  <c:v>2021-02-18T02:00</c:v>
                </c:pt>
                <c:pt idx="411">
                  <c:v>2021-02-18T03:00</c:v>
                </c:pt>
                <c:pt idx="412">
                  <c:v>2021-02-18T04:00</c:v>
                </c:pt>
                <c:pt idx="413">
                  <c:v>2021-02-18T05:00</c:v>
                </c:pt>
                <c:pt idx="414">
                  <c:v>2021-02-18T06:00</c:v>
                </c:pt>
                <c:pt idx="415">
                  <c:v>2021-02-18T07:00</c:v>
                </c:pt>
                <c:pt idx="416">
                  <c:v>2021-02-18T08:00</c:v>
                </c:pt>
                <c:pt idx="417">
                  <c:v>2021-02-18T09:00</c:v>
                </c:pt>
                <c:pt idx="418">
                  <c:v>2021-02-18T10:00</c:v>
                </c:pt>
                <c:pt idx="419">
                  <c:v>2021-02-18T11:00</c:v>
                </c:pt>
                <c:pt idx="420">
                  <c:v>2021-02-18T12:00</c:v>
                </c:pt>
                <c:pt idx="421">
                  <c:v>2021-02-18T13:00</c:v>
                </c:pt>
                <c:pt idx="422">
                  <c:v>2021-02-18T14:00</c:v>
                </c:pt>
                <c:pt idx="423">
                  <c:v>2021-02-18T15:00</c:v>
                </c:pt>
                <c:pt idx="424">
                  <c:v>2021-02-18T16:00</c:v>
                </c:pt>
                <c:pt idx="425">
                  <c:v>2021-02-18T17:00</c:v>
                </c:pt>
                <c:pt idx="426">
                  <c:v>2021-02-18T18:00</c:v>
                </c:pt>
                <c:pt idx="427">
                  <c:v>2021-02-18T19:00</c:v>
                </c:pt>
                <c:pt idx="428">
                  <c:v>2021-02-18T20:00</c:v>
                </c:pt>
                <c:pt idx="429">
                  <c:v>2021-02-18T21:00</c:v>
                </c:pt>
                <c:pt idx="430">
                  <c:v>2021-02-18T22:00</c:v>
                </c:pt>
                <c:pt idx="431">
                  <c:v>2021-02-18T23:00</c:v>
                </c:pt>
                <c:pt idx="432">
                  <c:v>2021-02-19T00:00:00</c:v>
                </c:pt>
                <c:pt idx="433">
                  <c:v>2021-02-19T01:00:00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2021-02-19T04:00:00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2020-11-19T10:00:00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2021-02-20T00:00</c:v>
                </c:pt>
                <c:pt idx="457">
                  <c:v>2021-02-20T01:00</c:v>
                </c:pt>
                <c:pt idx="458">
                  <c:v>2021-02-20T02:00</c:v>
                </c:pt>
                <c:pt idx="459">
                  <c:v>2021-02-20T03:00</c:v>
                </c:pt>
                <c:pt idx="460">
                  <c:v>2021-02-20T04:00</c:v>
                </c:pt>
                <c:pt idx="461">
                  <c:v>2021-02-20T05:00</c:v>
                </c:pt>
                <c:pt idx="462">
                  <c:v>2021-02-20T06:00</c:v>
                </c:pt>
                <c:pt idx="463">
                  <c:v>2021-02-20T07:00</c:v>
                </c:pt>
                <c:pt idx="464">
                  <c:v>2021-02-20T08:00</c:v>
                </c:pt>
                <c:pt idx="465">
                  <c:v>2021-02-20T09:00</c:v>
                </c:pt>
                <c:pt idx="466">
                  <c:v>2021-02-20T11:00</c:v>
                </c:pt>
                <c:pt idx="467">
                  <c:v>2021-02-20T11:00</c:v>
                </c:pt>
                <c:pt idx="468">
                  <c:v>2021-02-20T12:00</c:v>
                </c:pt>
                <c:pt idx="469">
                  <c:v>2021-02-20T13:00</c:v>
                </c:pt>
                <c:pt idx="470">
                  <c:v>2021-02-20T14:00</c:v>
                </c:pt>
                <c:pt idx="471">
                  <c:v>2021-02-20T15:00</c:v>
                </c:pt>
                <c:pt idx="472">
                  <c:v>2021-02-20T16:00</c:v>
                </c:pt>
                <c:pt idx="473">
                  <c:v>2021-02-20T17:00</c:v>
                </c:pt>
                <c:pt idx="474">
                  <c:v>2021-02-20T18:00</c:v>
                </c:pt>
                <c:pt idx="475">
                  <c:v>2021-02-20T19:00</c:v>
                </c:pt>
                <c:pt idx="476">
                  <c:v>2021-02-20T20:00</c:v>
                </c:pt>
                <c:pt idx="477">
                  <c:v>2021-02-20T21:00</c:v>
                </c:pt>
                <c:pt idx="478">
                  <c:v>2021-02-20T22:00</c:v>
                </c:pt>
                <c:pt idx="479">
                  <c:v>2021-02-20T23:00</c:v>
                </c:pt>
                <c:pt idx="480">
                  <c:v>2021-02-21T00:00</c:v>
                </c:pt>
                <c:pt idx="481">
                  <c:v>2021-02-21T01:00</c:v>
                </c:pt>
                <c:pt idx="482">
                  <c:v>2021-02-21T02:00</c:v>
                </c:pt>
                <c:pt idx="483">
                  <c:v>2021-02-21T03:00</c:v>
                </c:pt>
                <c:pt idx="484">
                  <c:v>2021-02-21T04:00</c:v>
                </c:pt>
                <c:pt idx="485">
                  <c:v>2021-02-21T05:00</c:v>
                </c:pt>
                <c:pt idx="486">
                  <c:v>2021-02-21T06:00</c:v>
                </c:pt>
                <c:pt idx="487">
                  <c:v>2021-02-21T07:00</c:v>
                </c:pt>
                <c:pt idx="488">
                  <c:v>2021-02-21T08:00</c:v>
                </c:pt>
                <c:pt idx="489">
                  <c:v>2021-02-21T09:00</c:v>
                </c:pt>
                <c:pt idx="490">
                  <c:v>2021-02-21T10:00</c:v>
                </c:pt>
                <c:pt idx="491">
                  <c:v>2021-02-21T11:00</c:v>
                </c:pt>
                <c:pt idx="492">
                  <c:v>2021-02-21T12:00</c:v>
                </c:pt>
                <c:pt idx="493">
                  <c:v>2021-02-21T13:00</c:v>
                </c:pt>
                <c:pt idx="494">
                  <c:v>2021-02-21T14:00</c:v>
                </c:pt>
                <c:pt idx="495">
                  <c:v>2021-02-21T15:00</c:v>
                </c:pt>
                <c:pt idx="496">
                  <c:v>2021-02-21T16:00</c:v>
                </c:pt>
                <c:pt idx="497">
                  <c:v>2021-02-21T17:00</c:v>
                </c:pt>
                <c:pt idx="498">
                  <c:v>2021-02-21T18:00</c:v>
                </c:pt>
                <c:pt idx="499">
                  <c:v>2021-02-21T19:00</c:v>
                </c:pt>
                <c:pt idx="500">
                  <c:v>2021-02-21T20:00</c:v>
                </c:pt>
                <c:pt idx="501">
                  <c:v>2021-02-21T21:00</c:v>
                </c:pt>
                <c:pt idx="502">
                  <c:v>2021-02-21T22:00</c:v>
                </c:pt>
                <c:pt idx="503">
                  <c:v>2021-02-21T23:00</c:v>
                </c:pt>
                <c:pt idx="504">
                  <c:v>2021-02-22T00:00</c:v>
                </c:pt>
                <c:pt idx="505">
                  <c:v>2021-02-22T01:00</c:v>
                </c:pt>
                <c:pt idx="506">
                  <c:v>2021-02-22T02:00</c:v>
                </c:pt>
                <c:pt idx="507">
                  <c:v>2021-02-22T03:00</c:v>
                </c:pt>
                <c:pt idx="508">
                  <c:v>2021-02-22T04:00</c:v>
                </c:pt>
                <c:pt idx="509">
                  <c:v>2021-02-22T05:00</c:v>
                </c:pt>
                <c:pt idx="510">
                  <c:v>2021-02-22T06:00</c:v>
                </c:pt>
                <c:pt idx="511">
                  <c:v>2021-02-22T07:00</c:v>
                </c:pt>
                <c:pt idx="512">
                  <c:v>2021-02-22T08:00</c:v>
                </c:pt>
                <c:pt idx="513">
                  <c:v>2021-02-22T09:00</c:v>
                </c:pt>
                <c:pt idx="514">
                  <c:v>2021-02-22T10:00</c:v>
                </c:pt>
                <c:pt idx="515">
                  <c:v>2021-02-22T11:00</c:v>
                </c:pt>
                <c:pt idx="516">
                  <c:v>2021-02-22T12:00</c:v>
                </c:pt>
                <c:pt idx="517">
                  <c:v>2021-02-22T13:00</c:v>
                </c:pt>
                <c:pt idx="518">
                  <c:v>2021-02-22T14:00</c:v>
                </c:pt>
                <c:pt idx="519">
                  <c:v>2021-02-22T15:00</c:v>
                </c:pt>
                <c:pt idx="520">
                  <c:v>2021-02-22T16:00</c:v>
                </c:pt>
                <c:pt idx="521">
                  <c:v>2021-02-22T17:00</c:v>
                </c:pt>
                <c:pt idx="522">
                  <c:v>2021-02-22T18:00</c:v>
                </c:pt>
                <c:pt idx="523">
                  <c:v>2021-02-22T19:00</c:v>
                </c:pt>
                <c:pt idx="524">
                  <c:v>2021-02-22T20:00</c:v>
                </c:pt>
                <c:pt idx="525">
                  <c:v>2021-02-22T21:00</c:v>
                </c:pt>
                <c:pt idx="526">
                  <c:v>2021-02-22T22:00</c:v>
                </c:pt>
                <c:pt idx="527">
                  <c:v>2021-02-22T23:00</c:v>
                </c:pt>
                <c:pt idx="528">
                  <c:v>2021-02-23T00:00</c:v>
                </c:pt>
                <c:pt idx="529">
                  <c:v>2021-02-23T01:00</c:v>
                </c:pt>
                <c:pt idx="530">
                  <c:v>2021-02-23T02:00</c:v>
                </c:pt>
                <c:pt idx="531">
                  <c:v>2021-02-23T03:00</c:v>
                </c:pt>
                <c:pt idx="532">
                  <c:v>2021-02-23T04:00</c:v>
                </c:pt>
                <c:pt idx="533">
                  <c:v>2021-02-23T05:00</c:v>
                </c:pt>
                <c:pt idx="534">
                  <c:v>2021-02-23T06:00</c:v>
                </c:pt>
                <c:pt idx="535">
                  <c:v>2021-02-23T07:00</c:v>
                </c:pt>
                <c:pt idx="536">
                  <c:v>2021-02-23T08:00</c:v>
                </c:pt>
                <c:pt idx="537">
                  <c:v>2021-02-23T09:00</c:v>
                </c:pt>
                <c:pt idx="538">
                  <c:v>2021-02-23T10:00</c:v>
                </c:pt>
                <c:pt idx="539">
                  <c:v>2021-02-23T11:00</c:v>
                </c:pt>
                <c:pt idx="540">
                  <c:v>2021-02-23T12:00</c:v>
                </c:pt>
                <c:pt idx="541">
                  <c:v>2021-02-23T13:00</c:v>
                </c:pt>
                <c:pt idx="542">
                  <c:v>2021-02-23T14:00</c:v>
                </c:pt>
                <c:pt idx="543">
                  <c:v>2021-02-23T15:00</c:v>
                </c:pt>
                <c:pt idx="544">
                  <c:v>2021-02-23T16:00</c:v>
                </c:pt>
                <c:pt idx="545">
                  <c:v>2021-02-23T17:00</c:v>
                </c:pt>
                <c:pt idx="546">
                  <c:v>2021-02-23T18:00</c:v>
                </c:pt>
                <c:pt idx="547">
                  <c:v>2021-02-23T19:00</c:v>
                </c:pt>
                <c:pt idx="548">
                  <c:v>2021-02-23T20:00</c:v>
                </c:pt>
                <c:pt idx="549">
                  <c:v>2021-02-23T21:00</c:v>
                </c:pt>
                <c:pt idx="550">
                  <c:v>2021-02-23T22:00</c:v>
                </c:pt>
                <c:pt idx="551">
                  <c:v>2021-02-23T23:00</c:v>
                </c:pt>
                <c:pt idx="552">
                  <c:v>2021-02-24T00:00</c:v>
                </c:pt>
                <c:pt idx="553">
                  <c:v>2021-02-24T01:00</c:v>
                </c:pt>
                <c:pt idx="554">
                  <c:v>2021-02-24T02:00</c:v>
                </c:pt>
                <c:pt idx="555">
                  <c:v>2021-02-24T03:00</c:v>
                </c:pt>
                <c:pt idx="556">
                  <c:v>2021-02-24T04:00</c:v>
                </c:pt>
                <c:pt idx="557">
                  <c:v>2021-02-24T05:00</c:v>
                </c:pt>
                <c:pt idx="558">
                  <c:v>2021-02-24T06:00</c:v>
                </c:pt>
                <c:pt idx="559">
                  <c:v>2021-02-24T07:00</c:v>
                </c:pt>
                <c:pt idx="560">
                  <c:v>2021-02-24T08:00</c:v>
                </c:pt>
                <c:pt idx="561">
                  <c:v>2021-02-24T09:00</c:v>
                </c:pt>
                <c:pt idx="562">
                  <c:v>2021-02-24T10:00</c:v>
                </c:pt>
                <c:pt idx="563">
                  <c:v>2021-02-24T11:00</c:v>
                </c:pt>
                <c:pt idx="564">
                  <c:v>2021-02-24T12:00</c:v>
                </c:pt>
                <c:pt idx="565">
                  <c:v>2021-02-24T13:00</c:v>
                </c:pt>
                <c:pt idx="566">
                  <c:v>2021-02-24T14:00</c:v>
                </c:pt>
                <c:pt idx="567">
                  <c:v>2021-02-24T15:00</c:v>
                </c:pt>
                <c:pt idx="568">
                  <c:v>2021-02-24T16:00</c:v>
                </c:pt>
                <c:pt idx="569">
                  <c:v>2021-02-24T17:00</c:v>
                </c:pt>
                <c:pt idx="570">
                  <c:v>2021-02-24T18:00</c:v>
                </c:pt>
                <c:pt idx="571">
                  <c:v>2021-02-24T19:00</c:v>
                </c:pt>
                <c:pt idx="572">
                  <c:v>2021-02-24T20:00</c:v>
                </c:pt>
                <c:pt idx="573">
                  <c:v>2021-02-24T21:00</c:v>
                </c:pt>
                <c:pt idx="574">
                  <c:v>2021-02-24T22:00</c:v>
                </c:pt>
                <c:pt idx="575">
                  <c:v>2021-02-24T23:00</c:v>
                </c:pt>
                <c:pt idx="576">
                  <c:v>2021-02-25T00:00</c:v>
                </c:pt>
                <c:pt idx="577">
                  <c:v>2021-02-25T01:00</c:v>
                </c:pt>
                <c:pt idx="578">
                  <c:v>2021-02-25T02:00</c:v>
                </c:pt>
                <c:pt idx="579">
                  <c:v>2021-02-25T03:00</c:v>
                </c:pt>
                <c:pt idx="580">
                  <c:v>2021-02-25T04:00</c:v>
                </c:pt>
                <c:pt idx="581">
                  <c:v>2021-02-25T05:00</c:v>
                </c:pt>
                <c:pt idx="582">
                  <c:v>2021-02-25T06:00</c:v>
                </c:pt>
                <c:pt idx="583">
                  <c:v>2021-02-25T07:00</c:v>
                </c:pt>
                <c:pt idx="584">
                  <c:v>2021-02-25T08:00</c:v>
                </c:pt>
                <c:pt idx="585">
                  <c:v>2021-02-25T09:00</c:v>
                </c:pt>
                <c:pt idx="586">
                  <c:v>2021-02-25T11:00</c:v>
                </c:pt>
                <c:pt idx="587">
                  <c:v>2021-02-25T11:00</c:v>
                </c:pt>
                <c:pt idx="588">
                  <c:v>2021-02-25T12:00</c:v>
                </c:pt>
                <c:pt idx="589">
                  <c:v>2021-02-25T13:00</c:v>
                </c:pt>
                <c:pt idx="590">
                  <c:v>2021-02-25T14:00</c:v>
                </c:pt>
                <c:pt idx="591">
                  <c:v>2021-02-25T15:00</c:v>
                </c:pt>
                <c:pt idx="592">
                  <c:v>2021-02-25T16:00</c:v>
                </c:pt>
                <c:pt idx="593">
                  <c:v>2021-02-25T17:00</c:v>
                </c:pt>
                <c:pt idx="594">
                  <c:v>2021-02-25T18:00</c:v>
                </c:pt>
                <c:pt idx="595">
                  <c:v>2021-02-25T19:00</c:v>
                </c:pt>
                <c:pt idx="596">
                  <c:v>2021-02-25T20:00</c:v>
                </c:pt>
                <c:pt idx="597">
                  <c:v>2021-02-25T21:00</c:v>
                </c:pt>
                <c:pt idx="598">
                  <c:v>2021-02-25T22:00</c:v>
                </c:pt>
                <c:pt idx="599">
                  <c:v>2021-02-25T23:00</c:v>
                </c:pt>
              </c:strCache>
            </c:strRef>
          </c:cat>
          <c:val>
            <c:numRef>
              <c:f>'Feb (2)'!$M$3:$M$604</c:f>
              <c:numCache>
                <c:formatCode>General</c:formatCode>
                <c:ptCount val="600"/>
                <c:pt idx="7">
                  <c:v>82.6</c:v>
                </c:pt>
                <c:pt idx="8">
                  <c:v>89.6</c:v>
                </c:pt>
                <c:pt idx="9">
                  <c:v>89.4</c:v>
                </c:pt>
                <c:pt idx="10">
                  <c:v>89.6</c:v>
                </c:pt>
                <c:pt idx="11">
                  <c:v>87.0</c:v>
                </c:pt>
                <c:pt idx="12">
                  <c:v>87.7</c:v>
                </c:pt>
                <c:pt idx="13">
                  <c:v>88.9</c:v>
                </c:pt>
                <c:pt idx="14">
                  <c:v>89.6</c:v>
                </c:pt>
                <c:pt idx="15">
                  <c:v>82.0</c:v>
                </c:pt>
                <c:pt idx="16">
                  <c:v>82.0</c:v>
                </c:pt>
                <c:pt idx="17">
                  <c:v>74.0</c:v>
                </c:pt>
                <c:pt idx="18">
                  <c:v>70.0</c:v>
                </c:pt>
                <c:pt idx="19">
                  <c:v>57.0</c:v>
                </c:pt>
                <c:pt idx="20">
                  <c:v>66.0</c:v>
                </c:pt>
                <c:pt idx="21">
                  <c:v>52.1</c:v>
                </c:pt>
                <c:pt idx="22">
                  <c:v>55.0</c:v>
                </c:pt>
                <c:pt idx="31">
                  <c:v>78.0</c:v>
                </c:pt>
                <c:pt idx="32">
                  <c:v>83.1</c:v>
                </c:pt>
                <c:pt idx="33">
                  <c:v>81.0</c:v>
                </c:pt>
                <c:pt idx="34">
                  <c:v>80.1</c:v>
                </c:pt>
                <c:pt idx="35">
                  <c:v>73.2</c:v>
                </c:pt>
                <c:pt idx="36">
                  <c:v>75.0</c:v>
                </c:pt>
                <c:pt idx="37">
                  <c:v>73.9</c:v>
                </c:pt>
                <c:pt idx="38">
                  <c:v>70.7</c:v>
                </c:pt>
                <c:pt idx="39">
                  <c:v>67.8</c:v>
                </c:pt>
                <c:pt idx="40">
                  <c:v>72.8</c:v>
                </c:pt>
                <c:pt idx="41">
                  <c:v>69.0</c:v>
                </c:pt>
                <c:pt idx="42">
                  <c:v>74.5</c:v>
                </c:pt>
                <c:pt idx="43">
                  <c:v>75.9</c:v>
                </c:pt>
                <c:pt idx="44">
                  <c:v>74.9</c:v>
                </c:pt>
                <c:pt idx="45">
                  <c:v>72.6</c:v>
                </c:pt>
                <c:pt idx="46">
                  <c:v>71.6</c:v>
                </c:pt>
                <c:pt idx="55">
                  <c:v>82.2</c:v>
                </c:pt>
                <c:pt idx="56">
                  <c:v>90.1</c:v>
                </c:pt>
                <c:pt idx="57">
                  <c:v>89.7</c:v>
                </c:pt>
                <c:pt idx="58">
                  <c:v>67.5</c:v>
                </c:pt>
                <c:pt idx="59">
                  <c:v>61.3</c:v>
                </c:pt>
                <c:pt idx="60">
                  <c:v>87.6</c:v>
                </c:pt>
                <c:pt idx="61">
                  <c:v>70.5</c:v>
                </c:pt>
                <c:pt idx="62">
                  <c:v>83.7</c:v>
                </c:pt>
                <c:pt idx="63">
                  <c:v>78.6</c:v>
                </c:pt>
                <c:pt idx="64">
                  <c:v>87.6</c:v>
                </c:pt>
                <c:pt idx="65">
                  <c:v>82.2</c:v>
                </c:pt>
                <c:pt idx="66">
                  <c:v>86.5</c:v>
                </c:pt>
                <c:pt idx="67">
                  <c:v>89.6</c:v>
                </c:pt>
                <c:pt idx="68">
                  <c:v>89.6</c:v>
                </c:pt>
                <c:pt idx="69">
                  <c:v>90.1</c:v>
                </c:pt>
                <c:pt idx="70">
                  <c:v>89.3</c:v>
                </c:pt>
                <c:pt idx="79">
                  <c:v>60.0</c:v>
                </c:pt>
                <c:pt idx="80">
                  <c:v>80.0</c:v>
                </c:pt>
                <c:pt idx="81">
                  <c:v>68.2</c:v>
                </c:pt>
                <c:pt idx="82">
                  <c:v>78.0</c:v>
                </c:pt>
                <c:pt idx="83">
                  <c:v>65.1</c:v>
                </c:pt>
                <c:pt idx="84">
                  <c:v>79.2</c:v>
                </c:pt>
                <c:pt idx="85">
                  <c:v>65.8</c:v>
                </c:pt>
                <c:pt idx="86">
                  <c:v>71.2</c:v>
                </c:pt>
                <c:pt idx="87">
                  <c:v>63.4</c:v>
                </c:pt>
                <c:pt idx="88">
                  <c:v>67.4</c:v>
                </c:pt>
                <c:pt idx="89">
                  <c:v>85.3</c:v>
                </c:pt>
                <c:pt idx="90">
                  <c:v>88.6</c:v>
                </c:pt>
                <c:pt idx="91">
                  <c:v>90.9</c:v>
                </c:pt>
                <c:pt idx="92">
                  <c:v>80.3</c:v>
                </c:pt>
                <c:pt idx="93">
                  <c:v>89.5</c:v>
                </c:pt>
                <c:pt idx="94">
                  <c:v>85.6</c:v>
                </c:pt>
                <c:pt idx="103">
                  <c:v>83.4</c:v>
                </c:pt>
                <c:pt idx="104">
                  <c:v>86.7</c:v>
                </c:pt>
                <c:pt idx="105">
                  <c:v>89.0</c:v>
                </c:pt>
                <c:pt idx="106">
                  <c:v>87.6</c:v>
                </c:pt>
                <c:pt idx="107">
                  <c:v>88.5</c:v>
                </c:pt>
                <c:pt idx="108">
                  <c:v>0.0</c:v>
                </c:pt>
                <c:pt idx="109">
                  <c:v>0.0</c:v>
                </c:pt>
                <c:pt idx="110">
                  <c:v>83.0</c:v>
                </c:pt>
                <c:pt idx="111">
                  <c:v>79.8</c:v>
                </c:pt>
                <c:pt idx="112">
                  <c:v>89.1</c:v>
                </c:pt>
                <c:pt idx="113">
                  <c:v>83.0</c:v>
                </c:pt>
                <c:pt idx="114">
                  <c:v>89.0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27">
                  <c:v>90.1</c:v>
                </c:pt>
                <c:pt idx="128">
                  <c:v>90.7</c:v>
                </c:pt>
                <c:pt idx="129">
                  <c:v>89.3</c:v>
                </c:pt>
                <c:pt idx="130">
                  <c:v>89.6</c:v>
                </c:pt>
                <c:pt idx="131">
                  <c:v>86.5</c:v>
                </c:pt>
                <c:pt idx="132">
                  <c:v>87.6</c:v>
                </c:pt>
                <c:pt idx="133">
                  <c:v>83.7</c:v>
                </c:pt>
                <c:pt idx="134">
                  <c:v>87.6</c:v>
                </c:pt>
                <c:pt idx="135">
                  <c:v>67.5</c:v>
                </c:pt>
                <c:pt idx="175">
                  <c:v>89.4</c:v>
                </c:pt>
                <c:pt idx="176">
                  <c:v>87.3</c:v>
                </c:pt>
                <c:pt idx="177">
                  <c:v>80.1</c:v>
                </c:pt>
                <c:pt idx="178">
                  <c:v>83.8</c:v>
                </c:pt>
                <c:pt idx="179">
                  <c:v>81.6</c:v>
                </c:pt>
                <c:pt idx="180">
                  <c:v>70.1</c:v>
                </c:pt>
                <c:pt idx="181">
                  <c:v>68.5</c:v>
                </c:pt>
                <c:pt idx="182">
                  <c:v>61.7</c:v>
                </c:pt>
                <c:pt idx="183">
                  <c:v>63.2</c:v>
                </c:pt>
                <c:pt idx="184">
                  <c:v>61.4</c:v>
                </c:pt>
                <c:pt idx="185">
                  <c:v>71.3</c:v>
                </c:pt>
                <c:pt idx="186">
                  <c:v>71.6</c:v>
                </c:pt>
                <c:pt idx="187">
                  <c:v>80.1</c:v>
                </c:pt>
                <c:pt idx="188">
                  <c:v>86.5</c:v>
                </c:pt>
                <c:pt idx="189">
                  <c:v>81.8</c:v>
                </c:pt>
                <c:pt idx="190">
                  <c:v>83.7</c:v>
                </c:pt>
                <c:pt idx="199">
                  <c:v>82.3</c:v>
                </c:pt>
                <c:pt idx="200">
                  <c:v>86.1</c:v>
                </c:pt>
                <c:pt idx="201">
                  <c:v>86.1</c:v>
                </c:pt>
                <c:pt idx="202">
                  <c:v>83.8</c:v>
                </c:pt>
                <c:pt idx="203">
                  <c:v>83.7</c:v>
                </c:pt>
                <c:pt idx="204">
                  <c:v>79.9</c:v>
                </c:pt>
                <c:pt idx="205">
                  <c:v>77.7</c:v>
                </c:pt>
                <c:pt idx="206">
                  <c:v>80.7</c:v>
                </c:pt>
                <c:pt idx="207">
                  <c:v>79.3</c:v>
                </c:pt>
                <c:pt idx="208">
                  <c:v>77.3</c:v>
                </c:pt>
                <c:pt idx="209">
                  <c:v>80.2</c:v>
                </c:pt>
                <c:pt idx="210">
                  <c:v>70.0</c:v>
                </c:pt>
                <c:pt idx="211">
                  <c:v>77.1</c:v>
                </c:pt>
                <c:pt idx="212">
                  <c:v>85.7</c:v>
                </c:pt>
                <c:pt idx="213">
                  <c:v>83.3</c:v>
                </c:pt>
                <c:pt idx="214">
                  <c:v>86.3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BCA-4AEC-BB71-68537E33D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07354304"/>
        <c:axId val="-1407352528"/>
      </c:lineChart>
      <c:catAx>
        <c:axId val="-140735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352528"/>
        <c:crosses val="autoZero"/>
        <c:auto val="1"/>
        <c:lblAlgn val="ctr"/>
        <c:lblOffset val="100"/>
        <c:noMultiLvlLbl val="0"/>
      </c:catAx>
      <c:valAx>
        <c:axId val="-1407352528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35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Forecasted</a:t>
            </a:r>
            <a:r>
              <a:rPr lang="en-ZA" baseline="0"/>
              <a:t> Water Generation against Actual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Forecasted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'Feb (2)'!$X$4:$X$31</c:f>
              <c:numCache>
                <c:formatCode>d\-mmm</c:formatCode>
                <c:ptCount val="28"/>
                <c:pt idx="0">
                  <c:v>44228.0</c:v>
                </c:pt>
                <c:pt idx="1">
                  <c:v>44229.0</c:v>
                </c:pt>
                <c:pt idx="2">
                  <c:v>44230.0</c:v>
                </c:pt>
                <c:pt idx="3">
                  <c:v>44231.0</c:v>
                </c:pt>
                <c:pt idx="4">
                  <c:v>44232.0</c:v>
                </c:pt>
                <c:pt idx="5">
                  <c:v>44233.0</c:v>
                </c:pt>
                <c:pt idx="6">
                  <c:v>44234.0</c:v>
                </c:pt>
                <c:pt idx="7">
                  <c:v>44235.0</c:v>
                </c:pt>
                <c:pt idx="8">
                  <c:v>44236.0</c:v>
                </c:pt>
                <c:pt idx="9">
                  <c:v>44237.0</c:v>
                </c:pt>
                <c:pt idx="10">
                  <c:v>44238.0</c:v>
                </c:pt>
                <c:pt idx="11">
                  <c:v>44239.0</c:v>
                </c:pt>
                <c:pt idx="12">
                  <c:v>44240.0</c:v>
                </c:pt>
                <c:pt idx="13">
                  <c:v>44241.0</c:v>
                </c:pt>
                <c:pt idx="14">
                  <c:v>44242.0</c:v>
                </c:pt>
                <c:pt idx="15">
                  <c:v>44243.0</c:v>
                </c:pt>
                <c:pt idx="16">
                  <c:v>44244.0</c:v>
                </c:pt>
                <c:pt idx="17">
                  <c:v>44245.0</c:v>
                </c:pt>
                <c:pt idx="18">
                  <c:v>44246.0</c:v>
                </c:pt>
                <c:pt idx="19">
                  <c:v>44247.0</c:v>
                </c:pt>
                <c:pt idx="20">
                  <c:v>44248.0</c:v>
                </c:pt>
                <c:pt idx="21">
                  <c:v>44249.0</c:v>
                </c:pt>
                <c:pt idx="22">
                  <c:v>44250.0</c:v>
                </c:pt>
                <c:pt idx="23">
                  <c:v>44251.0</c:v>
                </c:pt>
                <c:pt idx="24">
                  <c:v>44252.0</c:v>
                </c:pt>
                <c:pt idx="25">
                  <c:v>44253.0</c:v>
                </c:pt>
                <c:pt idx="26">
                  <c:v>44254.0</c:v>
                </c:pt>
                <c:pt idx="27">
                  <c:v>44255.0</c:v>
                </c:pt>
              </c:numCache>
            </c:numRef>
          </c:cat>
          <c:val>
            <c:numRef>
              <c:f>'Feb (2)'!$Z$4:$Z$31</c:f>
              <c:numCache>
                <c:formatCode>0</c:formatCode>
                <c:ptCount val="28"/>
                <c:pt idx="0">
                  <c:v>5131.666666666666</c:v>
                </c:pt>
                <c:pt idx="1">
                  <c:v>3201.758333333333</c:v>
                </c:pt>
                <c:pt idx="2">
                  <c:v>4459.483333333334</c:v>
                </c:pt>
                <c:pt idx="3">
                  <c:v>4648.31666666667</c:v>
                </c:pt>
                <c:pt idx="4">
                  <c:v>5091.700000000001</c:v>
                </c:pt>
                <c:pt idx="5">
                  <c:v>4567.55833333333</c:v>
                </c:pt>
                <c:pt idx="6">
                  <c:v>4561.399999999998</c:v>
                </c:pt>
                <c:pt idx="7">
                  <c:v>4631.808333333332</c:v>
                </c:pt>
                <c:pt idx="8">
                  <c:v>3769.508333333333</c:v>
                </c:pt>
                <c:pt idx="9">
                  <c:v>4104.0</c:v>
                </c:pt>
                <c:pt idx="10">
                  <c:v>4319.675</c:v>
                </c:pt>
                <c:pt idx="11">
                  <c:v>4556.0</c:v>
                </c:pt>
                <c:pt idx="12">
                  <c:v>3392.0</c:v>
                </c:pt>
                <c:pt idx="13">
                  <c:v>3304.0</c:v>
                </c:pt>
                <c:pt idx="14">
                  <c:v>3624.0</c:v>
                </c:pt>
                <c:pt idx="15">
                  <c:v>2428.0</c:v>
                </c:pt>
                <c:pt idx="16">
                  <c:v>2336.0</c:v>
                </c:pt>
                <c:pt idx="17">
                  <c:v>2992.0</c:v>
                </c:pt>
                <c:pt idx="18">
                  <c:v>2287.625</c:v>
                </c:pt>
                <c:pt idx="19">
                  <c:v>2190.65</c:v>
                </c:pt>
                <c:pt idx="20">
                  <c:v>3471.291666666667</c:v>
                </c:pt>
                <c:pt idx="21">
                  <c:v>2976.441666666666</c:v>
                </c:pt>
                <c:pt idx="22">
                  <c:v>3407.016666666667</c:v>
                </c:pt>
                <c:pt idx="23">
                  <c:v>3713.233333333334</c:v>
                </c:pt>
                <c:pt idx="24">
                  <c:v>3536.525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32-4343-952B-B85ED406328B}"/>
            </c:ext>
          </c:extLst>
        </c:ser>
        <c:ser>
          <c:idx val="1"/>
          <c:order val="1"/>
          <c:tx>
            <c:v>Actual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'Feb (2)'!$X$4:$X$31</c:f>
              <c:numCache>
                <c:formatCode>d\-mmm</c:formatCode>
                <c:ptCount val="28"/>
                <c:pt idx="0">
                  <c:v>44228.0</c:v>
                </c:pt>
                <c:pt idx="1">
                  <c:v>44229.0</c:v>
                </c:pt>
                <c:pt idx="2">
                  <c:v>44230.0</c:v>
                </c:pt>
                <c:pt idx="3">
                  <c:v>44231.0</c:v>
                </c:pt>
                <c:pt idx="4">
                  <c:v>44232.0</c:v>
                </c:pt>
                <c:pt idx="5">
                  <c:v>44233.0</c:v>
                </c:pt>
                <c:pt idx="6">
                  <c:v>44234.0</c:v>
                </c:pt>
                <c:pt idx="7">
                  <c:v>44235.0</c:v>
                </c:pt>
                <c:pt idx="8">
                  <c:v>44236.0</c:v>
                </c:pt>
                <c:pt idx="9">
                  <c:v>44237.0</c:v>
                </c:pt>
                <c:pt idx="10">
                  <c:v>44238.0</c:v>
                </c:pt>
                <c:pt idx="11">
                  <c:v>44239.0</c:v>
                </c:pt>
                <c:pt idx="12">
                  <c:v>44240.0</c:v>
                </c:pt>
                <c:pt idx="13">
                  <c:v>44241.0</c:v>
                </c:pt>
                <c:pt idx="14">
                  <c:v>44242.0</c:v>
                </c:pt>
                <c:pt idx="15">
                  <c:v>44243.0</c:v>
                </c:pt>
                <c:pt idx="16">
                  <c:v>44244.0</c:v>
                </c:pt>
                <c:pt idx="17">
                  <c:v>44245.0</c:v>
                </c:pt>
                <c:pt idx="18">
                  <c:v>44246.0</c:v>
                </c:pt>
                <c:pt idx="19">
                  <c:v>44247.0</c:v>
                </c:pt>
                <c:pt idx="20">
                  <c:v>44248.0</c:v>
                </c:pt>
                <c:pt idx="21">
                  <c:v>44249.0</c:v>
                </c:pt>
                <c:pt idx="22">
                  <c:v>44250.0</c:v>
                </c:pt>
                <c:pt idx="23">
                  <c:v>44251.0</c:v>
                </c:pt>
                <c:pt idx="24">
                  <c:v>44252.0</c:v>
                </c:pt>
                <c:pt idx="25">
                  <c:v>44253.0</c:v>
                </c:pt>
                <c:pt idx="26">
                  <c:v>44254.0</c:v>
                </c:pt>
                <c:pt idx="27">
                  <c:v>44255.0</c:v>
                </c:pt>
              </c:numCache>
            </c:numRef>
          </c:cat>
          <c:val>
            <c:numRef>
              <c:f>'Feb (2)'!$AA$4:$AA$31</c:f>
              <c:numCache>
                <c:formatCode>General</c:formatCode>
                <c:ptCount val="28"/>
                <c:pt idx="0">
                  <c:v>5469.0</c:v>
                </c:pt>
                <c:pt idx="1">
                  <c:v>4378.0</c:v>
                </c:pt>
                <c:pt idx="2">
                  <c:v>6081.0</c:v>
                </c:pt>
                <c:pt idx="3">
                  <c:v>3771.0</c:v>
                </c:pt>
                <c:pt idx="4">
                  <c:v>2752.0</c:v>
                </c:pt>
                <c:pt idx="5">
                  <c:v>4324.0</c:v>
                </c:pt>
                <c:pt idx="6">
                  <c:v>4324.0</c:v>
                </c:pt>
                <c:pt idx="7">
                  <c:v>4585.0</c:v>
                </c:pt>
                <c:pt idx="8">
                  <c:v>5277.0</c:v>
                </c:pt>
                <c:pt idx="9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32-4343-952B-B85ED406328B}"/>
            </c:ext>
          </c:extLst>
        </c:ser>
        <c:ser>
          <c:idx val="3"/>
          <c:order val="3"/>
          <c:tx>
            <c:v>Forecast (one operational AWG unit)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'Feb (2)'!$AD$4:$AD$28</c:f>
              <c:numCache>
                <c:formatCode>0</c:formatCode>
                <c:ptCount val="2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32-4343-952B-B85ED4063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7419120"/>
        <c:axId val="-1407416800"/>
      </c:barChart>
      <c:lineChart>
        <c:grouping val="standard"/>
        <c:varyColors val="0"/>
        <c:ser>
          <c:idx val="2"/>
          <c:order val="2"/>
          <c:tx>
            <c:v>Budget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'Feb (2)'!$X$17:$X$28</c:f>
              <c:numCache>
                <c:formatCode>d\-mmm</c:formatCode>
                <c:ptCount val="12"/>
                <c:pt idx="0">
                  <c:v>44241.0</c:v>
                </c:pt>
                <c:pt idx="1">
                  <c:v>44242.0</c:v>
                </c:pt>
                <c:pt idx="2">
                  <c:v>44243.0</c:v>
                </c:pt>
                <c:pt idx="3">
                  <c:v>44244.0</c:v>
                </c:pt>
                <c:pt idx="4">
                  <c:v>44245.0</c:v>
                </c:pt>
                <c:pt idx="5">
                  <c:v>44246.0</c:v>
                </c:pt>
                <c:pt idx="6">
                  <c:v>44247.0</c:v>
                </c:pt>
                <c:pt idx="7">
                  <c:v>44248.0</c:v>
                </c:pt>
                <c:pt idx="8">
                  <c:v>44249.0</c:v>
                </c:pt>
                <c:pt idx="9">
                  <c:v>44250.0</c:v>
                </c:pt>
                <c:pt idx="10">
                  <c:v>44251.0</c:v>
                </c:pt>
                <c:pt idx="11">
                  <c:v>44252.0</c:v>
                </c:pt>
              </c:numCache>
            </c:numRef>
          </c:cat>
          <c:val>
            <c:numRef>
              <c:f>'Feb (2)'!$Y$4:$Y$31</c:f>
              <c:numCache>
                <c:formatCode>General</c:formatCode>
                <c:ptCount val="28"/>
                <c:pt idx="0">
                  <c:v>6322.0</c:v>
                </c:pt>
                <c:pt idx="1">
                  <c:v>6322.0</c:v>
                </c:pt>
                <c:pt idx="2">
                  <c:v>6322.0</c:v>
                </c:pt>
                <c:pt idx="3">
                  <c:v>6322.0</c:v>
                </c:pt>
                <c:pt idx="4">
                  <c:v>6322.0</c:v>
                </c:pt>
                <c:pt idx="5">
                  <c:v>6322.0</c:v>
                </c:pt>
                <c:pt idx="6">
                  <c:v>6322.0</c:v>
                </c:pt>
                <c:pt idx="7">
                  <c:v>6322.0</c:v>
                </c:pt>
                <c:pt idx="8">
                  <c:v>6322.0</c:v>
                </c:pt>
                <c:pt idx="9">
                  <c:v>6322.0</c:v>
                </c:pt>
                <c:pt idx="10">
                  <c:v>6322.0</c:v>
                </c:pt>
                <c:pt idx="11">
                  <c:v>6322.0</c:v>
                </c:pt>
                <c:pt idx="12">
                  <c:v>6322.0</c:v>
                </c:pt>
                <c:pt idx="13">
                  <c:v>6322.0</c:v>
                </c:pt>
                <c:pt idx="14">
                  <c:v>6322.0</c:v>
                </c:pt>
                <c:pt idx="15">
                  <c:v>6322.0</c:v>
                </c:pt>
                <c:pt idx="16">
                  <c:v>6322.0</c:v>
                </c:pt>
                <c:pt idx="17">
                  <c:v>6322.0</c:v>
                </c:pt>
                <c:pt idx="18">
                  <c:v>6322.0</c:v>
                </c:pt>
                <c:pt idx="19">
                  <c:v>6322.0</c:v>
                </c:pt>
                <c:pt idx="20">
                  <c:v>6322.0</c:v>
                </c:pt>
                <c:pt idx="21">
                  <c:v>6322.0</c:v>
                </c:pt>
                <c:pt idx="22">
                  <c:v>6322.0</c:v>
                </c:pt>
                <c:pt idx="23">
                  <c:v>6322.0</c:v>
                </c:pt>
                <c:pt idx="24">
                  <c:v>6322.0</c:v>
                </c:pt>
                <c:pt idx="25">
                  <c:v>6322.0</c:v>
                </c:pt>
                <c:pt idx="26">
                  <c:v>6322.0</c:v>
                </c:pt>
                <c:pt idx="27">
                  <c:v>6322.0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32-4343-952B-B85ED4063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7419120"/>
        <c:axId val="-1407416800"/>
      </c:lineChart>
      <c:dateAx>
        <c:axId val="-140741912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416800"/>
        <c:crosses val="autoZero"/>
        <c:auto val="1"/>
        <c:lblOffset val="100"/>
        <c:baseTimeUnit val="days"/>
      </c:dateAx>
      <c:valAx>
        <c:axId val="-140741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41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07402256"/>
        <c:axId val="-1407399936"/>
      </c:barChart>
      <c:catAx>
        <c:axId val="-14074022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399936"/>
        <c:crosses val="autoZero"/>
        <c:auto val="1"/>
        <c:lblAlgn val="ctr"/>
        <c:lblOffset val="100"/>
        <c:noMultiLvlLbl val="0"/>
      </c:catAx>
      <c:valAx>
        <c:axId val="-140739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40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aseline="0"/>
              <a:t>Relative Humidity Trends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Relative Humidity (%)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'Feb (2)'!$A$3:$A$604</c:f>
              <c:strCache>
                <c:ptCount val="600"/>
                <c:pt idx="0">
                  <c:v>2021-02-01T00:00</c:v>
                </c:pt>
                <c:pt idx="1">
                  <c:v>2021-02-01T01:00</c:v>
                </c:pt>
                <c:pt idx="2">
                  <c:v>2021-02-01T02:00</c:v>
                </c:pt>
                <c:pt idx="3">
                  <c:v>2021-02-01T03:00</c:v>
                </c:pt>
                <c:pt idx="4">
                  <c:v>2021-02-01T04:00</c:v>
                </c:pt>
                <c:pt idx="5">
                  <c:v>2021-02-01T05:00</c:v>
                </c:pt>
                <c:pt idx="6">
                  <c:v>2021-02-01T06:00</c:v>
                </c:pt>
                <c:pt idx="7">
                  <c:v>2021-02-01T07:00</c:v>
                </c:pt>
                <c:pt idx="8">
                  <c:v>2021-02-01T08:00</c:v>
                </c:pt>
                <c:pt idx="9">
                  <c:v>2021-02-01T09:00</c:v>
                </c:pt>
                <c:pt idx="10">
                  <c:v>2021-02-01T10:00</c:v>
                </c:pt>
                <c:pt idx="11">
                  <c:v>2021-02-01T11:00</c:v>
                </c:pt>
                <c:pt idx="12">
                  <c:v>2021-02-01T12:00</c:v>
                </c:pt>
                <c:pt idx="13">
                  <c:v>2021-02-01T13:00</c:v>
                </c:pt>
                <c:pt idx="14">
                  <c:v>2021-02-01T14:00</c:v>
                </c:pt>
                <c:pt idx="15">
                  <c:v>2021-02-01T15:00</c:v>
                </c:pt>
                <c:pt idx="16">
                  <c:v>2021-02-01T16:00</c:v>
                </c:pt>
                <c:pt idx="17">
                  <c:v>2021-02-01T17:00</c:v>
                </c:pt>
                <c:pt idx="18">
                  <c:v>2021-02-01T18:00</c:v>
                </c:pt>
                <c:pt idx="19">
                  <c:v>2021-02-01T19:00</c:v>
                </c:pt>
                <c:pt idx="20">
                  <c:v>2021-02-01T20:00</c:v>
                </c:pt>
                <c:pt idx="21">
                  <c:v>2021-02-01T21:00</c:v>
                </c:pt>
                <c:pt idx="22">
                  <c:v>2021-02-01T22:00</c:v>
                </c:pt>
                <c:pt idx="23">
                  <c:v>2021-02-01T23:00</c:v>
                </c:pt>
                <c:pt idx="24">
                  <c:v>2021-02-02T00:00</c:v>
                </c:pt>
                <c:pt idx="25">
                  <c:v>2021-02-02T01:00</c:v>
                </c:pt>
                <c:pt idx="26">
                  <c:v>2021-02-02T02:00</c:v>
                </c:pt>
                <c:pt idx="27">
                  <c:v>2021-02-02T03:00</c:v>
                </c:pt>
                <c:pt idx="28">
                  <c:v>2021-02-02T04:00</c:v>
                </c:pt>
                <c:pt idx="29">
                  <c:v>2021-02-02T05:00</c:v>
                </c:pt>
                <c:pt idx="30">
                  <c:v>2021-02-02T06:00</c:v>
                </c:pt>
                <c:pt idx="31">
                  <c:v>2021-02-02T07:00</c:v>
                </c:pt>
                <c:pt idx="32">
                  <c:v>2021-02-02T08:00</c:v>
                </c:pt>
                <c:pt idx="33">
                  <c:v>2021-02-02T09:00</c:v>
                </c:pt>
                <c:pt idx="34">
                  <c:v>2021-02-02T10:00</c:v>
                </c:pt>
                <c:pt idx="35">
                  <c:v>2021-02-02T11:00</c:v>
                </c:pt>
                <c:pt idx="36">
                  <c:v>2021-02-02T12:00</c:v>
                </c:pt>
                <c:pt idx="37">
                  <c:v>2021-02-02T13:00</c:v>
                </c:pt>
                <c:pt idx="38">
                  <c:v>2021-02-02T14:00</c:v>
                </c:pt>
                <c:pt idx="39">
                  <c:v>2021-02-02T15:00</c:v>
                </c:pt>
                <c:pt idx="40">
                  <c:v>2021-02-02T16:00</c:v>
                </c:pt>
                <c:pt idx="41">
                  <c:v>2021-02-02T17:00</c:v>
                </c:pt>
                <c:pt idx="42">
                  <c:v>2021-02-02T18:00</c:v>
                </c:pt>
                <c:pt idx="43">
                  <c:v>2021-02-02T19:00</c:v>
                </c:pt>
                <c:pt idx="44">
                  <c:v>2021-02-02T20:00</c:v>
                </c:pt>
                <c:pt idx="45">
                  <c:v>2021-02-02T21:00</c:v>
                </c:pt>
                <c:pt idx="46">
                  <c:v>2021-02-02T22:00</c:v>
                </c:pt>
                <c:pt idx="47">
                  <c:v>2021-02-02T23:00</c:v>
                </c:pt>
                <c:pt idx="48">
                  <c:v>2021-02-03T00:00</c:v>
                </c:pt>
                <c:pt idx="49">
                  <c:v>2021-02-03T01:00</c:v>
                </c:pt>
                <c:pt idx="50">
                  <c:v>2021-02-03T02:00</c:v>
                </c:pt>
                <c:pt idx="51">
                  <c:v>2021-02-03T03:00</c:v>
                </c:pt>
                <c:pt idx="52">
                  <c:v>2021-02-03T04:00</c:v>
                </c:pt>
                <c:pt idx="53">
                  <c:v>2021-02-03T05:00</c:v>
                </c:pt>
                <c:pt idx="54">
                  <c:v>2021-02-03T06:00</c:v>
                </c:pt>
                <c:pt idx="55">
                  <c:v>2021-02-03T07:00</c:v>
                </c:pt>
                <c:pt idx="56">
                  <c:v>2021-02-03T08:00</c:v>
                </c:pt>
                <c:pt idx="57">
                  <c:v>2021-02-03T09:00</c:v>
                </c:pt>
                <c:pt idx="58">
                  <c:v>2021-02-03T10:00</c:v>
                </c:pt>
                <c:pt idx="59">
                  <c:v>2021-02-03T11:00</c:v>
                </c:pt>
                <c:pt idx="60">
                  <c:v>2021-02-03T12:00</c:v>
                </c:pt>
                <c:pt idx="61">
                  <c:v>2021-02-03T13:00</c:v>
                </c:pt>
                <c:pt idx="62">
                  <c:v>2021-02-03T14:00</c:v>
                </c:pt>
                <c:pt idx="63">
                  <c:v>2021-02-03T15:00</c:v>
                </c:pt>
                <c:pt idx="64">
                  <c:v>2021-02-03T16:00</c:v>
                </c:pt>
                <c:pt idx="65">
                  <c:v>2021-02-03T17:00</c:v>
                </c:pt>
                <c:pt idx="66">
                  <c:v>2021-02-03T18:00</c:v>
                </c:pt>
                <c:pt idx="67">
                  <c:v>2021-02-03T19:00</c:v>
                </c:pt>
                <c:pt idx="68">
                  <c:v>2021-02-03T20:00</c:v>
                </c:pt>
                <c:pt idx="69">
                  <c:v>2021-02-03T21:00</c:v>
                </c:pt>
                <c:pt idx="70">
                  <c:v>2021-02-03T22:00</c:v>
                </c:pt>
                <c:pt idx="71">
                  <c:v>2021-02-03T23:00</c:v>
                </c:pt>
                <c:pt idx="72">
                  <c:v>2021-02-04T00:00</c:v>
                </c:pt>
                <c:pt idx="73">
                  <c:v>2021-02-04T01:00</c:v>
                </c:pt>
                <c:pt idx="74">
                  <c:v>2021-02-04T02:00</c:v>
                </c:pt>
                <c:pt idx="75">
                  <c:v>2021-02-04T03:00</c:v>
                </c:pt>
                <c:pt idx="76">
                  <c:v>2021-02-04T04:00</c:v>
                </c:pt>
                <c:pt idx="77">
                  <c:v>2021-02-04T05:00</c:v>
                </c:pt>
                <c:pt idx="78">
                  <c:v>2021-02-04T06:00</c:v>
                </c:pt>
                <c:pt idx="79">
                  <c:v>2021-02-04T07:00</c:v>
                </c:pt>
                <c:pt idx="80">
                  <c:v>2021-02-04T08:00</c:v>
                </c:pt>
                <c:pt idx="81">
                  <c:v>2021-02-04T09:00</c:v>
                </c:pt>
                <c:pt idx="82">
                  <c:v>2021-02-04T10:00</c:v>
                </c:pt>
                <c:pt idx="83">
                  <c:v>2021-02-04T11:00</c:v>
                </c:pt>
                <c:pt idx="84">
                  <c:v>2021-02-04T12:00</c:v>
                </c:pt>
                <c:pt idx="85">
                  <c:v>2021-02-04T13:00</c:v>
                </c:pt>
                <c:pt idx="86">
                  <c:v>2021-02-04T14:00</c:v>
                </c:pt>
                <c:pt idx="87">
                  <c:v>2021-02-04T15:00</c:v>
                </c:pt>
                <c:pt idx="88">
                  <c:v>2021-02-04T16:00</c:v>
                </c:pt>
                <c:pt idx="89">
                  <c:v>2021-02-04T17:00</c:v>
                </c:pt>
                <c:pt idx="90">
                  <c:v>2021-02-04T18:00</c:v>
                </c:pt>
                <c:pt idx="91">
                  <c:v>2021-02-04T19:00</c:v>
                </c:pt>
                <c:pt idx="92">
                  <c:v>2021-02-04T20:00</c:v>
                </c:pt>
                <c:pt idx="93">
                  <c:v>2021-02-04T21:00</c:v>
                </c:pt>
                <c:pt idx="94">
                  <c:v>2021-02-04T22:00</c:v>
                </c:pt>
                <c:pt idx="95">
                  <c:v>2021-02-04T23:00</c:v>
                </c:pt>
                <c:pt idx="96">
                  <c:v>2021-02-05T00:00</c:v>
                </c:pt>
                <c:pt idx="97">
                  <c:v>2021-02-05T01:00</c:v>
                </c:pt>
                <c:pt idx="98">
                  <c:v>2021-02-05T02:00</c:v>
                </c:pt>
                <c:pt idx="99">
                  <c:v>2021-02-05T03:00</c:v>
                </c:pt>
                <c:pt idx="100">
                  <c:v>2021-02-05T04:00</c:v>
                </c:pt>
                <c:pt idx="101">
                  <c:v>2021-02-05T05:00</c:v>
                </c:pt>
                <c:pt idx="102">
                  <c:v>2021-02-05T06:00</c:v>
                </c:pt>
                <c:pt idx="103">
                  <c:v>2021-02-05T07:00</c:v>
                </c:pt>
                <c:pt idx="104">
                  <c:v>2021-02-05T08:00</c:v>
                </c:pt>
                <c:pt idx="105">
                  <c:v>2021-02-05T09:00</c:v>
                </c:pt>
                <c:pt idx="106">
                  <c:v>2021-02-05T10:00</c:v>
                </c:pt>
                <c:pt idx="107">
                  <c:v>2021-02-05T11:00</c:v>
                </c:pt>
                <c:pt idx="108">
                  <c:v>2021-02-05T12:00</c:v>
                </c:pt>
                <c:pt idx="109">
                  <c:v>2021-02-05T13:00</c:v>
                </c:pt>
                <c:pt idx="110">
                  <c:v>2021-02-05T14:00</c:v>
                </c:pt>
                <c:pt idx="111">
                  <c:v>2021-02-05T15:00</c:v>
                </c:pt>
                <c:pt idx="112">
                  <c:v>2021-02-05T16:00</c:v>
                </c:pt>
                <c:pt idx="113">
                  <c:v>2021-02-05T17:00</c:v>
                </c:pt>
                <c:pt idx="114">
                  <c:v>2021-02-05T18:00</c:v>
                </c:pt>
                <c:pt idx="115">
                  <c:v>2021-02-05T19:00</c:v>
                </c:pt>
                <c:pt idx="116">
                  <c:v>2021-02-05T20:00</c:v>
                </c:pt>
                <c:pt idx="117">
                  <c:v>2021-02-05T21:00</c:v>
                </c:pt>
                <c:pt idx="118">
                  <c:v>2021-02-05T22:00</c:v>
                </c:pt>
                <c:pt idx="119">
                  <c:v>2021-02-05T23:00</c:v>
                </c:pt>
                <c:pt idx="120">
                  <c:v>2021-02-06T00:00</c:v>
                </c:pt>
                <c:pt idx="121">
                  <c:v>2021-02-06T01:00</c:v>
                </c:pt>
                <c:pt idx="122">
                  <c:v>2021-02-06T02:00</c:v>
                </c:pt>
                <c:pt idx="123">
                  <c:v>2021-02-06T03:00</c:v>
                </c:pt>
                <c:pt idx="124">
                  <c:v>2021-02-06T04:00</c:v>
                </c:pt>
                <c:pt idx="125">
                  <c:v>2021-02-06T05:00</c:v>
                </c:pt>
                <c:pt idx="126">
                  <c:v>2021-02-06T06:00</c:v>
                </c:pt>
                <c:pt idx="127">
                  <c:v>2021-02-06T07:00</c:v>
                </c:pt>
                <c:pt idx="128">
                  <c:v>2021-02-06T08:00</c:v>
                </c:pt>
                <c:pt idx="129">
                  <c:v>2021-02-06T09:00</c:v>
                </c:pt>
                <c:pt idx="130">
                  <c:v>2021-02-06T10:00</c:v>
                </c:pt>
                <c:pt idx="131">
                  <c:v>2021-02-06T11:00</c:v>
                </c:pt>
                <c:pt idx="132">
                  <c:v>2021-02-06T12:00</c:v>
                </c:pt>
                <c:pt idx="133">
                  <c:v>2021-02-06T13:00</c:v>
                </c:pt>
                <c:pt idx="134">
                  <c:v>2021-02-06T14:00</c:v>
                </c:pt>
                <c:pt idx="135">
                  <c:v>2021-02-06T15:00</c:v>
                </c:pt>
                <c:pt idx="136">
                  <c:v>2021-02-06T16:00</c:v>
                </c:pt>
                <c:pt idx="137">
                  <c:v>2021-02-06T17:00</c:v>
                </c:pt>
                <c:pt idx="138">
                  <c:v>2021-02-06T18:00</c:v>
                </c:pt>
                <c:pt idx="139">
                  <c:v>2021-02-06T19:00</c:v>
                </c:pt>
                <c:pt idx="140">
                  <c:v>2021-02-06T20:00</c:v>
                </c:pt>
                <c:pt idx="141">
                  <c:v>2021-02-06T21:00</c:v>
                </c:pt>
                <c:pt idx="142">
                  <c:v>2021-02-06T22:00</c:v>
                </c:pt>
                <c:pt idx="143">
                  <c:v>2021-02-06T23:00</c:v>
                </c:pt>
                <c:pt idx="144">
                  <c:v>2021-02-07T00:00</c:v>
                </c:pt>
                <c:pt idx="145">
                  <c:v>2021-02-07T01:00</c:v>
                </c:pt>
                <c:pt idx="146">
                  <c:v>2021-02-07T02:00</c:v>
                </c:pt>
                <c:pt idx="147">
                  <c:v>2021-02-07T03:00</c:v>
                </c:pt>
                <c:pt idx="148">
                  <c:v>2021-02-07T04:00</c:v>
                </c:pt>
                <c:pt idx="149">
                  <c:v>2021-02-07T05:00</c:v>
                </c:pt>
                <c:pt idx="150">
                  <c:v>2021-02-07T06:00</c:v>
                </c:pt>
                <c:pt idx="151">
                  <c:v>2021-02-07T07:00</c:v>
                </c:pt>
                <c:pt idx="152">
                  <c:v>2021-02-07T08:00</c:v>
                </c:pt>
                <c:pt idx="153">
                  <c:v>2021-02-07T09:00</c:v>
                </c:pt>
                <c:pt idx="154">
                  <c:v>2021-02-07T10:00</c:v>
                </c:pt>
                <c:pt idx="155">
                  <c:v>2021-02-07T11:00</c:v>
                </c:pt>
                <c:pt idx="156">
                  <c:v>2021-02-07T12:00</c:v>
                </c:pt>
                <c:pt idx="157">
                  <c:v>2021-02-07T13:00</c:v>
                </c:pt>
                <c:pt idx="158">
                  <c:v>2021-02-07T14:00</c:v>
                </c:pt>
                <c:pt idx="159">
                  <c:v>2021-02-07T15:00</c:v>
                </c:pt>
                <c:pt idx="160">
                  <c:v>2021-02-07T16:00</c:v>
                </c:pt>
                <c:pt idx="161">
                  <c:v>2021-02-07T17:00</c:v>
                </c:pt>
                <c:pt idx="162">
                  <c:v>2021-02-07T18:00</c:v>
                </c:pt>
                <c:pt idx="163">
                  <c:v>2021-02-07T19:00</c:v>
                </c:pt>
                <c:pt idx="164">
                  <c:v>2021-02-07T20:00</c:v>
                </c:pt>
                <c:pt idx="165">
                  <c:v>2021-02-07T21:00</c:v>
                </c:pt>
                <c:pt idx="166">
                  <c:v>2021-02-07T22:00</c:v>
                </c:pt>
                <c:pt idx="167">
                  <c:v>2021-02-07T23:00</c:v>
                </c:pt>
                <c:pt idx="168">
                  <c:v>2021-02-08T00:00</c:v>
                </c:pt>
                <c:pt idx="169">
                  <c:v>2021-02-08T01:00</c:v>
                </c:pt>
                <c:pt idx="170">
                  <c:v>2021-02-08T02:00</c:v>
                </c:pt>
                <c:pt idx="171">
                  <c:v>2021-02-08T03:00</c:v>
                </c:pt>
                <c:pt idx="172">
                  <c:v>2021-02-08T04:00</c:v>
                </c:pt>
                <c:pt idx="173">
                  <c:v>2021-02-08T05:00</c:v>
                </c:pt>
                <c:pt idx="174">
                  <c:v>2021-02-08T06:00</c:v>
                </c:pt>
                <c:pt idx="175">
                  <c:v>2021-02-08T07:00</c:v>
                </c:pt>
                <c:pt idx="176">
                  <c:v>2021-02-08T08:00</c:v>
                </c:pt>
                <c:pt idx="177">
                  <c:v>2021-02-08T09:00</c:v>
                </c:pt>
                <c:pt idx="178">
                  <c:v>2021-02-08T11:00</c:v>
                </c:pt>
                <c:pt idx="179">
                  <c:v>2021-02-08T11:00</c:v>
                </c:pt>
                <c:pt idx="180">
                  <c:v>2021-02-08T12:00</c:v>
                </c:pt>
                <c:pt idx="181">
                  <c:v>2021-02-08T13:00</c:v>
                </c:pt>
                <c:pt idx="182">
                  <c:v>2021-02-08T14:00</c:v>
                </c:pt>
                <c:pt idx="183">
                  <c:v>2021-02-08T15:00</c:v>
                </c:pt>
                <c:pt idx="184">
                  <c:v>2021-02-08T16:00</c:v>
                </c:pt>
                <c:pt idx="185">
                  <c:v>2021-02-08T17:00</c:v>
                </c:pt>
                <c:pt idx="186">
                  <c:v>2021-02-08T18:00</c:v>
                </c:pt>
                <c:pt idx="187">
                  <c:v>2021-02-08T19:00</c:v>
                </c:pt>
                <c:pt idx="188">
                  <c:v>2021-02-08T20:00</c:v>
                </c:pt>
                <c:pt idx="189">
                  <c:v>2021-02-08T21:00</c:v>
                </c:pt>
                <c:pt idx="190">
                  <c:v>2021-02-08T22:00</c:v>
                </c:pt>
                <c:pt idx="191">
                  <c:v>2021-02-08T23:00</c:v>
                </c:pt>
                <c:pt idx="192">
                  <c:v>2021-02-09T00:00</c:v>
                </c:pt>
                <c:pt idx="193">
                  <c:v>2021-02-09T01:00</c:v>
                </c:pt>
                <c:pt idx="194">
                  <c:v>2021-02-09T02:00</c:v>
                </c:pt>
                <c:pt idx="195">
                  <c:v>2021-02-09T03:00</c:v>
                </c:pt>
                <c:pt idx="196">
                  <c:v>2021-02-09T04:00</c:v>
                </c:pt>
                <c:pt idx="197">
                  <c:v>2021-02-09T05:00</c:v>
                </c:pt>
                <c:pt idx="198">
                  <c:v>2021-02-09T06:00</c:v>
                </c:pt>
                <c:pt idx="199">
                  <c:v>2021-02-09T07:00</c:v>
                </c:pt>
                <c:pt idx="200">
                  <c:v>2021-02-09T08:00</c:v>
                </c:pt>
                <c:pt idx="201">
                  <c:v>2021-02-09T09:00</c:v>
                </c:pt>
                <c:pt idx="202">
                  <c:v>2021-02-09T10:00</c:v>
                </c:pt>
                <c:pt idx="203">
                  <c:v>2021-02-09T11:00</c:v>
                </c:pt>
                <c:pt idx="204">
                  <c:v>2021-02-09T12:00</c:v>
                </c:pt>
                <c:pt idx="205">
                  <c:v>2021-02-09T13:00</c:v>
                </c:pt>
                <c:pt idx="206">
                  <c:v>2021-02-09T14:00</c:v>
                </c:pt>
                <c:pt idx="207">
                  <c:v>2021-02-09T15:00</c:v>
                </c:pt>
                <c:pt idx="208">
                  <c:v>2021-02-09T16:00</c:v>
                </c:pt>
                <c:pt idx="209">
                  <c:v>2021-02-09T17:00</c:v>
                </c:pt>
                <c:pt idx="210">
                  <c:v>2021-02-09T18:00</c:v>
                </c:pt>
                <c:pt idx="211">
                  <c:v>2021-02-09T19:00</c:v>
                </c:pt>
                <c:pt idx="212">
                  <c:v>2021-02-09T20:00</c:v>
                </c:pt>
                <c:pt idx="213">
                  <c:v>2021-02-09T21:00</c:v>
                </c:pt>
                <c:pt idx="214">
                  <c:v>2021-02-09T22:00</c:v>
                </c:pt>
                <c:pt idx="215">
                  <c:v>2021-02-09T23:00</c:v>
                </c:pt>
                <c:pt idx="216">
                  <c:v>2021-02-10T00:00</c:v>
                </c:pt>
                <c:pt idx="217">
                  <c:v>2021-02-10T01:00</c:v>
                </c:pt>
                <c:pt idx="218">
                  <c:v>2021-02-10T02:00</c:v>
                </c:pt>
                <c:pt idx="219">
                  <c:v>2021-02-10T03:00</c:v>
                </c:pt>
                <c:pt idx="220">
                  <c:v>2021-02-10T04:00</c:v>
                </c:pt>
                <c:pt idx="221">
                  <c:v>2021-02-10T05:00</c:v>
                </c:pt>
                <c:pt idx="222">
                  <c:v>2021-02-10T06:00</c:v>
                </c:pt>
                <c:pt idx="223">
                  <c:v>2021-02-10T07:00</c:v>
                </c:pt>
                <c:pt idx="224">
                  <c:v>2021-02-10T08:00</c:v>
                </c:pt>
                <c:pt idx="225">
                  <c:v>2021-02-10T09:00</c:v>
                </c:pt>
                <c:pt idx="226">
                  <c:v>2021-02-10T10:00</c:v>
                </c:pt>
                <c:pt idx="227">
                  <c:v>2021-02-10T11:00</c:v>
                </c:pt>
                <c:pt idx="228">
                  <c:v>2021-02-10T12:00</c:v>
                </c:pt>
                <c:pt idx="229">
                  <c:v>2021-02-10T13:00</c:v>
                </c:pt>
                <c:pt idx="230">
                  <c:v>2021-02-10T14:00</c:v>
                </c:pt>
                <c:pt idx="231">
                  <c:v>2021-02-10T15:00</c:v>
                </c:pt>
                <c:pt idx="232">
                  <c:v>2021-02-10T16:00</c:v>
                </c:pt>
                <c:pt idx="233">
                  <c:v>2021-02-10T17:00</c:v>
                </c:pt>
                <c:pt idx="234">
                  <c:v>2021-02-10T18:00</c:v>
                </c:pt>
                <c:pt idx="235">
                  <c:v>2021-02-10T19:00</c:v>
                </c:pt>
                <c:pt idx="236">
                  <c:v>2021-02-10T20:00</c:v>
                </c:pt>
                <c:pt idx="237">
                  <c:v>2021-02-10T21:00</c:v>
                </c:pt>
                <c:pt idx="238">
                  <c:v>2021-02-10T22:00</c:v>
                </c:pt>
                <c:pt idx="239">
                  <c:v>2021-02-10T23:00</c:v>
                </c:pt>
                <c:pt idx="240">
                  <c:v>2021-02-11T00:00</c:v>
                </c:pt>
                <c:pt idx="241">
                  <c:v>2021-02-11T01:00</c:v>
                </c:pt>
                <c:pt idx="242">
                  <c:v>2021-02-11T02:00</c:v>
                </c:pt>
                <c:pt idx="243">
                  <c:v>2021-02-11T03:00</c:v>
                </c:pt>
                <c:pt idx="244">
                  <c:v>2021-02-11T04:00</c:v>
                </c:pt>
                <c:pt idx="245">
                  <c:v>2021-02-11T05:00</c:v>
                </c:pt>
                <c:pt idx="246">
                  <c:v>2021-02-11T06:00</c:v>
                </c:pt>
                <c:pt idx="247">
                  <c:v>2021-02-11T07:00</c:v>
                </c:pt>
                <c:pt idx="248">
                  <c:v>2021-02-11T08:00</c:v>
                </c:pt>
                <c:pt idx="249">
                  <c:v>2021-02-11T09:00</c:v>
                </c:pt>
                <c:pt idx="250">
                  <c:v>2021-02-11T10:00</c:v>
                </c:pt>
                <c:pt idx="251">
                  <c:v>2021-02-11T11:00</c:v>
                </c:pt>
                <c:pt idx="252">
                  <c:v>2021-02-11T12:00</c:v>
                </c:pt>
                <c:pt idx="253">
                  <c:v>2021-02-11T13:00</c:v>
                </c:pt>
                <c:pt idx="254">
                  <c:v>2021-02-11T14:00</c:v>
                </c:pt>
                <c:pt idx="255">
                  <c:v>2021-02-11T15:00</c:v>
                </c:pt>
                <c:pt idx="256">
                  <c:v>2021-02-11T16:00</c:v>
                </c:pt>
                <c:pt idx="257">
                  <c:v>2021-02-11T17:00</c:v>
                </c:pt>
                <c:pt idx="258">
                  <c:v>2021-02-11T18:00</c:v>
                </c:pt>
                <c:pt idx="259">
                  <c:v>2021-02-11T19:00</c:v>
                </c:pt>
                <c:pt idx="260">
                  <c:v>2021-02-11T20:00</c:v>
                </c:pt>
                <c:pt idx="261">
                  <c:v>2021-02-11T21:00</c:v>
                </c:pt>
                <c:pt idx="262">
                  <c:v>2021-02-11T22:00</c:v>
                </c:pt>
                <c:pt idx="263">
                  <c:v>2021-02-11T23:00</c:v>
                </c:pt>
                <c:pt idx="264">
                  <c:v>2021-01-12T00:00:00</c:v>
                </c:pt>
                <c:pt idx="265">
                  <c:v>2021-01-12T01:00:00</c:v>
                </c:pt>
                <c:pt idx="266">
                  <c:v>2021-01-12T02:00:00</c:v>
                </c:pt>
                <c:pt idx="267">
                  <c:v>2021-01-12T03:00:00</c:v>
                </c:pt>
                <c:pt idx="268">
                  <c:v>2021-01-12T04:00:00</c:v>
                </c:pt>
                <c:pt idx="269">
                  <c:v>2021-01-12T05:00:00</c:v>
                </c:pt>
                <c:pt idx="270">
                  <c:v>2021-01-12T06:00:00</c:v>
                </c:pt>
                <c:pt idx="271">
                  <c:v>2021-01-12T07:00:00</c:v>
                </c:pt>
                <c:pt idx="272">
                  <c:v>2021-01-12T08:00:00</c:v>
                </c:pt>
                <c:pt idx="273">
                  <c:v>2021-01-12T09:00:00</c:v>
                </c:pt>
                <c:pt idx="274">
                  <c:v>2021-01-12T10:00:00</c:v>
                </c:pt>
                <c:pt idx="275">
                  <c:v>2021-01-12T11:00:00</c:v>
                </c:pt>
                <c:pt idx="276">
                  <c:v>2021-01-12T12:00:00</c:v>
                </c:pt>
                <c:pt idx="277">
                  <c:v>2021-01-12T13:00:00</c:v>
                </c:pt>
                <c:pt idx="278">
                  <c:v>2021-01-12T14:00:00</c:v>
                </c:pt>
                <c:pt idx="279">
                  <c:v>2021-01-12T15:00:00</c:v>
                </c:pt>
                <c:pt idx="280">
                  <c:v>2021-01-12T16:00:00</c:v>
                </c:pt>
                <c:pt idx="281">
                  <c:v>2021-01-12T17:00:00</c:v>
                </c:pt>
                <c:pt idx="282">
                  <c:v>2021-01-12T18:00:00</c:v>
                </c:pt>
                <c:pt idx="283">
                  <c:v>2021-01-12T19:00:00</c:v>
                </c:pt>
                <c:pt idx="284">
                  <c:v>2021-01-12T20:00:00</c:v>
                </c:pt>
                <c:pt idx="285">
                  <c:v>2021-01-12T21:00:00</c:v>
                </c:pt>
                <c:pt idx="286">
                  <c:v>2021-01-12T22:00:00</c:v>
                </c:pt>
                <c:pt idx="287">
                  <c:v>2021-01-12T23:00:00</c:v>
                </c:pt>
                <c:pt idx="288">
                  <c:v>2021-02-13T00:00</c:v>
                </c:pt>
                <c:pt idx="289">
                  <c:v>2021-02-13T01:00</c:v>
                </c:pt>
                <c:pt idx="290">
                  <c:v>2021-02-13T02:00</c:v>
                </c:pt>
                <c:pt idx="291">
                  <c:v>2021-02-13T03:00</c:v>
                </c:pt>
                <c:pt idx="292">
                  <c:v>2021-02-13T04:00</c:v>
                </c:pt>
                <c:pt idx="293">
                  <c:v>2021-02-13T05:00</c:v>
                </c:pt>
                <c:pt idx="294">
                  <c:v>2021-02-13T06:00</c:v>
                </c:pt>
                <c:pt idx="295">
                  <c:v>2021-02-13T07:00</c:v>
                </c:pt>
                <c:pt idx="296">
                  <c:v>2021-02-13T08:00</c:v>
                </c:pt>
                <c:pt idx="297">
                  <c:v>2021-02-13T09:00</c:v>
                </c:pt>
                <c:pt idx="298">
                  <c:v>2021-02-13T10:00</c:v>
                </c:pt>
                <c:pt idx="299">
                  <c:v>2021-02-13T11:00</c:v>
                </c:pt>
                <c:pt idx="300">
                  <c:v>2021-02-13T12:00</c:v>
                </c:pt>
                <c:pt idx="301">
                  <c:v>2021-02-13T13:00</c:v>
                </c:pt>
                <c:pt idx="302">
                  <c:v>2021-02-13T14:00</c:v>
                </c:pt>
                <c:pt idx="303">
                  <c:v>2021-02-13T15:00</c:v>
                </c:pt>
                <c:pt idx="304">
                  <c:v>2021-02-13T16:00</c:v>
                </c:pt>
                <c:pt idx="305">
                  <c:v>2021-02-13T17:00</c:v>
                </c:pt>
                <c:pt idx="306">
                  <c:v>2021-02-13T18:00</c:v>
                </c:pt>
                <c:pt idx="307">
                  <c:v>2021-02-13T19:00</c:v>
                </c:pt>
                <c:pt idx="308">
                  <c:v>2021-02-13T20:00</c:v>
                </c:pt>
                <c:pt idx="309">
                  <c:v>2021-02-13T21:00</c:v>
                </c:pt>
                <c:pt idx="310">
                  <c:v>2021-02-13T22:00</c:v>
                </c:pt>
                <c:pt idx="311">
                  <c:v>2021-02-13T23:00</c:v>
                </c:pt>
                <c:pt idx="312">
                  <c:v>2021-02-14T00:00</c:v>
                </c:pt>
                <c:pt idx="313">
                  <c:v>2021-02-14T01:00</c:v>
                </c:pt>
                <c:pt idx="314">
                  <c:v>2021-02-14T02:00</c:v>
                </c:pt>
                <c:pt idx="315">
                  <c:v>2021-02-14T03:00</c:v>
                </c:pt>
                <c:pt idx="316">
                  <c:v>2021-02-14T04:00</c:v>
                </c:pt>
                <c:pt idx="317">
                  <c:v>2021-02-14T05:00</c:v>
                </c:pt>
                <c:pt idx="318">
                  <c:v>2021-02-14T06:00</c:v>
                </c:pt>
                <c:pt idx="319">
                  <c:v>2021-02-14T07:00</c:v>
                </c:pt>
                <c:pt idx="320">
                  <c:v>2021-02-14T08:00</c:v>
                </c:pt>
                <c:pt idx="321">
                  <c:v>2021-02-14T09:00</c:v>
                </c:pt>
                <c:pt idx="322">
                  <c:v>2021-02-14T10:00</c:v>
                </c:pt>
                <c:pt idx="323">
                  <c:v>2021-02-14T11:00</c:v>
                </c:pt>
                <c:pt idx="324">
                  <c:v>2021-02-14T12:00</c:v>
                </c:pt>
                <c:pt idx="325">
                  <c:v>2021-02-14T13:00</c:v>
                </c:pt>
                <c:pt idx="326">
                  <c:v>2021-02-14T14:00</c:v>
                </c:pt>
                <c:pt idx="327">
                  <c:v>2021-02-14T15:00</c:v>
                </c:pt>
                <c:pt idx="328">
                  <c:v>2021-02-14T16:00</c:v>
                </c:pt>
                <c:pt idx="329">
                  <c:v>2021-02-14T17:00</c:v>
                </c:pt>
                <c:pt idx="330">
                  <c:v>2021-02-14T18:00</c:v>
                </c:pt>
                <c:pt idx="331">
                  <c:v>2021-02-14T19:00</c:v>
                </c:pt>
                <c:pt idx="332">
                  <c:v>2021-02-14T20:00</c:v>
                </c:pt>
                <c:pt idx="333">
                  <c:v>2021-02-14T21:00</c:v>
                </c:pt>
                <c:pt idx="334">
                  <c:v>2021-02-14T22:00</c:v>
                </c:pt>
                <c:pt idx="335">
                  <c:v>2021-02-14T23:00</c:v>
                </c:pt>
                <c:pt idx="336">
                  <c:v>2021-02-15T00:00</c:v>
                </c:pt>
                <c:pt idx="337">
                  <c:v>2021-02-15T01:00</c:v>
                </c:pt>
                <c:pt idx="338">
                  <c:v>2021-02-15T02:00</c:v>
                </c:pt>
                <c:pt idx="339">
                  <c:v>2021-02-15T03:00</c:v>
                </c:pt>
                <c:pt idx="340">
                  <c:v>2021-02-15T04:00</c:v>
                </c:pt>
                <c:pt idx="341">
                  <c:v>2021-02-15T05:00</c:v>
                </c:pt>
                <c:pt idx="342">
                  <c:v>2021-02-15T06:00</c:v>
                </c:pt>
                <c:pt idx="343">
                  <c:v>2021-02-15T07:00</c:v>
                </c:pt>
                <c:pt idx="344">
                  <c:v>2021-02-15T08:00</c:v>
                </c:pt>
                <c:pt idx="345">
                  <c:v>2021-02-15T09:00</c:v>
                </c:pt>
                <c:pt idx="346">
                  <c:v>2021-02-15T10:00</c:v>
                </c:pt>
                <c:pt idx="347">
                  <c:v>2021-02-15T11:00</c:v>
                </c:pt>
                <c:pt idx="348">
                  <c:v>2021-02-15T12:00</c:v>
                </c:pt>
                <c:pt idx="349">
                  <c:v>2021-02-15T13:00</c:v>
                </c:pt>
                <c:pt idx="350">
                  <c:v>2021-02-15T14:00</c:v>
                </c:pt>
                <c:pt idx="351">
                  <c:v>2021-02-15T15:00</c:v>
                </c:pt>
                <c:pt idx="352">
                  <c:v>2021-02-15T16:00</c:v>
                </c:pt>
                <c:pt idx="353">
                  <c:v>2021-02-15T17:00</c:v>
                </c:pt>
                <c:pt idx="354">
                  <c:v>2021-02-15T18:00</c:v>
                </c:pt>
                <c:pt idx="355">
                  <c:v>2021-02-15T19:00</c:v>
                </c:pt>
                <c:pt idx="356">
                  <c:v>2021-02-15T20:00</c:v>
                </c:pt>
                <c:pt idx="357">
                  <c:v>2021-02-15T21:00</c:v>
                </c:pt>
                <c:pt idx="358">
                  <c:v>2021-02-15T22:00</c:v>
                </c:pt>
                <c:pt idx="359">
                  <c:v>2021-02-15T23:00</c:v>
                </c:pt>
                <c:pt idx="360">
                  <c:v>2021-02-16T00:00</c:v>
                </c:pt>
                <c:pt idx="361">
                  <c:v>2021-02-16T01:00</c:v>
                </c:pt>
                <c:pt idx="362">
                  <c:v>2021-02-16T02:00</c:v>
                </c:pt>
                <c:pt idx="363">
                  <c:v>2021-02-16T03:00</c:v>
                </c:pt>
                <c:pt idx="364">
                  <c:v>2021-02-16T04:00</c:v>
                </c:pt>
                <c:pt idx="365">
                  <c:v>2021-02-16T05:00</c:v>
                </c:pt>
                <c:pt idx="366">
                  <c:v>2021-02-16T06:00</c:v>
                </c:pt>
                <c:pt idx="367">
                  <c:v>2021-02-16T07:00</c:v>
                </c:pt>
                <c:pt idx="368">
                  <c:v>2021-02-16T08:00</c:v>
                </c:pt>
                <c:pt idx="369">
                  <c:v>2021-02-16T09:00</c:v>
                </c:pt>
                <c:pt idx="370">
                  <c:v>2021-02-16T10:00</c:v>
                </c:pt>
                <c:pt idx="371">
                  <c:v>2021-02-16T11:00</c:v>
                </c:pt>
                <c:pt idx="372">
                  <c:v>2021-02-16T12:00</c:v>
                </c:pt>
                <c:pt idx="373">
                  <c:v>2021-02-16T13:00</c:v>
                </c:pt>
                <c:pt idx="374">
                  <c:v>2021-02-16T14:00</c:v>
                </c:pt>
                <c:pt idx="375">
                  <c:v>2021-02-16T15:00</c:v>
                </c:pt>
                <c:pt idx="376">
                  <c:v>2021-02-16T16:00</c:v>
                </c:pt>
                <c:pt idx="377">
                  <c:v>2021-02-16T17:00</c:v>
                </c:pt>
                <c:pt idx="378">
                  <c:v>2021-02-16T18:00</c:v>
                </c:pt>
                <c:pt idx="379">
                  <c:v>2021-02-16T19:00</c:v>
                </c:pt>
                <c:pt idx="380">
                  <c:v>2021-02-16T20:00</c:v>
                </c:pt>
                <c:pt idx="381">
                  <c:v>2021-02-16T21:00</c:v>
                </c:pt>
                <c:pt idx="382">
                  <c:v>2021-02-16T22:00</c:v>
                </c:pt>
                <c:pt idx="383">
                  <c:v>2021-02-16T23:00</c:v>
                </c:pt>
                <c:pt idx="384">
                  <c:v>2021-02-17T00:00</c:v>
                </c:pt>
                <c:pt idx="385">
                  <c:v>2021-02-17T01:00</c:v>
                </c:pt>
                <c:pt idx="386">
                  <c:v>2021-02-17T02:00</c:v>
                </c:pt>
                <c:pt idx="387">
                  <c:v>2021-02-17T03:00</c:v>
                </c:pt>
                <c:pt idx="388">
                  <c:v>2021-02-17T04:00</c:v>
                </c:pt>
                <c:pt idx="389">
                  <c:v>2021-02-17T05:00</c:v>
                </c:pt>
                <c:pt idx="390">
                  <c:v>2021-02-17T06:00</c:v>
                </c:pt>
                <c:pt idx="391">
                  <c:v>2021-02-17T07:00</c:v>
                </c:pt>
                <c:pt idx="392">
                  <c:v>2021-02-17T08:00</c:v>
                </c:pt>
                <c:pt idx="393">
                  <c:v>2021-02-17T09:00</c:v>
                </c:pt>
                <c:pt idx="394">
                  <c:v>2021-02-17T10:00</c:v>
                </c:pt>
                <c:pt idx="395">
                  <c:v>2021-02-17T11:00</c:v>
                </c:pt>
                <c:pt idx="396">
                  <c:v>2021-02-17T12:00</c:v>
                </c:pt>
                <c:pt idx="397">
                  <c:v>2021-02-17T13:00</c:v>
                </c:pt>
                <c:pt idx="398">
                  <c:v>2021-02-17T14:00</c:v>
                </c:pt>
                <c:pt idx="399">
                  <c:v>2021-02-17T15:00</c:v>
                </c:pt>
                <c:pt idx="400">
                  <c:v>2021-02-17T16:00</c:v>
                </c:pt>
                <c:pt idx="401">
                  <c:v>2021-02-17T17:00</c:v>
                </c:pt>
                <c:pt idx="402">
                  <c:v>2021-02-17T18:00</c:v>
                </c:pt>
                <c:pt idx="403">
                  <c:v>2021-02-17T19:00</c:v>
                </c:pt>
                <c:pt idx="404">
                  <c:v>2021-02-17T20:00</c:v>
                </c:pt>
                <c:pt idx="405">
                  <c:v>2021-02-17T21:00</c:v>
                </c:pt>
                <c:pt idx="406">
                  <c:v>2021-02-17T22:00</c:v>
                </c:pt>
                <c:pt idx="407">
                  <c:v>2021-02-17T23:00</c:v>
                </c:pt>
                <c:pt idx="408">
                  <c:v>2021-02-18T00:00</c:v>
                </c:pt>
                <c:pt idx="409">
                  <c:v>2021-02-18T01:00</c:v>
                </c:pt>
                <c:pt idx="410">
                  <c:v>2021-02-18T02:00</c:v>
                </c:pt>
                <c:pt idx="411">
                  <c:v>2021-02-18T03:00</c:v>
                </c:pt>
                <c:pt idx="412">
                  <c:v>2021-02-18T04:00</c:v>
                </c:pt>
                <c:pt idx="413">
                  <c:v>2021-02-18T05:00</c:v>
                </c:pt>
                <c:pt idx="414">
                  <c:v>2021-02-18T06:00</c:v>
                </c:pt>
                <c:pt idx="415">
                  <c:v>2021-02-18T07:00</c:v>
                </c:pt>
                <c:pt idx="416">
                  <c:v>2021-02-18T08:00</c:v>
                </c:pt>
                <c:pt idx="417">
                  <c:v>2021-02-18T09:00</c:v>
                </c:pt>
                <c:pt idx="418">
                  <c:v>2021-02-18T10:00</c:v>
                </c:pt>
                <c:pt idx="419">
                  <c:v>2021-02-18T11:00</c:v>
                </c:pt>
                <c:pt idx="420">
                  <c:v>2021-02-18T12:00</c:v>
                </c:pt>
                <c:pt idx="421">
                  <c:v>2021-02-18T13:00</c:v>
                </c:pt>
                <c:pt idx="422">
                  <c:v>2021-02-18T14:00</c:v>
                </c:pt>
                <c:pt idx="423">
                  <c:v>2021-02-18T15:00</c:v>
                </c:pt>
                <c:pt idx="424">
                  <c:v>2021-02-18T16:00</c:v>
                </c:pt>
                <c:pt idx="425">
                  <c:v>2021-02-18T17:00</c:v>
                </c:pt>
                <c:pt idx="426">
                  <c:v>2021-02-18T18:00</c:v>
                </c:pt>
                <c:pt idx="427">
                  <c:v>2021-02-18T19:00</c:v>
                </c:pt>
                <c:pt idx="428">
                  <c:v>2021-02-18T20:00</c:v>
                </c:pt>
                <c:pt idx="429">
                  <c:v>2021-02-18T21:00</c:v>
                </c:pt>
                <c:pt idx="430">
                  <c:v>2021-02-18T22:00</c:v>
                </c:pt>
                <c:pt idx="431">
                  <c:v>2021-02-18T23:00</c:v>
                </c:pt>
                <c:pt idx="432">
                  <c:v>2021-02-19T00:00:00</c:v>
                </c:pt>
                <c:pt idx="433">
                  <c:v>2021-02-19T01:00:00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2021-02-19T04:00:00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2020-11-19T10:00:00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2021-02-20T00:00</c:v>
                </c:pt>
                <c:pt idx="457">
                  <c:v>2021-02-20T01:00</c:v>
                </c:pt>
                <c:pt idx="458">
                  <c:v>2021-02-20T02:00</c:v>
                </c:pt>
                <c:pt idx="459">
                  <c:v>2021-02-20T03:00</c:v>
                </c:pt>
                <c:pt idx="460">
                  <c:v>2021-02-20T04:00</c:v>
                </c:pt>
                <c:pt idx="461">
                  <c:v>2021-02-20T05:00</c:v>
                </c:pt>
                <c:pt idx="462">
                  <c:v>2021-02-20T06:00</c:v>
                </c:pt>
                <c:pt idx="463">
                  <c:v>2021-02-20T07:00</c:v>
                </c:pt>
                <c:pt idx="464">
                  <c:v>2021-02-20T08:00</c:v>
                </c:pt>
                <c:pt idx="465">
                  <c:v>2021-02-20T09:00</c:v>
                </c:pt>
                <c:pt idx="466">
                  <c:v>2021-02-20T11:00</c:v>
                </c:pt>
                <c:pt idx="467">
                  <c:v>2021-02-20T11:00</c:v>
                </c:pt>
                <c:pt idx="468">
                  <c:v>2021-02-20T12:00</c:v>
                </c:pt>
                <c:pt idx="469">
                  <c:v>2021-02-20T13:00</c:v>
                </c:pt>
                <c:pt idx="470">
                  <c:v>2021-02-20T14:00</c:v>
                </c:pt>
                <c:pt idx="471">
                  <c:v>2021-02-20T15:00</c:v>
                </c:pt>
                <c:pt idx="472">
                  <c:v>2021-02-20T16:00</c:v>
                </c:pt>
                <c:pt idx="473">
                  <c:v>2021-02-20T17:00</c:v>
                </c:pt>
                <c:pt idx="474">
                  <c:v>2021-02-20T18:00</c:v>
                </c:pt>
                <c:pt idx="475">
                  <c:v>2021-02-20T19:00</c:v>
                </c:pt>
                <c:pt idx="476">
                  <c:v>2021-02-20T20:00</c:v>
                </c:pt>
                <c:pt idx="477">
                  <c:v>2021-02-20T21:00</c:v>
                </c:pt>
                <c:pt idx="478">
                  <c:v>2021-02-20T22:00</c:v>
                </c:pt>
                <c:pt idx="479">
                  <c:v>2021-02-20T23:00</c:v>
                </c:pt>
                <c:pt idx="480">
                  <c:v>2021-02-21T00:00</c:v>
                </c:pt>
                <c:pt idx="481">
                  <c:v>2021-02-21T01:00</c:v>
                </c:pt>
                <c:pt idx="482">
                  <c:v>2021-02-21T02:00</c:v>
                </c:pt>
                <c:pt idx="483">
                  <c:v>2021-02-21T03:00</c:v>
                </c:pt>
                <c:pt idx="484">
                  <c:v>2021-02-21T04:00</c:v>
                </c:pt>
                <c:pt idx="485">
                  <c:v>2021-02-21T05:00</c:v>
                </c:pt>
                <c:pt idx="486">
                  <c:v>2021-02-21T06:00</c:v>
                </c:pt>
                <c:pt idx="487">
                  <c:v>2021-02-21T07:00</c:v>
                </c:pt>
                <c:pt idx="488">
                  <c:v>2021-02-21T08:00</c:v>
                </c:pt>
                <c:pt idx="489">
                  <c:v>2021-02-21T09:00</c:v>
                </c:pt>
                <c:pt idx="490">
                  <c:v>2021-02-21T10:00</c:v>
                </c:pt>
                <c:pt idx="491">
                  <c:v>2021-02-21T11:00</c:v>
                </c:pt>
                <c:pt idx="492">
                  <c:v>2021-02-21T12:00</c:v>
                </c:pt>
                <c:pt idx="493">
                  <c:v>2021-02-21T13:00</c:v>
                </c:pt>
                <c:pt idx="494">
                  <c:v>2021-02-21T14:00</c:v>
                </c:pt>
                <c:pt idx="495">
                  <c:v>2021-02-21T15:00</c:v>
                </c:pt>
                <c:pt idx="496">
                  <c:v>2021-02-21T16:00</c:v>
                </c:pt>
                <c:pt idx="497">
                  <c:v>2021-02-21T17:00</c:v>
                </c:pt>
                <c:pt idx="498">
                  <c:v>2021-02-21T18:00</c:v>
                </c:pt>
                <c:pt idx="499">
                  <c:v>2021-02-21T19:00</c:v>
                </c:pt>
                <c:pt idx="500">
                  <c:v>2021-02-21T20:00</c:v>
                </c:pt>
                <c:pt idx="501">
                  <c:v>2021-02-21T21:00</c:v>
                </c:pt>
                <c:pt idx="502">
                  <c:v>2021-02-21T22:00</c:v>
                </c:pt>
                <c:pt idx="503">
                  <c:v>2021-02-21T23:00</c:v>
                </c:pt>
                <c:pt idx="504">
                  <c:v>2021-02-22T00:00</c:v>
                </c:pt>
                <c:pt idx="505">
                  <c:v>2021-02-22T01:00</c:v>
                </c:pt>
                <c:pt idx="506">
                  <c:v>2021-02-22T02:00</c:v>
                </c:pt>
                <c:pt idx="507">
                  <c:v>2021-02-22T03:00</c:v>
                </c:pt>
                <c:pt idx="508">
                  <c:v>2021-02-22T04:00</c:v>
                </c:pt>
                <c:pt idx="509">
                  <c:v>2021-02-22T05:00</c:v>
                </c:pt>
                <c:pt idx="510">
                  <c:v>2021-02-22T06:00</c:v>
                </c:pt>
                <c:pt idx="511">
                  <c:v>2021-02-22T07:00</c:v>
                </c:pt>
                <c:pt idx="512">
                  <c:v>2021-02-22T08:00</c:v>
                </c:pt>
                <c:pt idx="513">
                  <c:v>2021-02-22T09:00</c:v>
                </c:pt>
                <c:pt idx="514">
                  <c:v>2021-02-22T10:00</c:v>
                </c:pt>
                <c:pt idx="515">
                  <c:v>2021-02-22T11:00</c:v>
                </c:pt>
                <c:pt idx="516">
                  <c:v>2021-02-22T12:00</c:v>
                </c:pt>
                <c:pt idx="517">
                  <c:v>2021-02-22T13:00</c:v>
                </c:pt>
                <c:pt idx="518">
                  <c:v>2021-02-22T14:00</c:v>
                </c:pt>
                <c:pt idx="519">
                  <c:v>2021-02-22T15:00</c:v>
                </c:pt>
                <c:pt idx="520">
                  <c:v>2021-02-22T16:00</c:v>
                </c:pt>
                <c:pt idx="521">
                  <c:v>2021-02-22T17:00</c:v>
                </c:pt>
                <c:pt idx="522">
                  <c:v>2021-02-22T18:00</c:v>
                </c:pt>
                <c:pt idx="523">
                  <c:v>2021-02-22T19:00</c:v>
                </c:pt>
                <c:pt idx="524">
                  <c:v>2021-02-22T20:00</c:v>
                </c:pt>
                <c:pt idx="525">
                  <c:v>2021-02-22T21:00</c:v>
                </c:pt>
                <c:pt idx="526">
                  <c:v>2021-02-22T22:00</c:v>
                </c:pt>
                <c:pt idx="527">
                  <c:v>2021-02-22T23:00</c:v>
                </c:pt>
                <c:pt idx="528">
                  <c:v>2021-02-23T00:00</c:v>
                </c:pt>
                <c:pt idx="529">
                  <c:v>2021-02-23T01:00</c:v>
                </c:pt>
                <c:pt idx="530">
                  <c:v>2021-02-23T02:00</c:v>
                </c:pt>
                <c:pt idx="531">
                  <c:v>2021-02-23T03:00</c:v>
                </c:pt>
                <c:pt idx="532">
                  <c:v>2021-02-23T04:00</c:v>
                </c:pt>
                <c:pt idx="533">
                  <c:v>2021-02-23T05:00</c:v>
                </c:pt>
                <c:pt idx="534">
                  <c:v>2021-02-23T06:00</c:v>
                </c:pt>
                <c:pt idx="535">
                  <c:v>2021-02-23T07:00</c:v>
                </c:pt>
                <c:pt idx="536">
                  <c:v>2021-02-23T08:00</c:v>
                </c:pt>
                <c:pt idx="537">
                  <c:v>2021-02-23T09:00</c:v>
                </c:pt>
                <c:pt idx="538">
                  <c:v>2021-02-23T10:00</c:v>
                </c:pt>
                <c:pt idx="539">
                  <c:v>2021-02-23T11:00</c:v>
                </c:pt>
                <c:pt idx="540">
                  <c:v>2021-02-23T12:00</c:v>
                </c:pt>
                <c:pt idx="541">
                  <c:v>2021-02-23T13:00</c:v>
                </c:pt>
                <c:pt idx="542">
                  <c:v>2021-02-23T14:00</c:v>
                </c:pt>
                <c:pt idx="543">
                  <c:v>2021-02-23T15:00</c:v>
                </c:pt>
                <c:pt idx="544">
                  <c:v>2021-02-23T16:00</c:v>
                </c:pt>
                <c:pt idx="545">
                  <c:v>2021-02-23T17:00</c:v>
                </c:pt>
                <c:pt idx="546">
                  <c:v>2021-02-23T18:00</c:v>
                </c:pt>
                <c:pt idx="547">
                  <c:v>2021-02-23T19:00</c:v>
                </c:pt>
                <c:pt idx="548">
                  <c:v>2021-02-23T20:00</c:v>
                </c:pt>
                <c:pt idx="549">
                  <c:v>2021-02-23T21:00</c:v>
                </c:pt>
                <c:pt idx="550">
                  <c:v>2021-02-23T22:00</c:v>
                </c:pt>
                <c:pt idx="551">
                  <c:v>2021-02-23T23:00</c:v>
                </c:pt>
                <c:pt idx="552">
                  <c:v>2021-02-24T00:00</c:v>
                </c:pt>
                <c:pt idx="553">
                  <c:v>2021-02-24T01:00</c:v>
                </c:pt>
                <c:pt idx="554">
                  <c:v>2021-02-24T02:00</c:v>
                </c:pt>
                <c:pt idx="555">
                  <c:v>2021-02-24T03:00</c:v>
                </c:pt>
                <c:pt idx="556">
                  <c:v>2021-02-24T04:00</c:v>
                </c:pt>
                <c:pt idx="557">
                  <c:v>2021-02-24T05:00</c:v>
                </c:pt>
                <c:pt idx="558">
                  <c:v>2021-02-24T06:00</c:v>
                </c:pt>
                <c:pt idx="559">
                  <c:v>2021-02-24T07:00</c:v>
                </c:pt>
                <c:pt idx="560">
                  <c:v>2021-02-24T08:00</c:v>
                </c:pt>
                <c:pt idx="561">
                  <c:v>2021-02-24T09:00</c:v>
                </c:pt>
                <c:pt idx="562">
                  <c:v>2021-02-24T10:00</c:v>
                </c:pt>
                <c:pt idx="563">
                  <c:v>2021-02-24T11:00</c:v>
                </c:pt>
                <c:pt idx="564">
                  <c:v>2021-02-24T12:00</c:v>
                </c:pt>
                <c:pt idx="565">
                  <c:v>2021-02-24T13:00</c:v>
                </c:pt>
                <c:pt idx="566">
                  <c:v>2021-02-24T14:00</c:v>
                </c:pt>
                <c:pt idx="567">
                  <c:v>2021-02-24T15:00</c:v>
                </c:pt>
                <c:pt idx="568">
                  <c:v>2021-02-24T16:00</c:v>
                </c:pt>
                <c:pt idx="569">
                  <c:v>2021-02-24T17:00</c:v>
                </c:pt>
                <c:pt idx="570">
                  <c:v>2021-02-24T18:00</c:v>
                </c:pt>
                <c:pt idx="571">
                  <c:v>2021-02-24T19:00</c:v>
                </c:pt>
                <c:pt idx="572">
                  <c:v>2021-02-24T20:00</c:v>
                </c:pt>
                <c:pt idx="573">
                  <c:v>2021-02-24T21:00</c:v>
                </c:pt>
                <c:pt idx="574">
                  <c:v>2021-02-24T22:00</c:v>
                </c:pt>
                <c:pt idx="575">
                  <c:v>2021-02-24T23:00</c:v>
                </c:pt>
                <c:pt idx="576">
                  <c:v>2021-02-25T00:00</c:v>
                </c:pt>
                <c:pt idx="577">
                  <c:v>2021-02-25T01:00</c:v>
                </c:pt>
                <c:pt idx="578">
                  <c:v>2021-02-25T02:00</c:v>
                </c:pt>
                <c:pt idx="579">
                  <c:v>2021-02-25T03:00</c:v>
                </c:pt>
                <c:pt idx="580">
                  <c:v>2021-02-25T04:00</c:v>
                </c:pt>
                <c:pt idx="581">
                  <c:v>2021-02-25T05:00</c:v>
                </c:pt>
                <c:pt idx="582">
                  <c:v>2021-02-25T06:00</c:v>
                </c:pt>
                <c:pt idx="583">
                  <c:v>2021-02-25T07:00</c:v>
                </c:pt>
                <c:pt idx="584">
                  <c:v>2021-02-25T08:00</c:v>
                </c:pt>
                <c:pt idx="585">
                  <c:v>2021-02-25T09:00</c:v>
                </c:pt>
                <c:pt idx="586">
                  <c:v>2021-02-25T11:00</c:v>
                </c:pt>
                <c:pt idx="587">
                  <c:v>2021-02-25T11:00</c:v>
                </c:pt>
                <c:pt idx="588">
                  <c:v>2021-02-25T12:00</c:v>
                </c:pt>
                <c:pt idx="589">
                  <c:v>2021-02-25T13:00</c:v>
                </c:pt>
                <c:pt idx="590">
                  <c:v>2021-02-25T14:00</c:v>
                </c:pt>
                <c:pt idx="591">
                  <c:v>2021-02-25T15:00</c:v>
                </c:pt>
                <c:pt idx="592">
                  <c:v>2021-02-25T16:00</c:v>
                </c:pt>
                <c:pt idx="593">
                  <c:v>2021-02-25T17:00</c:v>
                </c:pt>
                <c:pt idx="594">
                  <c:v>2021-02-25T18:00</c:v>
                </c:pt>
                <c:pt idx="595">
                  <c:v>2021-02-25T19:00</c:v>
                </c:pt>
                <c:pt idx="596">
                  <c:v>2021-02-25T20:00</c:v>
                </c:pt>
                <c:pt idx="597">
                  <c:v>2021-02-25T21:00</c:v>
                </c:pt>
                <c:pt idx="598">
                  <c:v>2021-02-25T22:00</c:v>
                </c:pt>
                <c:pt idx="599">
                  <c:v>2021-02-25T23:00</c:v>
                </c:pt>
              </c:strCache>
            </c:strRef>
          </c:cat>
          <c:val>
            <c:numRef>
              <c:f>'Feb (2)'!$E$3:$E$676</c:f>
              <c:numCache>
                <c:formatCode>General</c:formatCode>
                <c:ptCount val="672"/>
                <c:pt idx="0">
                  <c:v>101.2</c:v>
                </c:pt>
                <c:pt idx="1">
                  <c:v>101.2</c:v>
                </c:pt>
                <c:pt idx="2">
                  <c:v>102.3</c:v>
                </c:pt>
                <c:pt idx="3">
                  <c:v>101.2</c:v>
                </c:pt>
                <c:pt idx="4">
                  <c:v>101.2</c:v>
                </c:pt>
                <c:pt idx="5">
                  <c:v>100.1</c:v>
                </c:pt>
                <c:pt idx="6">
                  <c:v>97.9</c:v>
                </c:pt>
                <c:pt idx="7">
                  <c:v>94.6</c:v>
                </c:pt>
                <c:pt idx="8">
                  <c:v>92.4</c:v>
                </c:pt>
                <c:pt idx="9">
                  <c:v>84.7</c:v>
                </c:pt>
                <c:pt idx="10">
                  <c:v>77.0</c:v>
                </c:pt>
                <c:pt idx="11">
                  <c:v>69.3</c:v>
                </c:pt>
                <c:pt idx="12">
                  <c:v>67.1</c:v>
                </c:pt>
                <c:pt idx="13">
                  <c:v>75.9</c:v>
                </c:pt>
                <c:pt idx="14">
                  <c:v>74.8</c:v>
                </c:pt>
                <c:pt idx="15">
                  <c:v>77.0</c:v>
                </c:pt>
                <c:pt idx="16">
                  <c:v>82.5</c:v>
                </c:pt>
                <c:pt idx="17">
                  <c:v>86.9</c:v>
                </c:pt>
                <c:pt idx="18">
                  <c:v>85.8</c:v>
                </c:pt>
                <c:pt idx="19">
                  <c:v>84.7</c:v>
                </c:pt>
                <c:pt idx="20">
                  <c:v>84.7</c:v>
                </c:pt>
                <c:pt idx="21">
                  <c:v>86.9</c:v>
                </c:pt>
                <c:pt idx="22">
                  <c:v>90.2</c:v>
                </c:pt>
                <c:pt idx="23">
                  <c:v>91.3</c:v>
                </c:pt>
                <c:pt idx="24">
                  <c:v>92.4</c:v>
                </c:pt>
                <c:pt idx="25">
                  <c:v>92.4</c:v>
                </c:pt>
                <c:pt idx="26">
                  <c:v>92.4</c:v>
                </c:pt>
                <c:pt idx="27">
                  <c:v>92.4</c:v>
                </c:pt>
                <c:pt idx="28">
                  <c:v>91.3</c:v>
                </c:pt>
                <c:pt idx="29">
                  <c:v>91.3</c:v>
                </c:pt>
                <c:pt idx="30">
                  <c:v>91.3</c:v>
                </c:pt>
                <c:pt idx="31">
                  <c:v>91.3</c:v>
                </c:pt>
                <c:pt idx="32">
                  <c:v>90.2</c:v>
                </c:pt>
                <c:pt idx="33">
                  <c:v>90.2</c:v>
                </c:pt>
                <c:pt idx="34">
                  <c:v>91.3</c:v>
                </c:pt>
                <c:pt idx="35">
                  <c:v>91.3</c:v>
                </c:pt>
                <c:pt idx="36">
                  <c:v>89.1</c:v>
                </c:pt>
                <c:pt idx="37">
                  <c:v>89.1</c:v>
                </c:pt>
                <c:pt idx="38">
                  <c:v>88.0</c:v>
                </c:pt>
                <c:pt idx="39">
                  <c:v>89.1</c:v>
                </c:pt>
                <c:pt idx="40">
                  <c:v>89.1</c:v>
                </c:pt>
                <c:pt idx="41">
                  <c:v>90.2</c:v>
                </c:pt>
                <c:pt idx="42">
                  <c:v>91.3</c:v>
                </c:pt>
                <c:pt idx="43">
                  <c:v>92.4</c:v>
                </c:pt>
                <c:pt idx="44">
                  <c:v>93.5</c:v>
                </c:pt>
                <c:pt idx="45">
                  <c:v>93.5</c:v>
                </c:pt>
                <c:pt idx="46">
                  <c:v>93.5</c:v>
                </c:pt>
                <c:pt idx="47">
                  <c:v>93.5</c:v>
                </c:pt>
                <c:pt idx="48">
                  <c:v>94.6</c:v>
                </c:pt>
                <c:pt idx="49">
                  <c:v>94.6</c:v>
                </c:pt>
                <c:pt idx="50">
                  <c:v>94.6</c:v>
                </c:pt>
                <c:pt idx="51">
                  <c:v>95.7</c:v>
                </c:pt>
                <c:pt idx="52">
                  <c:v>95.7</c:v>
                </c:pt>
                <c:pt idx="53">
                  <c:v>96.8</c:v>
                </c:pt>
                <c:pt idx="54">
                  <c:v>96.8</c:v>
                </c:pt>
                <c:pt idx="55">
                  <c:v>97.9</c:v>
                </c:pt>
                <c:pt idx="56">
                  <c:v>95.7</c:v>
                </c:pt>
                <c:pt idx="57">
                  <c:v>93.5</c:v>
                </c:pt>
                <c:pt idx="58">
                  <c:v>91.3</c:v>
                </c:pt>
                <c:pt idx="59">
                  <c:v>89.1</c:v>
                </c:pt>
                <c:pt idx="60">
                  <c:v>88.0</c:v>
                </c:pt>
                <c:pt idx="61">
                  <c:v>88.0</c:v>
                </c:pt>
                <c:pt idx="62">
                  <c:v>88.0</c:v>
                </c:pt>
                <c:pt idx="63">
                  <c:v>88.0</c:v>
                </c:pt>
                <c:pt idx="64">
                  <c:v>88.0</c:v>
                </c:pt>
                <c:pt idx="65">
                  <c:v>88.0</c:v>
                </c:pt>
                <c:pt idx="66">
                  <c:v>89.1</c:v>
                </c:pt>
                <c:pt idx="67">
                  <c:v>92.4</c:v>
                </c:pt>
                <c:pt idx="68">
                  <c:v>92.4</c:v>
                </c:pt>
                <c:pt idx="69">
                  <c:v>91.3</c:v>
                </c:pt>
                <c:pt idx="70">
                  <c:v>91.3</c:v>
                </c:pt>
                <c:pt idx="71">
                  <c:v>93.5</c:v>
                </c:pt>
                <c:pt idx="72">
                  <c:v>93.5</c:v>
                </c:pt>
                <c:pt idx="73">
                  <c:v>92.4</c:v>
                </c:pt>
                <c:pt idx="74">
                  <c:v>93.5</c:v>
                </c:pt>
                <c:pt idx="75">
                  <c:v>93.5</c:v>
                </c:pt>
                <c:pt idx="76">
                  <c:v>94.6</c:v>
                </c:pt>
                <c:pt idx="77">
                  <c:v>94.6</c:v>
                </c:pt>
                <c:pt idx="78">
                  <c:v>94.6</c:v>
                </c:pt>
                <c:pt idx="79">
                  <c:v>95.7</c:v>
                </c:pt>
                <c:pt idx="80">
                  <c:v>92.4</c:v>
                </c:pt>
                <c:pt idx="81">
                  <c:v>84.7</c:v>
                </c:pt>
                <c:pt idx="82">
                  <c:v>80.3</c:v>
                </c:pt>
                <c:pt idx="83">
                  <c:v>77.0</c:v>
                </c:pt>
                <c:pt idx="84">
                  <c:v>72.6</c:v>
                </c:pt>
                <c:pt idx="85">
                  <c:v>69.3</c:v>
                </c:pt>
                <c:pt idx="86">
                  <c:v>67.1</c:v>
                </c:pt>
                <c:pt idx="87">
                  <c:v>67.1</c:v>
                </c:pt>
                <c:pt idx="88">
                  <c:v>68.2</c:v>
                </c:pt>
                <c:pt idx="89">
                  <c:v>69.3</c:v>
                </c:pt>
                <c:pt idx="90">
                  <c:v>72.6</c:v>
                </c:pt>
                <c:pt idx="91">
                  <c:v>79.2</c:v>
                </c:pt>
                <c:pt idx="92">
                  <c:v>80.3</c:v>
                </c:pt>
                <c:pt idx="93">
                  <c:v>82.5</c:v>
                </c:pt>
                <c:pt idx="94">
                  <c:v>83.6</c:v>
                </c:pt>
                <c:pt idx="95">
                  <c:v>84.7</c:v>
                </c:pt>
                <c:pt idx="96">
                  <c:v>86.9</c:v>
                </c:pt>
                <c:pt idx="97">
                  <c:v>89.1</c:v>
                </c:pt>
                <c:pt idx="98">
                  <c:v>90.2</c:v>
                </c:pt>
                <c:pt idx="99">
                  <c:v>91.3</c:v>
                </c:pt>
                <c:pt idx="100">
                  <c:v>92.4</c:v>
                </c:pt>
                <c:pt idx="101">
                  <c:v>92.4</c:v>
                </c:pt>
                <c:pt idx="102">
                  <c:v>94.6</c:v>
                </c:pt>
                <c:pt idx="103">
                  <c:v>94.6</c:v>
                </c:pt>
                <c:pt idx="104">
                  <c:v>93.5</c:v>
                </c:pt>
                <c:pt idx="105">
                  <c:v>92.4</c:v>
                </c:pt>
                <c:pt idx="106">
                  <c:v>93.5</c:v>
                </c:pt>
                <c:pt idx="107">
                  <c:v>92.4</c:v>
                </c:pt>
                <c:pt idx="108">
                  <c:v>90.2</c:v>
                </c:pt>
                <c:pt idx="109">
                  <c:v>85.8</c:v>
                </c:pt>
                <c:pt idx="110">
                  <c:v>83.6</c:v>
                </c:pt>
                <c:pt idx="111">
                  <c:v>84.7</c:v>
                </c:pt>
                <c:pt idx="112">
                  <c:v>83.6</c:v>
                </c:pt>
                <c:pt idx="113">
                  <c:v>84.7</c:v>
                </c:pt>
                <c:pt idx="114">
                  <c:v>86.9</c:v>
                </c:pt>
                <c:pt idx="115">
                  <c:v>89.1</c:v>
                </c:pt>
                <c:pt idx="116">
                  <c:v>91.3</c:v>
                </c:pt>
                <c:pt idx="117">
                  <c:v>91.3</c:v>
                </c:pt>
                <c:pt idx="118">
                  <c:v>93.5</c:v>
                </c:pt>
                <c:pt idx="119">
                  <c:v>94.6</c:v>
                </c:pt>
                <c:pt idx="120">
                  <c:v>95.7</c:v>
                </c:pt>
                <c:pt idx="121">
                  <c:v>97.9</c:v>
                </c:pt>
                <c:pt idx="122">
                  <c:v>100.1</c:v>
                </c:pt>
                <c:pt idx="123">
                  <c:v>99.0</c:v>
                </c:pt>
                <c:pt idx="124">
                  <c:v>99.0</c:v>
                </c:pt>
                <c:pt idx="125">
                  <c:v>99.0</c:v>
                </c:pt>
                <c:pt idx="126">
                  <c:v>97.9</c:v>
                </c:pt>
                <c:pt idx="127">
                  <c:v>96.8</c:v>
                </c:pt>
                <c:pt idx="128">
                  <c:v>93.5</c:v>
                </c:pt>
                <c:pt idx="129">
                  <c:v>90.2</c:v>
                </c:pt>
                <c:pt idx="130">
                  <c:v>88.0</c:v>
                </c:pt>
                <c:pt idx="131">
                  <c:v>85.8</c:v>
                </c:pt>
                <c:pt idx="132">
                  <c:v>84.7</c:v>
                </c:pt>
                <c:pt idx="133">
                  <c:v>83.6</c:v>
                </c:pt>
                <c:pt idx="134">
                  <c:v>83.6</c:v>
                </c:pt>
                <c:pt idx="135">
                  <c:v>81.4</c:v>
                </c:pt>
                <c:pt idx="136">
                  <c:v>81.4</c:v>
                </c:pt>
                <c:pt idx="137">
                  <c:v>82.5</c:v>
                </c:pt>
                <c:pt idx="138">
                  <c:v>85.8</c:v>
                </c:pt>
                <c:pt idx="139">
                  <c:v>90.2</c:v>
                </c:pt>
                <c:pt idx="140">
                  <c:v>92.4</c:v>
                </c:pt>
                <c:pt idx="141">
                  <c:v>94.6</c:v>
                </c:pt>
                <c:pt idx="142">
                  <c:v>96.8</c:v>
                </c:pt>
                <c:pt idx="143">
                  <c:v>97.9</c:v>
                </c:pt>
                <c:pt idx="144">
                  <c:v>99.0</c:v>
                </c:pt>
                <c:pt idx="145">
                  <c:v>97.9</c:v>
                </c:pt>
                <c:pt idx="146">
                  <c:v>99.0</c:v>
                </c:pt>
                <c:pt idx="147">
                  <c:v>99.0</c:v>
                </c:pt>
                <c:pt idx="148">
                  <c:v>99.0</c:v>
                </c:pt>
                <c:pt idx="149">
                  <c:v>100.1</c:v>
                </c:pt>
                <c:pt idx="150">
                  <c:v>101.2</c:v>
                </c:pt>
                <c:pt idx="151">
                  <c:v>99.0</c:v>
                </c:pt>
                <c:pt idx="152">
                  <c:v>99.0</c:v>
                </c:pt>
                <c:pt idx="153">
                  <c:v>97.9</c:v>
                </c:pt>
                <c:pt idx="154">
                  <c:v>94.6</c:v>
                </c:pt>
                <c:pt idx="155">
                  <c:v>93.5</c:v>
                </c:pt>
                <c:pt idx="156">
                  <c:v>93.5</c:v>
                </c:pt>
                <c:pt idx="157">
                  <c:v>95.7</c:v>
                </c:pt>
                <c:pt idx="158">
                  <c:v>96.8</c:v>
                </c:pt>
                <c:pt idx="159">
                  <c:v>96.8</c:v>
                </c:pt>
                <c:pt idx="160">
                  <c:v>95.7</c:v>
                </c:pt>
                <c:pt idx="161">
                  <c:v>95.7</c:v>
                </c:pt>
                <c:pt idx="162">
                  <c:v>95.7</c:v>
                </c:pt>
                <c:pt idx="163">
                  <c:v>95.7</c:v>
                </c:pt>
                <c:pt idx="164">
                  <c:v>94.6</c:v>
                </c:pt>
                <c:pt idx="165">
                  <c:v>95.7</c:v>
                </c:pt>
                <c:pt idx="166">
                  <c:v>96.8</c:v>
                </c:pt>
                <c:pt idx="167">
                  <c:v>96.8</c:v>
                </c:pt>
                <c:pt idx="168">
                  <c:v>95.0</c:v>
                </c:pt>
                <c:pt idx="169">
                  <c:v>95.0</c:v>
                </c:pt>
                <c:pt idx="170">
                  <c:v>95.0</c:v>
                </c:pt>
                <c:pt idx="171">
                  <c:v>96.0</c:v>
                </c:pt>
                <c:pt idx="172">
                  <c:v>96.0</c:v>
                </c:pt>
                <c:pt idx="173">
                  <c:v>96.0</c:v>
                </c:pt>
                <c:pt idx="174">
                  <c:v>95.0</c:v>
                </c:pt>
                <c:pt idx="175">
                  <c:v>97.0</c:v>
                </c:pt>
                <c:pt idx="176">
                  <c:v>88.0</c:v>
                </c:pt>
                <c:pt idx="177">
                  <c:v>91.0</c:v>
                </c:pt>
                <c:pt idx="178">
                  <c:v>93.0</c:v>
                </c:pt>
                <c:pt idx="179">
                  <c:v>94.0</c:v>
                </c:pt>
                <c:pt idx="180">
                  <c:v>96.0</c:v>
                </c:pt>
                <c:pt idx="181">
                  <c:v>97.0</c:v>
                </c:pt>
                <c:pt idx="182">
                  <c:v>91.0</c:v>
                </c:pt>
                <c:pt idx="183">
                  <c:v>85.0</c:v>
                </c:pt>
                <c:pt idx="184">
                  <c:v>79.0</c:v>
                </c:pt>
                <c:pt idx="185">
                  <c:v>72.0</c:v>
                </c:pt>
                <c:pt idx="186">
                  <c:v>65.0</c:v>
                </c:pt>
                <c:pt idx="187">
                  <c:v>57.0</c:v>
                </c:pt>
                <c:pt idx="188">
                  <c:v>52.0</c:v>
                </c:pt>
                <c:pt idx="189">
                  <c:v>46.0</c:v>
                </c:pt>
                <c:pt idx="190">
                  <c:v>40.0</c:v>
                </c:pt>
                <c:pt idx="191">
                  <c:v>39.0</c:v>
                </c:pt>
                <c:pt idx="192">
                  <c:v>38.0</c:v>
                </c:pt>
                <c:pt idx="193">
                  <c:v>37.0</c:v>
                </c:pt>
                <c:pt idx="194">
                  <c:v>42.0</c:v>
                </c:pt>
                <c:pt idx="195">
                  <c:v>47.0</c:v>
                </c:pt>
                <c:pt idx="196">
                  <c:v>52.0</c:v>
                </c:pt>
                <c:pt idx="197">
                  <c:v>58.0</c:v>
                </c:pt>
                <c:pt idx="198">
                  <c:v>65.0</c:v>
                </c:pt>
                <c:pt idx="199">
                  <c:v>71.0</c:v>
                </c:pt>
                <c:pt idx="200">
                  <c:v>75.0</c:v>
                </c:pt>
                <c:pt idx="201">
                  <c:v>79.0</c:v>
                </c:pt>
                <c:pt idx="202">
                  <c:v>83.0</c:v>
                </c:pt>
                <c:pt idx="203">
                  <c:v>85.0</c:v>
                </c:pt>
                <c:pt idx="204">
                  <c:v>88.0</c:v>
                </c:pt>
                <c:pt idx="205">
                  <c:v>90.0</c:v>
                </c:pt>
                <c:pt idx="206">
                  <c:v>84.0</c:v>
                </c:pt>
                <c:pt idx="207">
                  <c:v>79.0</c:v>
                </c:pt>
                <c:pt idx="208">
                  <c:v>74.0</c:v>
                </c:pt>
                <c:pt idx="209">
                  <c:v>67.0</c:v>
                </c:pt>
                <c:pt idx="210">
                  <c:v>61.0</c:v>
                </c:pt>
                <c:pt idx="211">
                  <c:v>54.0</c:v>
                </c:pt>
                <c:pt idx="212">
                  <c:v>51.0</c:v>
                </c:pt>
                <c:pt idx="213">
                  <c:v>47.0</c:v>
                </c:pt>
                <c:pt idx="214">
                  <c:v>44.0</c:v>
                </c:pt>
                <c:pt idx="215">
                  <c:v>43.0</c:v>
                </c:pt>
                <c:pt idx="216">
                  <c:v>43.0</c:v>
                </c:pt>
                <c:pt idx="217">
                  <c:v>46.0</c:v>
                </c:pt>
                <c:pt idx="218">
                  <c:v>50.0</c:v>
                </c:pt>
                <c:pt idx="219">
                  <c:v>54.0</c:v>
                </c:pt>
                <c:pt idx="220">
                  <c:v>56.0</c:v>
                </c:pt>
                <c:pt idx="221">
                  <c:v>58.0</c:v>
                </c:pt>
                <c:pt idx="222">
                  <c:v>60.0</c:v>
                </c:pt>
                <c:pt idx="223">
                  <c:v>6.0</c:v>
                </c:pt>
                <c:pt idx="224">
                  <c:v>64.0</c:v>
                </c:pt>
                <c:pt idx="225">
                  <c:v>68.0</c:v>
                </c:pt>
                <c:pt idx="226">
                  <c:v>72.0</c:v>
                </c:pt>
                <c:pt idx="227">
                  <c:v>74.0</c:v>
                </c:pt>
                <c:pt idx="228">
                  <c:v>76.0</c:v>
                </c:pt>
                <c:pt idx="229">
                  <c:v>79.0</c:v>
                </c:pt>
                <c:pt idx="230">
                  <c:v>76.0</c:v>
                </c:pt>
                <c:pt idx="231">
                  <c:v>73.0</c:v>
                </c:pt>
                <c:pt idx="232">
                  <c:v>70.0</c:v>
                </c:pt>
                <c:pt idx="233">
                  <c:v>66.0</c:v>
                </c:pt>
                <c:pt idx="234">
                  <c:v>62.0</c:v>
                </c:pt>
                <c:pt idx="235">
                  <c:v>59.0</c:v>
                </c:pt>
                <c:pt idx="236">
                  <c:v>56.0</c:v>
                </c:pt>
                <c:pt idx="237">
                  <c:v>53.0</c:v>
                </c:pt>
                <c:pt idx="238">
                  <c:v>50.0</c:v>
                </c:pt>
                <c:pt idx="239">
                  <c:v>50.0</c:v>
                </c:pt>
                <c:pt idx="240">
                  <c:v>49.0</c:v>
                </c:pt>
                <c:pt idx="241">
                  <c:v>61.0</c:v>
                </c:pt>
                <c:pt idx="242">
                  <c:v>73.0</c:v>
                </c:pt>
                <c:pt idx="243">
                  <c:v>84.0</c:v>
                </c:pt>
                <c:pt idx="244">
                  <c:v>84.0</c:v>
                </c:pt>
                <c:pt idx="245">
                  <c:v>84.0</c:v>
                </c:pt>
                <c:pt idx="246">
                  <c:v>84.0</c:v>
                </c:pt>
                <c:pt idx="247">
                  <c:v>82.0</c:v>
                </c:pt>
                <c:pt idx="248">
                  <c:v>83.0</c:v>
                </c:pt>
                <c:pt idx="249">
                  <c:v>81.0</c:v>
                </c:pt>
                <c:pt idx="250">
                  <c:v>80.0</c:v>
                </c:pt>
                <c:pt idx="251">
                  <c:v>82.0</c:v>
                </c:pt>
                <c:pt idx="252">
                  <c:v>14.0</c:v>
                </c:pt>
                <c:pt idx="253">
                  <c:v>86.0</c:v>
                </c:pt>
                <c:pt idx="254">
                  <c:v>82.0</c:v>
                </c:pt>
                <c:pt idx="255">
                  <c:v>78.0</c:v>
                </c:pt>
                <c:pt idx="256">
                  <c:v>74.0</c:v>
                </c:pt>
                <c:pt idx="257">
                  <c:v>70.0</c:v>
                </c:pt>
                <c:pt idx="258">
                  <c:v>66.0</c:v>
                </c:pt>
                <c:pt idx="259">
                  <c:v>62.0</c:v>
                </c:pt>
                <c:pt idx="260">
                  <c:v>60.0</c:v>
                </c:pt>
                <c:pt idx="261">
                  <c:v>58.0</c:v>
                </c:pt>
                <c:pt idx="262">
                  <c:v>56.0</c:v>
                </c:pt>
                <c:pt idx="263">
                  <c:v>55.0</c:v>
                </c:pt>
                <c:pt idx="264">
                  <c:v>54.0</c:v>
                </c:pt>
                <c:pt idx="265">
                  <c:v>54.0</c:v>
                </c:pt>
                <c:pt idx="266">
                  <c:v>64.0</c:v>
                </c:pt>
                <c:pt idx="267">
                  <c:v>74.0</c:v>
                </c:pt>
                <c:pt idx="268">
                  <c:v>85.0</c:v>
                </c:pt>
                <c:pt idx="269">
                  <c:v>85.0</c:v>
                </c:pt>
                <c:pt idx="270">
                  <c:v>85.0</c:v>
                </c:pt>
                <c:pt idx="271">
                  <c:v>85.0</c:v>
                </c:pt>
                <c:pt idx="272">
                  <c:v>86.0</c:v>
                </c:pt>
                <c:pt idx="273">
                  <c:v>87.0</c:v>
                </c:pt>
                <c:pt idx="274">
                  <c:v>88.0</c:v>
                </c:pt>
                <c:pt idx="275">
                  <c:v>88.0</c:v>
                </c:pt>
                <c:pt idx="276">
                  <c:v>88.0</c:v>
                </c:pt>
                <c:pt idx="277">
                  <c:v>88.0</c:v>
                </c:pt>
                <c:pt idx="278">
                  <c:v>84.0</c:v>
                </c:pt>
                <c:pt idx="279">
                  <c:v>81.0</c:v>
                </c:pt>
                <c:pt idx="280">
                  <c:v>78.0</c:v>
                </c:pt>
                <c:pt idx="281">
                  <c:v>71.0</c:v>
                </c:pt>
                <c:pt idx="282">
                  <c:v>65.0</c:v>
                </c:pt>
                <c:pt idx="283">
                  <c:v>58.0</c:v>
                </c:pt>
                <c:pt idx="284">
                  <c:v>53.0</c:v>
                </c:pt>
                <c:pt idx="285">
                  <c:v>47.0</c:v>
                </c:pt>
                <c:pt idx="286">
                  <c:v>42.0</c:v>
                </c:pt>
                <c:pt idx="287">
                  <c:v>44.0</c:v>
                </c:pt>
                <c:pt idx="288">
                  <c:v>46.0</c:v>
                </c:pt>
                <c:pt idx="289">
                  <c:v>48.0</c:v>
                </c:pt>
                <c:pt idx="290">
                  <c:v>57.0</c:v>
                </c:pt>
                <c:pt idx="291">
                  <c:v>66.0</c:v>
                </c:pt>
                <c:pt idx="292">
                  <c:v>75.0</c:v>
                </c:pt>
                <c:pt idx="293">
                  <c:v>74.0</c:v>
                </c:pt>
                <c:pt idx="294">
                  <c:v>72.0</c:v>
                </c:pt>
                <c:pt idx="295">
                  <c:v>70.0</c:v>
                </c:pt>
                <c:pt idx="296">
                  <c:v>70.0</c:v>
                </c:pt>
                <c:pt idx="297">
                  <c:v>70.0</c:v>
                </c:pt>
                <c:pt idx="298">
                  <c:v>70.0</c:v>
                </c:pt>
                <c:pt idx="299">
                  <c:v>72.0</c:v>
                </c:pt>
                <c:pt idx="300">
                  <c:v>74.0</c:v>
                </c:pt>
                <c:pt idx="301">
                  <c:v>77.0</c:v>
                </c:pt>
                <c:pt idx="302">
                  <c:v>75.0</c:v>
                </c:pt>
                <c:pt idx="303">
                  <c:v>73.0</c:v>
                </c:pt>
                <c:pt idx="304">
                  <c:v>71.0</c:v>
                </c:pt>
                <c:pt idx="305">
                  <c:v>63.0</c:v>
                </c:pt>
                <c:pt idx="306">
                  <c:v>55.0</c:v>
                </c:pt>
                <c:pt idx="307">
                  <c:v>47.0</c:v>
                </c:pt>
                <c:pt idx="308">
                  <c:v>42.0</c:v>
                </c:pt>
                <c:pt idx="309">
                  <c:v>38.0</c:v>
                </c:pt>
                <c:pt idx="310">
                  <c:v>34.0</c:v>
                </c:pt>
                <c:pt idx="311">
                  <c:v>38.0</c:v>
                </c:pt>
                <c:pt idx="312">
                  <c:v>43.0</c:v>
                </c:pt>
                <c:pt idx="313">
                  <c:v>47.0</c:v>
                </c:pt>
                <c:pt idx="314">
                  <c:v>47.0</c:v>
                </c:pt>
                <c:pt idx="315">
                  <c:v>48.0</c:v>
                </c:pt>
                <c:pt idx="316">
                  <c:v>49.0</c:v>
                </c:pt>
                <c:pt idx="317">
                  <c:v>53.0</c:v>
                </c:pt>
                <c:pt idx="318">
                  <c:v>57.0</c:v>
                </c:pt>
                <c:pt idx="319">
                  <c:v>61.0</c:v>
                </c:pt>
                <c:pt idx="320">
                  <c:v>66.0</c:v>
                </c:pt>
                <c:pt idx="321">
                  <c:v>71.0</c:v>
                </c:pt>
                <c:pt idx="322">
                  <c:v>76.0</c:v>
                </c:pt>
                <c:pt idx="323">
                  <c:v>78.0</c:v>
                </c:pt>
                <c:pt idx="324">
                  <c:v>79.0</c:v>
                </c:pt>
                <c:pt idx="325">
                  <c:v>81.0</c:v>
                </c:pt>
                <c:pt idx="326">
                  <c:v>77.0</c:v>
                </c:pt>
                <c:pt idx="327">
                  <c:v>73.0</c:v>
                </c:pt>
                <c:pt idx="328">
                  <c:v>70.0</c:v>
                </c:pt>
                <c:pt idx="329">
                  <c:v>61.0</c:v>
                </c:pt>
                <c:pt idx="330">
                  <c:v>52.0</c:v>
                </c:pt>
                <c:pt idx="331">
                  <c:v>44.0</c:v>
                </c:pt>
                <c:pt idx="332">
                  <c:v>40.0</c:v>
                </c:pt>
                <c:pt idx="333">
                  <c:v>37.0</c:v>
                </c:pt>
                <c:pt idx="334">
                  <c:v>34.0</c:v>
                </c:pt>
                <c:pt idx="335">
                  <c:v>36.0</c:v>
                </c:pt>
                <c:pt idx="336">
                  <c:v>39.0</c:v>
                </c:pt>
                <c:pt idx="337">
                  <c:v>41.0</c:v>
                </c:pt>
                <c:pt idx="338">
                  <c:v>44.0</c:v>
                </c:pt>
                <c:pt idx="339">
                  <c:v>47.0</c:v>
                </c:pt>
                <c:pt idx="340">
                  <c:v>51.0</c:v>
                </c:pt>
                <c:pt idx="341">
                  <c:v>58.0</c:v>
                </c:pt>
                <c:pt idx="342">
                  <c:v>65.0</c:v>
                </c:pt>
                <c:pt idx="343">
                  <c:v>72.0</c:v>
                </c:pt>
                <c:pt idx="344">
                  <c:v>74.0</c:v>
                </c:pt>
                <c:pt idx="345">
                  <c:v>76.0</c:v>
                </c:pt>
                <c:pt idx="346">
                  <c:v>78.0</c:v>
                </c:pt>
                <c:pt idx="347">
                  <c:v>79.0</c:v>
                </c:pt>
                <c:pt idx="348">
                  <c:v>81.0</c:v>
                </c:pt>
                <c:pt idx="349">
                  <c:v>82.0</c:v>
                </c:pt>
                <c:pt idx="350">
                  <c:v>79.0</c:v>
                </c:pt>
                <c:pt idx="351">
                  <c:v>75.0</c:v>
                </c:pt>
                <c:pt idx="352">
                  <c:v>72.0</c:v>
                </c:pt>
                <c:pt idx="353">
                  <c:v>65.0</c:v>
                </c:pt>
                <c:pt idx="354">
                  <c:v>57.0</c:v>
                </c:pt>
                <c:pt idx="355">
                  <c:v>50.0</c:v>
                </c:pt>
                <c:pt idx="356">
                  <c:v>46.0</c:v>
                </c:pt>
                <c:pt idx="357">
                  <c:v>42.0</c:v>
                </c:pt>
                <c:pt idx="358">
                  <c:v>38.0</c:v>
                </c:pt>
                <c:pt idx="359">
                  <c:v>49.0</c:v>
                </c:pt>
                <c:pt idx="360">
                  <c:v>59.0</c:v>
                </c:pt>
                <c:pt idx="361">
                  <c:v>70.0</c:v>
                </c:pt>
                <c:pt idx="362">
                  <c:v>72.0</c:v>
                </c:pt>
                <c:pt idx="363">
                  <c:v>74.0</c:v>
                </c:pt>
                <c:pt idx="364">
                  <c:v>77.0</c:v>
                </c:pt>
                <c:pt idx="365">
                  <c:v>75.0</c:v>
                </c:pt>
                <c:pt idx="366">
                  <c:v>73.0</c:v>
                </c:pt>
                <c:pt idx="367">
                  <c:v>71.0</c:v>
                </c:pt>
                <c:pt idx="368">
                  <c:v>74.0</c:v>
                </c:pt>
                <c:pt idx="369">
                  <c:v>77.0</c:v>
                </c:pt>
                <c:pt idx="370">
                  <c:v>81.0</c:v>
                </c:pt>
                <c:pt idx="371">
                  <c:v>82.0</c:v>
                </c:pt>
                <c:pt idx="372">
                  <c:v>83.0</c:v>
                </c:pt>
                <c:pt idx="373">
                  <c:v>85.0</c:v>
                </c:pt>
                <c:pt idx="374">
                  <c:v>80.0</c:v>
                </c:pt>
                <c:pt idx="375">
                  <c:v>76.0</c:v>
                </c:pt>
                <c:pt idx="376">
                  <c:v>72.0</c:v>
                </c:pt>
                <c:pt idx="377">
                  <c:v>66.0</c:v>
                </c:pt>
                <c:pt idx="378">
                  <c:v>60.0</c:v>
                </c:pt>
                <c:pt idx="379">
                  <c:v>54.0</c:v>
                </c:pt>
                <c:pt idx="380">
                  <c:v>49.0</c:v>
                </c:pt>
                <c:pt idx="381">
                  <c:v>44.0</c:v>
                </c:pt>
                <c:pt idx="382">
                  <c:v>39.0</c:v>
                </c:pt>
                <c:pt idx="383">
                  <c:v>35.0</c:v>
                </c:pt>
                <c:pt idx="384">
                  <c:v>31.0</c:v>
                </c:pt>
                <c:pt idx="385">
                  <c:v>28.0</c:v>
                </c:pt>
                <c:pt idx="386">
                  <c:v>30.0</c:v>
                </c:pt>
                <c:pt idx="387">
                  <c:v>31.0</c:v>
                </c:pt>
                <c:pt idx="388">
                  <c:v>33.0</c:v>
                </c:pt>
                <c:pt idx="389">
                  <c:v>36.0</c:v>
                </c:pt>
                <c:pt idx="390">
                  <c:v>38.0</c:v>
                </c:pt>
                <c:pt idx="391">
                  <c:v>41.0</c:v>
                </c:pt>
                <c:pt idx="392">
                  <c:v>51.0</c:v>
                </c:pt>
                <c:pt idx="393">
                  <c:v>60.0</c:v>
                </c:pt>
                <c:pt idx="394">
                  <c:v>70.0</c:v>
                </c:pt>
                <c:pt idx="395">
                  <c:v>73.0</c:v>
                </c:pt>
                <c:pt idx="396">
                  <c:v>76.0</c:v>
                </c:pt>
                <c:pt idx="397">
                  <c:v>79.0</c:v>
                </c:pt>
                <c:pt idx="398">
                  <c:v>75.0</c:v>
                </c:pt>
                <c:pt idx="399">
                  <c:v>72.0</c:v>
                </c:pt>
                <c:pt idx="400">
                  <c:v>69.0</c:v>
                </c:pt>
                <c:pt idx="401">
                  <c:v>64.0</c:v>
                </c:pt>
                <c:pt idx="402">
                  <c:v>60.0</c:v>
                </c:pt>
                <c:pt idx="403">
                  <c:v>55.0</c:v>
                </c:pt>
                <c:pt idx="404">
                  <c:v>48.0</c:v>
                </c:pt>
                <c:pt idx="405">
                  <c:v>42.0</c:v>
                </c:pt>
                <c:pt idx="406">
                  <c:v>35.0</c:v>
                </c:pt>
                <c:pt idx="407">
                  <c:v>32.0</c:v>
                </c:pt>
                <c:pt idx="408">
                  <c:v>29.0</c:v>
                </c:pt>
                <c:pt idx="409">
                  <c:v>26.0</c:v>
                </c:pt>
                <c:pt idx="410">
                  <c:v>29.0</c:v>
                </c:pt>
                <c:pt idx="411">
                  <c:v>32.0</c:v>
                </c:pt>
                <c:pt idx="412">
                  <c:v>35.0</c:v>
                </c:pt>
                <c:pt idx="413">
                  <c:v>36.0</c:v>
                </c:pt>
                <c:pt idx="414">
                  <c:v>37.0</c:v>
                </c:pt>
                <c:pt idx="415">
                  <c:v>38.0</c:v>
                </c:pt>
                <c:pt idx="416">
                  <c:v>47.0</c:v>
                </c:pt>
                <c:pt idx="417">
                  <c:v>56.0</c:v>
                </c:pt>
                <c:pt idx="418">
                  <c:v>65.0</c:v>
                </c:pt>
                <c:pt idx="419">
                  <c:v>73.0</c:v>
                </c:pt>
                <c:pt idx="420">
                  <c:v>81.0</c:v>
                </c:pt>
                <c:pt idx="421">
                  <c:v>89.0</c:v>
                </c:pt>
                <c:pt idx="422">
                  <c:v>86.0</c:v>
                </c:pt>
                <c:pt idx="423">
                  <c:v>82.0</c:v>
                </c:pt>
                <c:pt idx="424">
                  <c:v>79.0</c:v>
                </c:pt>
                <c:pt idx="425">
                  <c:v>68.0</c:v>
                </c:pt>
                <c:pt idx="426">
                  <c:v>58.0</c:v>
                </c:pt>
                <c:pt idx="427">
                  <c:v>48.0</c:v>
                </c:pt>
                <c:pt idx="428">
                  <c:v>43.0</c:v>
                </c:pt>
                <c:pt idx="429">
                  <c:v>39.0</c:v>
                </c:pt>
                <c:pt idx="430">
                  <c:v>34.0</c:v>
                </c:pt>
                <c:pt idx="431">
                  <c:v>34.0</c:v>
                </c:pt>
                <c:pt idx="432">
                  <c:v>34.0</c:v>
                </c:pt>
                <c:pt idx="433">
                  <c:v>33.0</c:v>
                </c:pt>
                <c:pt idx="434">
                  <c:v>36.0</c:v>
                </c:pt>
                <c:pt idx="435">
                  <c:v>39.0</c:v>
                </c:pt>
                <c:pt idx="436">
                  <c:v>43.0</c:v>
                </c:pt>
                <c:pt idx="437">
                  <c:v>44.0</c:v>
                </c:pt>
                <c:pt idx="438">
                  <c:v>45.0</c:v>
                </c:pt>
                <c:pt idx="439">
                  <c:v>46.0</c:v>
                </c:pt>
                <c:pt idx="440">
                  <c:v>46.0</c:v>
                </c:pt>
                <c:pt idx="441">
                  <c:v>47.0</c:v>
                </c:pt>
                <c:pt idx="442">
                  <c:v>47.0</c:v>
                </c:pt>
                <c:pt idx="443">
                  <c:v>50.0</c:v>
                </c:pt>
                <c:pt idx="444">
                  <c:v>53.0</c:v>
                </c:pt>
                <c:pt idx="445">
                  <c:v>56.0</c:v>
                </c:pt>
                <c:pt idx="446">
                  <c:v>54.0</c:v>
                </c:pt>
                <c:pt idx="447">
                  <c:v>51.0</c:v>
                </c:pt>
                <c:pt idx="448">
                  <c:v>49.0</c:v>
                </c:pt>
                <c:pt idx="449">
                  <c:v>45.0</c:v>
                </c:pt>
                <c:pt idx="450">
                  <c:v>42.0</c:v>
                </c:pt>
                <c:pt idx="451">
                  <c:v>39.0</c:v>
                </c:pt>
                <c:pt idx="452">
                  <c:v>36.0</c:v>
                </c:pt>
                <c:pt idx="453">
                  <c:v>34.0</c:v>
                </c:pt>
                <c:pt idx="454">
                  <c:v>31.0</c:v>
                </c:pt>
                <c:pt idx="455">
                  <c:v>33.0</c:v>
                </c:pt>
                <c:pt idx="456">
                  <c:v>59.0</c:v>
                </c:pt>
                <c:pt idx="457">
                  <c:v>62.0</c:v>
                </c:pt>
                <c:pt idx="458">
                  <c:v>65.0</c:v>
                </c:pt>
                <c:pt idx="459">
                  <c:v>68.0</c:v>
                </c:pt>
                <c:pt idx="460">
                  <c:v>72.0</c:v>
                </c:pt>
                <c:pt idx="461">
                  <c:v>75.0</c:v>
                </c:pt>
                <c:pt idx="462">
                  <c:v>73.0</c:v>
                </c:pt>
                <c:pt idx="463">
                  <c:v>70.0</c:v>
                </c:pt>
                <c:pt idx="464">
                  <c:v>68.0</c:v>
                </c:pt>
                <c:pt idx="465">
                  <c:v>62.0</c:v>
                </c:pt>
                <c:pt idx="466">
                  <c:v>57.0</c:v>
                </c:pt>
                <c:pt idx="467">
                  <c:v>51.0</c:v>
                </c:pt>
                <c:pt idx="468">
                  <c:v>48.0</c:v>
                </c:pt>
                <c:pt idx="469">
                  <c:v>45.0</c:v>
                </c:pt>
                <c:pt idx="470">
                  <c:v>42.0</c:v>
                </c:pt>
                <c:pt idx="471">
                  <c:v>44.0</c:v>
                </c:pt>
                <c:pt idx="472">
                  <c:v>46.0</c:v>
                </c:pt>
                <c:pt idx="473">
                  <c:v>48.0</c:v>
                </c:pt>
                <c:pt idx="474">
                  <c:v>52.0</c:v>
                </c:pt>
                <c:pt idx="475">
                  <c:v>56.0</c:v>
                </c:pt>
                <c:pt idx="476">
                  <c:v>59.0</c:v>
                </c:pt>
                <c:pt idx="477">
                  <c:v>59.0</c:v>
                </c:pt>
                <c:pt idx="478">
                  <c:v>59.0</c:v>
                </c:pt>
                <c:pt idx="479">
                  <c:v>59.0</c:v>
                </c:pt>
                <c:pt idx="480">
                  <c:v>65.0</c:v>
                </c:pt>
                <c:pt idx="481">
                  <c:v>71.0</c:v>
                </c:pt>
                <c:pt idx="482">
                  <c:v>77.0</c:v>
                </c:pt>
                <c:pt idx="483">
                  <c:v>81.0</c:v>
                </c:pt>
                <c:pt idx="484">
                  <c:v>85.0</c:v>
                </c:pt>
                <c:pt idx="485">
                  <c:v>89.0</c:v>
                </c:pt>
                <c:pt idx="486">
                  <c:v>85.0</c:v>
                </c:pt>
                <c:pt idx="487">
                  <c:v>81.0</c:v>
                </c:pt>
                <c:pt idx="488">
                  <c:v>77.0</c:v>
                </c:pt>
                <c:pt idx="489">
                  <c:v>69.0</c:v>
                </c:pt>
                <c:pt idx="490">
                  <c:v>62.0</c:v>
                </c:pt>
                <c:pt idx="491">
                  <c:v>54.0</c:v>
                </c:pt>
                <c:pt idx="492">
                  <c:v>50.0</c:v>
                </c:pt>
                <c:pt idx="493">
                  <c:v>46.0</c:v>
                </c:pt>
                <c:pt idx="494">
                  <c:v>42.0</c:v>
                </c:pt>
                <c:pt idx="495">
                  <c:v>39.0</c:v>
                </c:pt>
                <c:pt idx="496">
                  <c:v>36.0</c:v>
                </c:pt>
                <c:pt idx="497">
                  <c:v>34.0</c:v>
                </c:pt>
                <c:pt idx="498">
                  <c:v>38.0</c:v>
                </c:pt>
                <c:pt idx="499">
                  <c:v>43.0</c:v>
                </c:pt>
                <c:pt idx="500">
                  <c:v>48.0</c:v>
                </c:pt>
                <c:pt idx="501">
                  <c:v>50.0</c:v>
                </c:pt>
                <c:pt idx="502">
                  <c:v>53.0</c:v>
                </c:pt>
                <c:pt idx="503">
                  <c:v>55.0</c:v>
                </c:pt>
                <c:pt idx="504">
                  <c:v>57.0</c:v>
                </c:pt>
                <c:pt idx="505">
                  <c:v>59.0</c:v>
                </c:pt>
                <c:pt idx="506">
                  <c:v>61.0</c:v>
                </c:pt>
                <c:pt idx="507">
                  <c:v>66.0</c:v>
                </c:pt>
                <c:pt idx="508">
                  <c:v>71.0</c:v>
                </c:pt>
                <c:pt idx="509">
                  <c:v>76.0</c:v>
                </c:pt>
                <c:pt idx="510">
                  <c:v>72.0</c:v>
                </c:pt>
                <c:pt idx="511">
                  <c:v>69.0</c:v>
                </c:pt>
                <c:pt idx="512">
                  <c:v>65.0</c:v>
                </c:pt>
                <c:pt idx="513">
                  <c:v>59.0</c:v>
                </c:pt>
                <c:pt idx="514">
                  <c:v>52.0</c:v>
                </c:pt>
                <c:pt idx="515">
                  <c:v>46.0</c:v>
                </c:pt>
                <c:pt idx="516">
                  <c:v>42.0</c:v>
                </c:pt>
                <c:pt idx="517">
                  <c:v>39.0</c:v>
                </c:pt>
                <c:pt idx="518">
                  <c:v>35.0</c:v>
                </c:pt>
                <c:pt idx="519">
                  <c:v>37.0</c:v>
                </c:pt>
                <c:pt idx="520">
                  <c:v>38.0</c:v>
                </c:pt>
                <c:pt idx="521">
                  <c:v>39.0</c:v>
                </c:pt>
                <c:pt idx="522">
                  <c:v>45.0</c:v>
                </c:pt>
                <c:pt idx="523">
                  <c:v>52.0</c:v>
                </c:pt>
                <c:pt idx="524">
                  <c:v>58.0</c:v>
                </c:pt>
                <c:pt idx="525">
                  <c:v>62.0</c:v>
                </c:pt>
                <c:pt idx="526">
                  <c:v>66.0</c:v>
                </c:pt>
                <c:pt idx="527">
                  <c:v>71.0</c:v>
                </c:pt>
                <c:pt idx="528">
                  <c:v>73.0</c:v>
                </c:pt>
                <c:pt idx="529">
                  <c:v>75.0</c:v>
                </c:pt>
                <c:pt idx="530">
                  <c:v>77.0</c:v>
                </c:pt>
                <c:pt idx="531">
                  <c:v>77.0</c:v>
                </c:pt>
                <c:pt idx="532">
                  <c:v>77.0</c:v>
                </c:pt>
                <c:pt idx="533">
                  <c:v>76.0</c:v>
                </c:pt>
                <c:pt idx="534">
                  <c:v>74.0</c:v>
                </c:pt>
                <c:pt idx="535">
                  <c:v>71.0</c:v>
                </c:pt>
                <c:pt idx="536">
                  <c:v>69.0</c:v>
                </c:pt>
                <c:pt idx="537">
                  <c:v>63.0</c:v>
                </c:pt>
                <c:pt idx="538">
                  <c:v>58.0</c:v>
                </c:pt>
                <c:pt idx="539">
                  <c:v>53.0</c:v>
                </c:pt>
                <c:pt idx="540">
                  <c:v>50.0</c:v>
                </c:pt>
                <c:pt idx="541">
                  <c:v>47.0</c:v>
                </c:pt>
                <c:pt idx="542">
                  <c:v>43.0</c:v>
                </c:pt>
                <c:pt idx="543">
                  <c:v>44.0</c:v>
                </c:pt>
                <c:pt idx="544">
                  <c:v>44.0</c:v>
                </c:pt>
                <c:pt idx="545">
                  <c:v>45.0</c:v>
                </c:pt>
                <c:pt idx="546">
                  <c:v>52.0</c:v>
                </c:pt>
                <c:pt idx="547">
                  <c:v>59.0</c:v>
                </c:pt>
                <c:pt idx="548">
                  <c:v>66.0</c:v>
                </c:pt>
                <c:pt idx="549">
                  <c:v>73.0</c:v>
                </c:pt>
                <c:pt idx="550">
                  <c:v>81.0</c:v>
                </c:pt>
                <c:pt idx="551">
                  <c:v>88.0</c:v>
                </c:pt>
                <c:pt idx="552">
                  <c:v>90.0</c:v>
                </c:pt>
                <c:pt idx="553">
                  <c:v>91.0</c:v>
                </c:pt>
                <c:pt idx="554">
                  <c:v>93.0</c:v>
                </c:pt>
                <c:pt idx="555">
                  <c:v>93.0</c:v>
                </c:pt>
                <c:pt idx="556">
                  <c:v>93.0</c:v>
                </c:pt>
                <c:pt idx="557">
                  <c:v>93.0</c:v>
                </c:pt>
                <c:pt idx="558">
                  <c:v>92.0</c:v>
                </c:pt>
                <c:pt idx="559">
                  <c:v>91.0</c:v>
                </c:pt>
                <c:pt idx="560">
                  <c:v>90.0</c:v>
                </c:pt>
                <c:pt idx="561">
                  <c:v>83.0</c:v>
                </c:pt>
                <c:pt idx="562">
                  <c:v>75.0</c:v>
                </c:pt>
                <c:pt idx="563">
                  <c:v>67.0</c:v>
                </c:pt>
                <c:pt idx="564">
                  <c:v>63.0</c:v>
                </c:pt>
                <c:pt idx="565">
                  <c:v>60.0</c:v>
                </c:pt>
                <c:pt idx="566">
                  <c:v>56.0</c:v>
                </c:pt>
                <c:pt idx="567">
                  <c:v>57.0</c:v>
                </c:pt>
                <c:pt idx="568">
                  <c:v>57.0</c:v>
                </c:pt>
                <c:pt idx="569">
                  <c:v>60.0</c:v>
                </c:pt>
                <c:pt idx="570">
                  <c:v>64.0</c:v>
                </c:pt>
                <c:pt idx="571">
                  <c:v>68.0</c:v>
                </c:pt>
                <c:pt idx="572">
                  <c:v>69.0</c:v>
                </c:pt>
                <c:pt idx="573">
                  <c:v>71.0</c:v>
                </c:pt>
                <c:pt idx="574">
                  <c:v>71.0</c:v>
                </c:pt>
                <c:pt idx="575">
                  <c:v>72.0</c:v>
                </c:pt>
                <c:pt idx="576">
                  <c:v>92.0</c:v>
                </c:pt>
                <c:pt idx="577">
                  <c:v>91.0</c:v>
                </c:pt>
                <c:pt idx="578">
                  <c:v>91.0</c:v>
                </c:pt>
                <c:pt idx="579">
                  <c:v>89.0</c:v>
                </c:pt>
                <c:pt idx="580">
                  <c:v>86.0</c:v>
                </c:pt>
                <c:pt idx="581">
                  <c:v>84.0</c:v>
                </c:pt>
                <c:pt idx="582">
                  <c:v>81.0</c:v>
                </c:pt>
                <c:pt idx="583">
                  <c:v>79.0</c:v>
                </c:pt>
                <c:pt idx="584">
                  <c:v>76.0</c:v>
                </c:pt>
                <c:pt idx="585">
                  <c:v>71.0</c:v>
                </c:pt>
                <c:pt idx="586">
                  <c:v>65.0</c:v>
                </c:pt>
                <c:pt idx="587">
                  <c:v>60.0</c:v>
                </c:pt>
                <c:pt idx="588">
                  <c:v>62.0</c:v>
                </c:pt>
                <c:pt idx="589">
                  <c:v>65.0</c:v>
                </c:pt>
                <c:pt idx="590">
                  <c:v>67.0</c:v>
                </c:pt>
                <c:pt idx="591">
                  <c:v>68.0</c:v>
                </c:pt>
                <c:pt idx="592">
                  <c:v>68.0</c:v>
                </c:pt>
                <c:pt idx="593">
                  <c:v>68.0</c:v>
                </c:pt>
                <c:pt idx="594">
                  <c:v>72.0</c:v>
                </c:pt>
                <c:pt idx="595">
                  <c:v>76.0</c:v>
                </c:pt>
                <c:pt idx="596">
                  <c:v>79.0</c:v>
                </c:pt>
                <c:pt idx="597">
                  <c:v>81.0</c:v>
                </c:pt>
                <c:pt idx="598">
                  <c:v>82.0</c:v>
                </c:pt>
                <c:pt idx="599">
                  <c:v>84.0</c:v>
                </c:pt>
                <c:pt idx="600">
                  <c:v>6.0</c:v>
                </c:pt>
                <c:pt idx="601">
                  <c:v>6.0</c:v>
                </c:pt>
                <c:pt idx="602">
                  <c:v>6.0</c:v>
                </c:pt>
                <c:pt idx="603">
                  <c:v>6.0</c:v>
                </c:pt>
                <c:pt idx="604">
                  <c:v>6.0</c:v>
                </c:pt>
                <c:pt idx="605">
                  <c:v>6.0</c:v>
                </c:pt>
                <c:pt idx="606">
                  <c:v>6.0</c:v>
                </c:pt>
                <c:pt idx="607">
                  <c:v>6.0</c:v>
                </c:pt>
                <c:pt idx="608">
                  <c:v>6.0</c:v>
                </c:pt>
                <c:pt idx="609">
                  <c:v>6.0</c:v>
                </c:pt>
                <c:pt idx="610">
                  <c:v>6.0</c:v>
                </c:pt>
                <c:pt idx="611">
                  <c:v>6.0</c:v>
                </c:pt>
                <c:pt idx="612">
                  <c:v>6.0</c:v>
                </c:pt>
                <c:pt idx="613">
                  <c:v>6.0</c:v>
                </c:pt>
                <c:pt idx="614">
                  <c:v>6.0</c:v>
                </c:pt>
                <c:pt idx="615">
                  <c:v>6.0</c:v>
                </c:pt>
                <c:pt idx="616">
                  <c:v>6.0</c:v>
                </c:pt>
                <c:pt idx="617">
                  <c:v>6.0</c:v>
                </c:pt>
                <c:pt idx="618">
                  <c:v>6.0</c:v>
                </c:pt>
                <c:pt idx="619">
                  <c:v>6.0</c:v>
                </c:pt>
                <c:pt idx="620">
                  <c:v>6.0</c:v>
                </c:pt>
                <c:pt idx="621">
                  <c:v>6.0</c:v>
                </c:pt>
                <c:pt idx="622">
                  <c:v>6.0</c:v>
                </c:pt>
                <c:pt idx="623">
                  <c:v>6.0</c:v>
                </c:pt>
                <c:pt idx="624">
                  <c:v>6.0</c:v>
                </c:pt>
                <c:pt idx="625">
                  <c:v>6.0</c:v>
                </c:pt>
                <c:pt idx="626">
                  <c:v>6.0</c:v>
                </c:pt>
                <c:pt idx="627">
                  <c:v>6.0</c:v>
                </c:pt>
                <c:pt idx="628">
                  <c:v>6.0</c:v>
                </c:pt>
                <c:pt idx="629">
                  <c:v>6.0</c:v>
                </c:pt>
                <c:pt idx="630">
                  <c:v>6.0</c:v>
                </c:pt>
                <c:pt idx="631">
                  <c:v>6.0</c:v>
                </c:pt>
                <c:pt idx="632">
                  <c:v>6.0</c:v>
                </c:pt>
                <c:pt idx="633">
                  <c:v>6.0</c:v>
                </c:pt>
                <c:pt idx="634">
                  <c:v>6.0</c:v>
                </c:pt>
                <c:pt idx="635">
                  <c:v>6.0</c:v>
                </c:pt>
                <c:pt idx="636">
                  <c:v>6.0</c:v>
                </c:pt>
                <c:pt idx="637">
                  <c:v>6.0</c:v>
                </c:pt>
                <c:pt idx="638">
                  <c:v>6.0</c:v>
                </c:pt>
                <c:pt idx="639">
                  <c:v>6.0</c:v>
                </c:pt>
                <c:pt idx="640">
                  <c:v>6.0</c:v>
                </c:pt>
                <c:pt idx="641">
                  <c:v>6.0</c:v>
                </c:pt>
                <c:pt idx="642">
                  <c:v>6.0</c:v>
                </c:pt>
                <c:pt idx="643">
                  <c:v>6.0</c:v>
                </c:pt>
                <c:pt idx="644">
                  <c:v>6.0</c:v>
                </c:pt>
                <c:pt idx="645">
                  <c:v>6.0</c:v>
                </c:pt>
                <c:pt idx="646">
                  <c:v>6.0</c:v>
                </c:pt>
                <c:pt idx="647">
                  <c:v>6.0</c:v>
                </c:pt>
                <c:pt idx="648">
                  <c:v>6.0</c:v>
                </c:pt>
                <c:pt idx="649">
                  <c:v>6.0</c:v>
                </c:pt>
                <c:pt idx="650">
                  <c:v>6.0</c:v>
                </c:pt>
                <c:pt idx="651">
                  <c:v>6.0</c:v>
                </c:pt>
                <c:pt idx="652">
                  <c:v>6.0</c:v>
                </c:pt>
                <c:pt idx="653">
                  <c:v>6.0</c:v>
                </c:pt>
                <c:pt idx="654">
                  <c:v>6.0</c:v>
                </c:pt>
                <c:pt idx="655">
                  <c:v>6.0</c:v>
                </c:pt>
                <c:pt idx="656">
                  <c:v>6.0</c:v>
                </c:pt>
                <c:pt idx="657">
                  <c:v>6.0</c:v>
                </c:pt>
                <c:pt idx="658">
                  <c:v>6.0</c:v>
                </c:pt>
                <c:pt idx="659">
                  <c:v>6.0</c:v>
                </c:pt>
                <c:pt idx="660">
                  <c:v>6.0</c:v>
                </c:pt>
                <c:pt idx="661">
                  <c:v>6.0</c:v>
                </c:pt>
                <c:pt idx="662">
                  <c:v>6.0</c:v>
                </c:pt>
                <c:pt idx="663">
                  <c:v>6.0</c:v>
                </c:pt>
                <c:pt idx="664">
                  <c:v>6.0</c:v>
                </c:pt>
                <c:pt idx="665">
                  <c:v>6.0</c:v>
                </c:pt>
                <c:pt idx="666">
                  <c:v>6.0</c:v>
                </c:pt>
                <c:pt idx="667">
                  <c:v>6.0</c:v>
                </c:pt>
                <c:pt idx="668">
                  <c:v>6.0</c:v>
                </c:pt>
                <c:pt idx="669">
                  <c:v>6.0</c:v>
                </c:pt>
                <c:pt idx="670">
                  <c:v>6.0</c:v>
                </c:pt>
                <c:pt idx="671">
                  <c:v>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9D-46F9-AF99-3ACF85CA842B}"/>
            </c:ext>
          </c:extLst>
        </c:ser>
        <c:ser>
          <c:idx val="3"/>
          <c:order val="1"/>
          <c:tx>
            <c:v>AWG 1 RH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'Feb (2)'!$A$3:$A$604</c:f>
              <c:strCache>
                <c:ptCount val="600"/>
                <c:pt idx="0">
                  <c:v>2021-02-01T00:00</c:v>
                </c:pt>
                <c:pt idx="1">
                  <c:v>2021-02-01T01:00</c:v>
                </c:pt>
                <c:pt idx="2">
                  <c:v>2021-02-01T02:00</c:v>
                </c:pt>
                <c:pt idx="3">
                  <c:v>2021-02-01T03:00</c:v>
                </c:pt>
                <c:pt idx="4">
                  <c:v>2021-02-01T04:00</c:v>
                </c:pt>
                <c:pt idx="5">
                  <c:v>2021-02-01T05:00</c:v>
                </c:pt>
                <c:pt idx="6">
                  <c:v>2021-02-01T06:00</c:v>
                </c:pt>
                <c:pt idx="7">
                  <c:v>2021-02-01T07:00</c:v>
                </c:pt>
                <c:pt idx="8">
                  <c:v>2021-02-01T08:00</c:v>
                </c:pt>
                <c:pt idx="9">
                  <c:v>2021-02-01T09:00</c:v>
                </c:pt>
                <c:pt idx="10">
                  <c:v>2021-02-01T10:00</c:v>
                </c:pt>
                <c:pt idx="11">
                  <c:v>2021-02-01T11:00</c:v>
                </c:pt>
                <c:pt idx="12">
                  <c:v>2021-02-01T12:00</c:v>
                </c:pt>
                <c:pt idx="13">
                  <c:v>2021-02-01T13:00</c:v>
                </c:pt>
                <c:pt idx="14">
                  <c:v>2021-02-01T14:00</c:v>
                </c:pt>
                <c:pt idx="15">
                  <c:v>2021-02-01T15:00</c:v>
                </c:pt>
                <c:pt idx="16">
                  <c:v>2021-02-01T16:00</c:v>
                </c:pt>
                <c:pt idx="17">
                  <c:v>2021-02-01T17:00</c:v>
                </c:pt>
                <c:pt idx="18">
                  <c:v>2021-02-01T18:00</c:v>
                </c:pt>
                <c:pt idx="19">
                  <c:v>2021-02-01T19:00</c:v>
                </c:pt>
                <c:pt idx="20">
                  <c:v>2021-02-01T20:00</c:v>
                </c:pt>
                <c:pt idx="21">
                  <c:v>2021-02-01T21:00</c:v>
                </c:pt>
                <c:pt idx="22">
                  <c:v>2021-02-01T22:00</c:v>
                </c:pt>
                <c:pt idx="23">
                  <c:v>2021-02-01T23:00</c:v>
                </c:pt>
                <c:pt idx="24">
                  <c:v>2021-02-02T00:00</c:v>
                </c:pt>
                <c:pt idx="25">
                  <c:v>2021-02-02T01:00</c:v>
                </c:pt>
                <c:pt idx="26">
                  <c:v>2021-02-02T02:00</c:v>
                </c:pt>
                <c:pt idx="27">
                  <c:v>2021-02-02T03:00</c:v>
                </c:pt>
                <c:pt idx="28">
                  <c:v>2021-02-02T04:00</c:v>
                </c:pt>
                <c:pt idx="29">
                  <c:v>2021-02-02T05:00</c:v>
                </c:pt>
                <c:pt idx="30">
                  <c:v>2021-02-02T06:00</c:v>
                </c:pt>
                <c:pt idx="31">
                  <c:v>2021-02-02T07:00</c:v>
                </c:pt>
                <c:pt idx="32">
                  <c:v>2021-02-02T08:00</c:v>
                </c:pt>
                <c:pt idx="33">
                  <c:v>2021-02-02T09:00</c:v>
                </c:pt>
                <c:pt idx="34">
                  <c:v>2021-02-02T10:00</c:v>
                </c:pt>
                <c:pt idx="35">
                  <c:v>2021-02-02T11:00</c:v>
                </c:pt>
                <c:pt idx="36">
                  <c:v>2021-02-02T12:00</c:v>
                </c:pt>
                <c:pt idx="37">
                  <c:v>2021-02-02T13:00</c:v>
                </c:pt>
                <c:pt idx="38">
                  <c:v>2021-02-02T14:00</c:v>
                </c:pt>
                <c:pt idx="39">
                  <c:v>2021-02-02T15:00</c:v>
                </c:pt>
                <c:pt idx="40">
                  <c:v>2021-02-02T16:00</c:v>
                </c:pt>
                <c:pt idx="41">
                  <c:v>2021-02-02T17:00</c:v>
                </c:pt>
                <c:pt idx="42">
                  <c:v>2021-02-02T18:00</c:v>
                </c:pt>
                <c:pt idx="43">
                  <c:v>2021-02-02T19:00</c:v>
                </c:pt>
                <c:pt idx="44">
                  <c:v>2021-02-02T20:00</c:v>
                </c:pt>
                <c:pt idx="45">
                  <c:v>2021-02-02T21:00</c:v>
                </c:pt>
                <c:pt idx="46">
                  <c:v>2021-02-02T22:00</c:v>
                </c:pt>
                <c:pt idx="47">
                  <c:v>2021-02-02T23:00</c:v>
                </c:pt>
                <c:pt idx="48">
                  <c:v>2021-02-03T00:00</c:v>
                </c:pt>
                <c:pt idx="49">
                  <c:v>2021-02-03T01:00</c:v>
                </c:pt>
                <c:pt idx="50">
                  <c:v>2021-02-03T02:00</c:v>
                </c:pt>
                <c:pt idx="51">
                  <c:v>2021-02-03T03:00</c:v>
                </c:pt>
                <c:pt idx="52">
                  <c:v>2021-02-03T04:00</c:v>
                </c:pt>
                <c:pt idx="53">
                  <c:v>2021-02-03T05:00</c:v>
                </c:pt>
                <c:pt idx="54">
                  <c:v>2021-02-03T06:00</c:v>
                </c:pt>
                <c:pt idx="55">
                  <c:v>2021-02-03T07:00</c:v>
                </c:pt>
                <c:pt idx="56">
                  <c:v>2021-02-03T08:00</c:v>
                </c:pt>
                <c:pt idx="57">
                  <c:v>2021-02-03T09:00</c:v>
                </c:pt>
                <c:pt idx="58">
                  <c:v>2021-02-03T10:00</c:v>
                </c:pt>
                <c:pt idx="59">
                  <c:v>2021-02-03T11:00</c:v>
                </c:pt>
                <c:pt idx="60">
                  <c:v>2021-02-03T12:00</c:v>
                </c:pt>
                <c:pt idx="61">
                  <c:v>2021-02-03T13:00</c:v>
                </c:pt>
                <c:pt idx="62">
                  <c:v>2021-02-03T14:00</c:v>
                </c:pt>
                <c:pt idx="63">
                  <c:v>2021-02-03T15:00</c:v>
                </c:pt>
                <c:pt idx="64">
                  <c:v>2021-02-03T16:00</c:v>
                </c:pt>
                <c:pt idx="65">
                  <c:v>2021-02-03T17:00</c:v>
                </c:pt>
                <c:pt idx="66">
                  <c:v>2021-02-03T18:00</c:v>
                </c:pt>
                <c:pt idx="67">
                  <c:v>2021-02-03T19:00</c:v>
                </c:pt>
                <c:pt idx="68">
                  <c:v>2021-02-03T20:00</c:v>
                </c:pt>
                <c:pt idx="69">
                  <c:v>2021-02-03T21:00</c:v>
                </c:pt>
                <c:pt idx="70">
                  <c:v>2021-02-03T22:00</c:v>
                </c:pt>
                <c:pt idx="71">
                  <c:v>2021-02-03T23:00</c:v>
                </c:pt>
                <c:pt idx="72">
                  <c:v>2021-02-04T00:00</c:v>
                </c:pt>
                <c:pt idx="73">
                  <c:v>2021-02-04T01:00</c:v>
                </c:pt>
                <c:pt idx="74">
                  <c:v>2021-02-04T02:00</c:v>
                </c:pt>
                <c:pt idx="75">
                  <c:v>2021-02-04T03:00</c:v>
                </c:pt>
                <c:pt idx="76">
                  <c:v>2021-02-04T04:00</c:v>
                </c:pt>
                <c:pt idx="77">
                  <c:v>2021-02-04T05:00</c:v>
                </c:pt>
                <c:pt idx="78">
                  <c:v>2021-02-04T06:00</c:v>
                </c:pt>
                <c:pt idx="79">
                  <c:v>2021-02-04T07:00</c:v>
                </c:pt>
                <c:pt idx="80">
                  <c:v>2021-02-04T08:00</c:v>
                </c:pt>
                <c:pt idx="81">
                  <c:v>2021-02-04T09:00</c:v>
                </c:pt>
                <c:pt idx="82">
                  <c:v>2021-02-04T10:00</c:v>
                </c:pt>
                <c:pt idx="83">
                  <c:v>2021-02-04T11:00</c:v>
                </c:pt>
                <c:pt idx="84">
                  <c:v>2021-02-04T12:00</c:v>
                </c:pt>
                <c:pt idx="85">
                  <c:v>2021-02-04T13:00</c:v>
                </c:pt>
                <c:pt idx="86">
                  <c:v>2021-02-04T14:00</c:v>
                </c:pt>
                <c:pt idx="87">
                  <c:v>2021-02-04T15:00</c:v>
                </c:pt>
                <c:pt idx="88">
                  <c:v>2021-02-04T16:00</c:v>
                </c:pt>
                <c:pt idx="89">
                  <c:v>2021-02-04T17:00</c:v>
                </c:pt>
                <c:pt idx="90">
                  <c:v>2021-02-04T18:00</c:v>
                </c:pt>
                <c:pt idx="91">
                  <c:v>2021-02-04T19:00</c:v>
                </c:pt>
                <c:pt idx="92">
                  <c:v>2021-02-04T20:00</c:v>
                </c:pt>
                <c:pt idx="93">
                  <c:v>2021-02-04T21:00</c:v>
                </c:pt>
                <c:pt idx="94">
                  <c:v>2021-02-04T22:00</c:v>
                </c:pt>
                <c:pt idx="95">
                  <c:v>2021-02-04T23:00</c:v>
                </c:pt>
                <c:pt idx="96">
                  <c:v>2021-02-05T00:00</c:v>
                </c:pt>
                <c:pt idx="97">
                  <c:v>2021-02-05T01:00</c:v>
                </c:pt>
                <c:pt idx="98">
                  <c:v>2021-02-05T02:00</c:v>
                </c:pt>
                <c:pt idx="99">
                  <c:v>2021-02-05T03:00</c:v>
                </c:pt>
                <c:pt idx="100">
                  <c:v>2021-02-05T04:00</c:v>
                </c:pt>
                <c:pt idx="101">
                  <c:v>2021-02-05T05:00</c:v>
                </c:pt>
                <c:pt idx="102">
                  <c:v>2021-02-05T06:00</c:v>
                </c:pt>
                <c:pt idx="103">
                  <c:v>2021-02-05T07:00</c:v>
                </c:pt>
                <c:pt idx="104">
                  <c:v>2021-02-05T08:00</c:v>
                </c:pt>
                <c:pt idx="105">
                  <c:v>2021-02-05T09:00</c:v>
                </c:pt>
                <c:pt idx="106">
                  <c:v>2021-02-05T10:00</c:v>
                </c:pt>
                <c:pt idx="107">
                  <c:v>2021-02-05T11:00</c:v>
                </c:pt>
                <c:pt idx="108">
                  <c:v>2021-02-05T12:00</c:v>
                </c:pt>
                <c:pt idx="109">
                  <c:v>2021-02-05T13:00</c:v>
                </c:pt>
                <c:pt idx="110">
                  <c:v>2021-02-05T14:00</c:v>
                </c:pt>
                <c:pt idx="111">
                  <c:v>2021-02-05T15:00</c:v>
                </c:pt>
                <c:pt idx="112">
                  <c:v>2021-02-05T16:00</c:v>
                </c:pt>
                <c:pt idx="113">
                  <c:v>2021-02-05T17:00</c:v>
                </c:pt>
                <c:pt idx="114">
                  <c:v>2021-02-05T18:00</c:v>
                </c:pt>
                <c:pt idx="115">
                  <c:v>2021-02-05T19:00</c:v>
                </c:pt>
                <c:pt idx="116">
                  <c:v>2021-02-05T20:00</c:v>
                </c:pt>
                <c:pt idx="117">
                  <c:v>2021-02-05T21:00</c:v>
                </c:pt>
                <c:pt idx="118">
                  <c:v>2021-02-05T22:00</c:v>
                </c:pt>
                <c:pt idx="119">
                  <c:v>2021-02-05T23:00</c:v>
                </c:pt>
                <c:pt idx="120">
                  <c:v>2021-02-06T00:00</c:v>
                </c:pt>
                <c:pt idx="121">
                  <c:v>2021-02-06T01:00</c:v>
                </c:pt>
                <c:pt idx="122">
                  <c:v>2021-02-06T02:00</c:v>
                </c:pt>
                <c:pt idx="123">
                  <c:v>2021-02-06T03:00</c:v>
                </c:pt>
                <c:pt idx="124">
                  <c:v>2021-02-06T04:00</c:v>
                </c:pt>
                <c:pt idx="125">
                  <c:v>2021-02-06T05:00</c:v>
                </c:pt>
                <c:pt idx="126">
                  <c:v>2021-02-06T06:00</c:v>
                </c:pt>
                <c:pt idx="127">
                  <c:v>2021-02-06T07:00</c:v>
                </c:pt>
                <c:pt idx="128">
                  <c:v>2021-02-06T08:00</c:v>
                </c:pt>
                <c:pt idx="129">
                  <c:v>2021-02-06T09:00</c:v>
                </c:pt>
                <c:pt idx="130">
                  <c:v>2021-02-06T10:00</c:v>
                </c:pt>
                <c:pt idx="131">
                  <c:v>2021-02-06T11:00</c:v>
                </c:pt>
                <c:pt idx="132">
                  <c:v>2021-02-06T12:00</c:v>
                </c:pt>
                <c:pt idx="133">
                  <c:v>2021-02-06T13:00</c:v>
                </c:pt>
                <c:pt idx="134">
                  <c:v>2021-02-06T14:00</c:v>
                </c:pt>
                <c:pt idx="135">
                  <c:v>2021-02-06T15:00</c:v>
                </c:pt>
                <c:pt idx="136">
                  <c:v>2021-02-06T16:00</c:v>
                </c:pt>
                <c:pt idx="137">
                  <c:v>2021-02-06T17:00</c:v>
                </c:pt>
                <c:pt idx="138">
                  <c:v>2021-02-06T18:00</c:v>
                </c:pt>
                <c:pt idx="139">
                  <c:v>2021-02-06T19:00</c:v>
                </c:pt>
                <c:pt idx="140">
                  <c:v>2021-02-06T20:00</c:v>
                </c:pt>
                <c:pt idx="141">
                  <c:v>2021-02-06T21:00</c:v>
                </c:pt>
                <c:pt idx="142">
                  <c:v>2021-02-06T22:00</c:v>
                </c:pt>
                <c:pt idx="143">
                  <c:v>2021-02-06T23:00</c:v>
                </c:pt>
                <c:pt idx="144">
                  <c:v>2021-02-07T00:00</c:v>
                </c:pt>
                <c:pt idx="145">
                  <c:v>2021-02-07T01:00</c:v>
                </c:pt>
                <c:pt idx="146">
                  <c:v>2021-02-07T02:00</c:v>
                </c:pt>
                <c:pt idx="147">
                  <c:v>2021-02-07T03:00</c:v>
                </c:pt>
                <c:pt idx="148">
                  <c:v>2021-02-07T04:00</c:v>
                </c:pt>
                <c:pt idx="149">
                  <c:v>2021-02-07T05:00</c:v>
                </c:pt>
                <c:pt idx="150">
                  <c:v>2021-02-07T06:00</c:v>
                </c:pt>
                <c:pt idx="151">
                  <c:v>2021-02-07T07:00</c:v>
                </c:pt>
                <c:pt idx="152">
                  <c:v>2021-02-07T08:00</c:v>
                </c:pt>
                <c:pt idx="153">
                  <c:v>2021-02-07T09:00</c:v>
                </c:pt>
                <c:pt idx="154">
                  <c:v>2021-02-07T10:00</c:v>
                </c:pt>
                <c:pt idx="155">
                  <c:v>2021-02-07T11:00</c:v>
                </c:pt>
                <c:pt idx="156">
                  <c:v>2021-02-07T12:00</c:v>
                </c:pt>
                <c:pt idx="157">
                  <c:v>2021-02-07T13:00</c:v>
                </c:pt>
                <c:pt idx="158">
                  <c:v>2021-02-07T14:00</c:v>
                </c:pt>
                <c:pt idx="159">
                  <c:v>2021-02-07T15:00</c:v>
                </c:pt>
                <c:pt idx="160">
                  <c:v>2021-02-07T16:00</c:v>
                </c:pt>
                <c:pt idx="161">
                  <c:v>2021-02-07T17:00</c:v>
                </c:pt>
                <c:pt idx="162">
                  <c:v>2021-02-07T18:00</c:v>
                </c:pt>
                <c:pt idx="163">
                  <c:v>2021-02-07T19:00</c:v>
                </c:pt>
                <c:pt idx="164">
                  <c:v>2021-02-07T20:00</c:v>
                </c:pt>
                <c:pt idx="165">
                  <c:v>2021-02-07T21:00</c:v>
                </c:pt>
                <c:pt idx="166">
                  <c:v>2021-02-07T22:00</c:v>
                </c:pt>
                <c:pt idx="167">
                  <c:v>2021-02-07T23:00</c:v>
                </c:pt>
                <c:pt idx="168">
                  <c:v>2021-02-08T00:00</c:v>
                </c:pt>
                <c:pt idx="169">
                  <c:v>2021-02-08T01:00</c:v>
                </c:pt>
                <c:pt idx="170">
                  <c:v>2021-02-08T02:00</c:v>
                </c:pt>
                <c:pt idx="171">
                  <c:v>2021-02-08T03:00</c:v>
                </c:pt>
                <c:pt idx="172">
                  <c:v>2021-02-08T04:00</c:v>
                </c:pt>
                <c:pt idx="173">
                  <c:v>2021-02-08T05:00</c:v>
                </c:pt>
                <c:pt idx="174">
                  <c:v>2021-02-08T06:00</c:v>
                </c:pt>
                <c:pt idx="175">
                  <c:v>2021-02-08T07:00</c:v>
                </c:pt>
                <c:pt idx="176">
                  <c:v>2021-02-08T08:00</c:v>
                </c:pt>
                <c:pt idx="177">
                  <c:v>2021-02-08T09:00</c:v>
                </c:pt>
                <c:pt idx="178">
                  <c:v>2021-02-08T11:00</c:v>
                </c:pt>
                <c:pt idx="179">
                  <c:v>2021-02-08T11:00</c:v>
                </c:pt>
                <c:pt idx="180">
                  <c:v>2021-02-08T12:00</c:v>
                </c:pt>
                <c:pt idx="181">
                  <c:v>2021-02-08T13:00</c:v>
                </c:pt>
                <c:pt idx="182">
                  <c:v>2021-02-08T14:00</c:v>
                </c:pt>
                <c:pt idx="183">
                  <c:v>2021-02-08T15:00</c:v>
                </c:pt>
                <c:pt idx="184">
                  <c:v>2021-02-08T16:00</c:v>
                </c:pt>
                <c:pt idx="185">
                  <c:v>2021-02-08T17:00</c:v>
                </c:pt>
                <c:pt idx="186">
                  <c:v>2021-02-08T18:00</c:v>
                </c:pt>
                <c:pt idx="187">
                  <c:v>2021-02-08T19:00</c:v>
                </c:pt>
                <c:pt idx="188">
                  <c:v>2021-02-08T20:00</c:v>
                </c:pt>
                <c:pt idx="189">
                  <c:v>2021-02-08T21:00</c:v>
                </c:pt>
                <c:pt idx="190">
                  <c:v>2021-02-08T22:00</c:v>
                </c:pt>
                <c:pt idx="191">
                  <c:v>2021-02-08T23:00</c:v>
                </c:pt>
                <c:pt idx="192">
                  <c:v>2021-02-09T00:00</c:v>
                </c:pt>
                <c:pt idx="193">
                  <c:v>2021-02-09T01:00</c:v>
                </c:pt>
                <c:pt idx="194">
                  <c:v>2021-02-09T02:00</c:v>
                </c:pt>
                <c:pt idx="195">
                  <c:v>2021-02-09T03:00</c:v>
                </c:pt>
                <c:pt idx="196">
                  <c:v>2021-02-09T04:00</c:v>
                </c:pt>
                <c:pt idx="197">
                  <c:v>2021-02-09T05:00</c:v>
                </c:pt>
                <c:pt idx="198">
                  <c:v>2021-02-09T06:00</c:v>
                </c:pt>
                <c:pt idx="199">
                  <c:v>2021-02-09T07:00</c:v>
                </c:pt>
                <c:pt idx="200">
                  <c:v>2021-02-09T08:00</c:v>
                </c:pt>
                <c:pt idx="201">
                  <c:v>2021-02-09T09:00</c:v>
                </c:pt>
                <c:pt idx="202">
                  <c:v>2021-02-09T10:00</c:v>
                </c:pt>
                <c:pt idx="203">
                  <c:v>2021-02-09T11:00</c:v>
                </c:pt>
                <c:pt idx="204">
                  <c:v>2021-02-09T12:00</c:v>
                </c:pt>
                <c:pt idx="205">
                  <c:v>2021-02-09T13:00</c:v>
                </c:pt>
                <c:pt idx="206">
                  <c:v>2021-02-09T14:00</c:v>
                </c:pt>
                <c:pt idx="207">
                  <c:v>2021-02-09T15:00</c:v>
                </c:pt>
                <c:pt idx="208">
                  <c:v>2021-02-09T16:00</c:v>
                </c:pt>
                <c:pt idx="209">
                  <c:v>2021-02-09T17:00</c:v>
                </c:pt>
                <c:pt idx="210">
                  <c:v>2021-02-09T18:00</c:v>
                </c:pt>
                <c:pt idx="211">
                  <c:v>2021-02-09T19:00</c:v>
                </c:pt>
                <c:pt idx="212">
                  <c:v>2021-02-09T20:00</c:v>
                </c:pt>
                <c:pt idx="213">
                  <c:v>2021-02-09T21:00</c:v>
                </c:pt>
                <c:pt idx="214">
                  <c:v>2021-02-09T22:00</c:v>
                </c:pt>
                <c:pt idx="215">
                  <c:v>2021-02-09T23:00</c:v>
                </c:pt>
                <c:pt idx="216">
                  <c:v>2021-02-10T00:00</c:v>
                </c:pt>
                <c:pt idx="217">
                  <c:v>2021-02-10T01:00</c:v>
                </c:pt>
                <c:pt idx="218">
                  <c:v>2021-02-10T02:00</c:v>
                </c:pt>
                <c:pt idx="219">
                  <c:v>2021-02-10T03:00</c:v>
                </c:pt>
                <c:pt idx="220">
                  <c:v>2021-02-10T04:00</c:v>
                </c:pt>
                <c:pt idx="221">
                  <c:v>2021-02-10T05:00</c:v>
                </c:pt>
                <c:pt idx="222">
                  <c:v>2021-02-10T06:00</c:v>
                </c:pt>
                <c:pt idx="223">
                  <c:v>2021-02-10T07:00</c:v>
                </c:pt>
                <c:pt idx="224">
                  <c:v>2021-02-10T08:00</c:v>
                </c:pt>
                <c:pt idx="225">
                  <c:v>2021-02-10T09:00</c:v>
                </c:pt>
                <c:pt idx="226">
                  <c:v>2021-02-10T10:00</c:v>
                </c:pt>
                <c:pt idx="227">
                  <c:v>2021-02-10T11:00</c:v>
                </c:pt>
                <c:pt idx="228">
                  <c:v>2021-02-10T12:00</c:v>
                </c:pt>
                <c:pt idx="229">
                  <c:v>2021-02-10T13:00</c:v>
                </c:pt>
                <c:pt idx="230">
                  <c:v>2021-02-10T14:00</c:v>
                </c:pt>
                <c:pt idx="231">
                  <c:v>2021-02-10T15:00</c:v>
                </c:pt>
                <c:pt idx="232">
                  <c:v>2021-02-10T16:00</c:v>
                </c:pt>
                <c:pt idx="233">
                  <c:v>2021-02-10T17:00</c:v>
                </c:pt>
                <c:pt idx="234">
                  <c:v>2021-02-10T18:00</c:v>
                </c:pt>
                <c:pt idx="235">
                  <c:v>2021-02-10T19:00</c:v>
                </c:pt>
                <c:pt idx="236">
                  <c:v>2021-02-10T20:00</c:v>
                </c:pt>
                <c:pt idx="237">
                  <c:v>2021-02-10T21:00</c:v>
                </c:pt>
                <c:pt idx="238">
                  <c:v>2021-02-10T22:00</c:v>
                </c:pt>
                <c:pt idx="239">
                  <c:v>2021-02-10T23:00</c:v>
                </c:pt>
                <c:pt idx="240">
                  <c:v>2021-02-11T00:00</c:v>
                </c:pt>
                <c:pt idx="241">
                  <c:v>2021-02-11T01:00</c:v>
                </c:pt>
                <c:pt idx="242">
                  <c:v>2021-02-11T02:00</c:v>
                </c:pt>
                <c:pt idx="243">
                  <c:v>2021-02-11T03:00</c:v>
                </c:pt>
                <c:pt idx="244">
                  <c:v>2021-02-11T04:00</c:v>
                </c:pt>
                <c:pt idx="245">
                  <c:v>2021-02-11T05:00</c:v>
                </c:pt>
                <c:pt idx="246">
                  <c:v>2021-02-11T06:00</c:v>
                </c:pt>
                <c:pt idx="247">
                  <c:v>2021-02-11T07:00</c:v>
                </c:pt>
                <c:pt idx="248">
                  <c:v>2021-02-11T08:00</c:v>
                </c:pt>
                <c:pt idx="249">
                  <c:v>2021-02-11T09:00</c:v>
                </c:pt>
                <c:pt idx="250">
                  <c:v>2021-02-11T10:00</c:v>
                </c:pt>
                <c:pt idx="251">
                  <c:v>2021-02-11T11:00</c:v>
                </c:pt>
                <c:pt idx="252">
                  <c:v>2021-02-11T12:00</c:v>
                </c:pt>
                <c:pt idx="253">
                  <c:v>2021-02-11T13:00</c:v>
                </c:pt>
                <c:pt idx="254">
                  <c:v>2021-02-11T14:00</c:v>
                </c:pt>
                <c:pt idx="255">
                  <c:v>2021-02-11T15:00</c:v>
                </c:pt>
                <c:pt idx="256">
                  <c:v>2021-02-11T16:00</c:v>
                </c:pt>
                <c:pt idx="257">
                  <c:v>2021-02-11T17:00</c:v>
                </c:pt>
                <c:pt idx="258">
                  <c:v>2021-02-11T18:00</c:v>
                </c:pt>
                <c:pt idx="259">
                  <c:v>2021-02-11T19:00</c:v>
                </c:pt>
                <c:pt idx="260">
                  <c:v>2021-02-11T20:00</c:v>
                </c:pt>
                <c:pt idx="261">
                  <c:v>2021-02-11T21:00</c:v>
                </c:pt>
                <c:pt idx="262">
                  <c:v>2021-02-11T22:00</c:v>
                </c:pt>
                <c:pt idx="263">
                  <c:v>2021-02-11T23:00</c:v>
                </c:pt>
                <c:pt idx="264">
                  <c:v>2021-01-12T00:00:00</c:v>
                </c:pt>
                <c:pt idx="265">
                  <c:v>2021-01-12T01:00:00</c:v>
                </c:pt>
                <c:pt idx="266">
                  <c:v>2021-01-12T02:00:00</c:v>
                </c:pt>
                <c:pt idx="267">
                  <c:v>2021-01-12T03:00:00</c:v>
                </c:pt>
                <c:pt idx="268">
                  <c:v>2021-01-12T04:00:00</c:v>
                </c:pt>
                <c:pt idx="269">
                  <c:v>2021-01-12T05:00:00</c:v>
                </c:pt>
                <c:pt idx="270">
                  <c:v>2021-01-12T06:00:00</c:v>
                </c:pt>
                <c:pt idx="271">
                  <c:v>2021-01-12T07:00:00</c:v>
                </c:pt>
                <c:pt idx="272">
                  <c:v>2021-01-12T08:00:00</c:v>
                </c:pt>
                <c:pt idx="273">
                  <c:v>2021-01-12T09:00:00</c:v>
                </c:pt>
                <c:pt idx="274">
                  <c:v>2021-01-12T10:00:00</c:v>
                </c:pt>
                <c:pt idx="275">
                  <c:v>2021-01-12T11:00:00</c:v>
                </c:pt>
                <c:pt idx="276">
                  <c:v>2021-01-12T12:00:00</c:v>
                </c:pt>
                <c:pt idx="277">
                  <c:v>2021-01-12T13:00:00</c:v>
                </c:pt>
                <c:pt idx="278">
                  <c:v>2021-01-12T14:00:00</c:v>
                </c:pt>
                <c:pt idx="279">
                  <c:v>2021-01-12T15:00:00</c:v>
                </c:pt>
                <c:pt idx="280">
                  <c:v>2021-01-12T16:00:00</c:v>
                </c:pt>
                <c:pt idx="281">
                  <c:v>2021-01-12T17:00:00</c:v>
                </c:pt>
                <c:pt idx="282">
                  <c:v>2021-01-12T18:00:00</c:v>
                </c:pt>
                <c:pt idx="283">
                  <c:v>2021-01-12T19:00:00</c:v>
                </c:pt>
                <c:pt idx="284">
                  <c:v>2021-01-12T20:00:00</c:v>
                </c:pt>
                <c:pt idx="285">
                  <c:v>2021-01-12T21:00:00</c:v>
                </c:pt>
                <c:pt idx="286">
                  <c:v>2021-01-12T22:00:00</c:v>
                </c:pt>
                <c:pt idx="287">
                  <c:v>2021-01-12T23:00:00</c:v>
                </c:pt>
                <c:pt idx="288">
                  <c:v>2021-02-13T00:00</c:v>
                </c:pt>
                <c:pt idx="289">
                  <c:v>2021-02-13T01:00</c:v>
                </c:pt>
                <c:pt idx="290">
                  <c:v>2021-02-13T02:00</c:v>
                </c:pt>
                <c:pt idx="291">
                  <c:v>2021-02-13T03:00</c:v>
                </c:pt>
                <c:pt idx="292">
                  <c:v>2021-02-13T04:00</c:v>
                </c:pt>
                <c:pt idx="293">
                  <c:v>2021-02-13T05:00</c:v>
                </c:pt>
                <c:pt idx="294">
                  <c:v>2021-02-13T06:00</c:v>
                </c:pt>
                <c:pt idx="295">
                  <c:v>2021-02-13T07:00</c:v>
                </c:pt>
                <c:pt idx="296">
                  <c:v>2021-02-13T08:00</c:v>
                </c:pt>
                <c:pt idx="297">
                  <c:v>2021-02-13T09:00</c:v>
                </c:pt>
                <c:pt idx="298">
                  <c:v>2021-02-13T10:00</c:v>
                </c:pt>
                <c:pt idx="299">
                  <c:v>2021-02-13T11:00</c:v>
                </c:pt>
                <c:pt idx="300">
                  <c:v>2021-02-13T12:00</c:v>
                </c:pt>
                <c:pt idx="301">
                  <c:v>2021-02-13T13:00</c:v>
                </c:pt>
                <c:pt idx="302">
                  <c:v>2021-02-13T14:00</c:v>
                </c:pt>
                <c:pt idx="303">
                  <c:v>2021-02-13T15:00</c:v>
                </c:pt>
                <c:pt idx="304">
                  <c:v>2021-02-13T16:00</c:v>
                </c:pt>
                <c:pt idx="305">
                  <c:v>2021-02-13T17:00</c:v>
                </c:pt>
                <c:pt idx="306">
                  <c:v>2021-02-13T18:00</c:v>
                </c:pt>
                <c:pt idx="307">
                  <c:v>2021-02-13T19:00</c:v>
                </c:pt>
                <c:pt idx="308">
                  <c:v>2021-02-13T20:00</c:v>
                </c:pt>
                <c:pt idx="309">
                  <c:v>2021-02-13T21:00</c:v>
                </c:pt>
                <c:pt idx="310">
                  <c:v>2021-02-13T22:00</c:v>
                </c:pt>
                <c:pt idx="311">
                  <c:v>2021-02-13T23:00</c:v>
                </c:pt>
                <c:pt idx="312">
                  <c:v>2021-02-14T00:00</c:v>
                </c:pt>
                <c:pt idx="313">
                  <c:v>2021-02-14T01:00</c:v>
                </c:pt>
                <c:pt idx="314">
                  <c:v>2021-02-14T02:00</c:v>
                </c:pt>
                <c:pt idx="315">
                  <c:v>2021-02-14T03:00</c:v>
                </c:pt>
                <c:pt idx="316">
                  <c:v>2021-02-14T04:00</c:v>
                </c:pt>
                <c:pt idx="317">
                  <c:v>2021-02-14T05:00</c:v>
                </c:pt>
                <c:pt idx="318">
                  <c:v>2021-02-14T06:00</c:v>
                </c:pt>
                <c:pt idx="319">
                  <c:v>2021-02-14T07:00</c:v>
                </c:pt>
                <c:pt idx="320">
                  <c:v>2021-02-14T08:00</c:v>
                </c:pt>
                <c:pt idx="321">
                  <c:v>2021-02-14T09:00</c:v>
                </c:pt>
                <c:pt idx="322">
                  <c:v>2021-02-14T10:00</c:v>
                </c:pt>
                <c:pt idx="323">
                  <c:v>2021-02-14T11:00</c:v>
                </c:pt>
                <c:pt idx="324">
                  <c:v>2021-02-14T12:00</c:v>
                </c:pt>
                <c:pt idx="325">
                  <c:v>2021-02-14T13:00</c:v>
                </c:pt>
                <c:pt idx="326">
                  <c:v>2021-02-14T14:00</c:v>
                </c:pt>
                <c:pt idx="327">
                  <c:v>2021-02-14T15:00</c:v>
                </c:pt>
                <c:pt idx="328">
                  <c:v>2021-02-14T16:00</c:v>
                </c:pt>
                <c:pt idx="329">
                  <c:v>2021-02-14T17:00</c:v>
                </c:pt>
                <c:pt idx="330">
                  <c:v>2021-02-14T18:00</c:v>
                </c:pt>
                <c:pt idx="331">
                  <c:v>2021-02-14T19:00</c:v>
                </c:pt>
                <c:pt idx="332">
                  <c:v>2021-02-14T20:00</c:v>
                </c:pt>
                <c:pt idx="333">
                  <c:v>2021-02-14T21:00</c:v>
                </c:pt>
                <c:pt idx="334">
                  <c:v>2021-02-14T22:00</c:v>
                </c:pt>
                <c:pt idx="335">
                  <c:v>2021-02-14T23:00</c:v>
                </c:pt>
                <c:pt idx="336">
                  <c:v>2021-02-15T00:00</c:v>
                </c:pt>
                <c:pt idx="337">
                  <c:v>2021-02-15T01:00</c:v>
                </c:pt>
                <c:pt idx="338">
                  <c:v>2021-02-15T02:00</c:v>
                </c:pt>
                <c:pt idx="339">
                  <c:v>2021-02-15T03:00</c:v>
                </c:pt>
                <c:pt idx="340">
                  <c:v>2021-02-15T04:00</c:v>
                </c:pt>
                <c:pt idx="341">
                  <c:v>2021-02-15T05:00</c:v>
                </c:pt>
                <c:pt idx="342">
                  <c:v>2021-02-15T06:00</c:v>
                </c:pt>
                <c:pt idx="343">
                  <c:v>2021-02-15T07:00</c:v>
                </c:pt>
                <c:pt idx="344">
                  <c:v>2021-02-15T08:00</c:v>
                </c:pt>
                <c:pt idx="345">
                  <c:v>2021-02-15T09:00</c:v>
                </c:pt>
                <c:pt idx="346">
                  <c:v>2021-02-15T10:00</c:v>
                </c:pt>
                <c:pt idx="347">
                  <c:v>2021-02-15T11:00</c:v>
                </c:pt>
                <c:pt idx="348">
                  <c:v>2021-02-15T12:00</c:v>
                </c:pt>
                <c:pt idx="349">
                  <c:v>2021-02-15T13:00</c:v>
                </c:pt>
                <c:pt idx="350">
                  <c:v>2021-02-15T14:00</c:v>
                </c:pt>
                <c:pt idx="351">
                  <c:v>2021-02-15T15:00</c:v>
                </c:pt>
                <c:pt idx="352">
                  <c:v>2021-02-15T16:00</c:v>
                </c:pt>
                <c:pt idx="353">
                  <c:v>2021-02-15T17:00</c:v>
                </c:pt>
                <c:pt idx="354">
                  <c:v>2021-02-15T18:00</c:v>
                </c:pt>
                <c:pt idx="355">
                  <c:v>2021-02-15T19:00</c:v>
                </c:pt>
                <c:pt idx="356">
                  <c:v>2021-02-15T20:00</c:v>
                </c:pt>
                <c:pt idx="357">
                  <c:v>2021-02-15T21:00</c:v>
                </c:pt>
                <c:pt idx="358">
                  <c:v>2021-02-15T22:00</c:v>
                </c:pt>
                <c:pt idx="359">
                  <c:v>2021-02-15T23:00</c:v>
                </c:pt>
                <c:pt idx="360">
                  <c:v>2021-02-16T00:00</c:v>
                </c:pt>
                <c:pt idx="361">
                  <c:v>2021-02-16T01:00</c:v>
                </c:pt>
                <c:pt idx="362">
                  <c:v>2021-02-16T02:00</c:v>
                </c:pt>
                <c:pt idx="363">
                  <c:v>2021-02-16T03:00</c:v>
                </c:pt>
                <c:pt idx="364">
                  <c:v>2021-02-16T04:00</c:v>
                </c:pt>
                <c:pt idx="365">
                  <c:v>2021-02-16T05:00</c:v>
                </c:pt>
                <c:pt idx="366">
                  <c:v>2021-02-16T06:00</c:v>
                </c:pt>
                <c:pt idx="367">
                  <c:v>2021-02-16T07:00</c:v>
                </c:pt>
                <c:pt idx="368">
                  <c:v>2021-02-16T08:00</c:v>
                </c:pt>
                <c:pt idx="369">
                  <c:v>2021-02-16T09:00</c:v>
                </c:pt>
                <c:pt idx="370">
                  <c:v>2021-02-16T10:00</c:v>
                </c:pt>
                <c:pt idx="371">
                  <c:v>2021-02-16T11:00</c:v>
                </c:pt>
                <c:pt idx="372">
                  <c:v>2021-02-16T12:00</c:v>
                </c:pt>
                <c:pt idx="373">
                  <c:v>2021-02-16T13:00</c:v>
                </c:pt>
                <c:pt idx="374">
                  <c:v>2021-02-16T14:00</c:v>
                </c:pt>
                <c:pt idx="375">
                  <c:v>2021-02-16T15:00</c:v>
                </c:pt>
                <c:pt idx="376">
                  <c:v>2021-02-16T16:00</c:v>
                </c:pt>
                <c:pt idx="377">
                  <c:v>2021-02-16T17:00</c:v>
                </c:pt>
                <c:pt idx="378">
                  <c:v>2021-02-16T18:00</c:v>
                </c:pt>
                <c:pt idx="379">
                  <c:v>2021-02-16T19:00</c:v>
                </c:pt>
                <c:pt idx="380">
                  <c:v>2021-02-16T20:00</c:v>
                </c:pt>
                <c:pt idx="381">
                  <c:v>2021-02-16T21:00</c:v>
                </c:pt>
                <c:pt idx="382">
                  <c:v>2021-02-16T22:00</c:v>
                </c:pt>
                <c:pt idx="383">
                  <c:v>2021-02-16T23:00</c:v>
                </c:pt>
                <c:pt idx="384">
                  <c:v>2021-02-17T00:00</c:v>
                </c:pt>
                <c:pt idx="385">
                  <c:v>2021-02-17T01:00</c:v>
                </c:pt>
                <c:pt idx="386">
                  <c:v>2021-02-17T02:00</c:v>
                </c:pt>
                <c:pt idx="387">
                  <c:v>2021-02-17T03:00</c:v>
                </c:pt>
                <c:pt idx="388">
                  <c:v>2021-02-17T04:00</c:v>
                </c:pt>
                <c:pt idx="389">
                  <c:v>2021-02-17T05:00</c:v>
                </c:pt>
                <c:pt idx="390">
                  <c:v>2021-02-17T06:00</c:v>
                </c:pt>
                <c:pt idx="391">
                  <c:v>2021-02-17T07:00</c:v>
                </c:pt>
                <c:pt idx="392">
                  <c:v>2021-02-17T08:00</c:v>
                </c:pt>
                <c:pt idx="393">
                  <c:v>2021-02-17T09:00</c:v>
                </c:pt>
                <c:pt idx="394">
                  <c:v>2021-02-17T10:00</c:v>
                </c:pt>
                <c:pt idx="395">
                  <c:v>2021-02-17T11:00</c:v>
                </c:pt>
                <c:pt idx="396">
                  <c:v>2021-02-17T12:00</c:v>
                </c:pt>
                <c:pt idx="397">
                  <c:v>2021-02-17T13:00</c:v>
                </c:pt>
                <c:pt idx="398">
                  <c:v>2021-02-17T14:00</c:v>
                </c:pt>
                <c:pt idx="399">
                  <c:v>2021-02-17T15:00</c:v>
                </c:pt>
                <c:pt idx="400">
                  <c:v>2021-02-17T16:00</c:v>
                </c:pt>
                <c:pt idx="401">
                  <c:v>2021-02-17T17:00</c:v>
                </c:pt>
                <c:pt idx="402">
                  <c:v>2021-02-17T18:00</c:v>
                </c:pt>
                <c:pt idx="403">
                  <c:v>2021-02-17T19:00</c:v>
                </c:pt>
                <c:pt idx="404">
                  <c:v>2021-02-17T20:00</c:v>
                </c:pt>
                <c:pt idx="405">
                  <c:v>2021-02-17T21:00</c:v>
                </c:pt>
                <c:pt idx="406">
                  <c:v>2021-02-17T22:00</c:v>
                </c:pt>
                <c:pt idx="407">
                  <c:v>2021-02-17T23:00</c:v>
                </c:pt>
                <c:pt idx="408">
                  <c:v>2021-02-18T00:00</c:v>
                </c:pt>
                <c:pt idx="409">
                  <c:v>2021-02-18T01:00</c:v>
                </c:pt>
                <c:pt idx="410">
                  <c:v>2021-02-18T02:00</c:v>
                </c:pt>
                <c:pt idx="411">
                  <c:v>2021-02-18T03:00</c:v>
                </c:pt>
                <c:pt idx="412">
                  <c:v>2021-02-18T04:00</c:v>
                </c:pt>
                <c:pt idx="413">
                  <c:v>2021-02-18T05:00</c:v>
                </c:pt>
                <c:pt idx="414">
                  <c:v>2021-02-18T06:00</c:v>
                </c:pt>
                <c:pt idx="415">
                  <c:v>2021-02-18T07:00</c:v>
                </c:pt>
                <c:pt idx="416">
                  <c:v>2021-02-18T08:00</c:v>
                </c:pt>
                <c:pt idx="417">
                  <c:v>2021-02-18T09:00</c:v>
                </c:pt>
                <c:pt idx="418">
                  <c:v>2021-02-18T10:00</c:v>
                </c:pt>
                <c:pt idx="419">
                  <c:v>2021-02-18T11:00</c:v>
                </c:pt>
                <c:pt idx="420">
                  <c:v>2021-02-18T12:00</c:v>
                </c:pt>
                <c:pt idx="421">
                  <c:v>2021-02-18T13:00</c:v>
                </c:pt>
                <c:pt idx="422">
                  <c:v>2021-02-18T14:00</c:v>
                </c:pt>
                <c:pt idx="423">
                  <c:v>2021-02-18T15:00</c:v>
                </c:pt>
                <c:pt idx="424">
                  <c:v>2021-02-18T16:00</c:v>
                </c:pt>
                <c:pt idx="425">
                  <c:v>2021-02-18T17:00</c:v>
                </c:pt>
                <c:pt idx="426">
                  <c:v>2021-02-18T18:00</c:v>
                </c:pt>
                <c:pt idx="427">
                  <c:v>2021-02-18T19:00</c:v>
                </c:pt>
                <c:pt idx="428">
                  <c:v>2021-02-18T20:00</c:v>
                </c:pt>
                <c:pt idx="429">
                  <c:v>2021-02-18T21:00</c:v>
                </c:pt>
                <c:pt idx="430">
                  <c:v>2021-02-18T22:00</c:v>
                </c:pt>
                <c:pt idx="431">
                  <c:v>2021-02-18T23:00</c:v>
                </c:pt>
                <c:pt idx="432">
                  <c:v>2021-02-19T00:00:00</c:v>
                </c:pt>
                <c:pt idx="433">
                  <c:v>2021-02-19T01:00:00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2021-02-19T04:00:00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2020-11-19T10:00:00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2021-02-20T00:00</c:v>
                </c:pt>
                <c:pt idx="457">
                  <c:v>2021-02-20T01:00</c:v>
                </c:pt>
                <c:pt idx="458">
                  <c:v>2021-02-20T02:00</c:v>
                </c:pt>
                <c:pt idx="459">
                  <c:v>2021-02-20T03:00</c:v>
                </c:pt>
                <c:pt idx="460">
                  <c:v>2021-02-20T04:00</c:v>
                </c:pt>
                <c:pt idx="461">
                  <c:v>2021-02-20T05:00</c:v>
                </c:pt>
                <c:pt idx="462">
                  <c:v>2021-02-20T06:00</c:v>
                </c:pt>
                <c:pt idx="463">
                  <c:v>2021-02-20T07:00</c:v>
                </c:pt>
                <c:pt idx="464">
                  <c:v>2021-02-20T08:00</c:v>
                </c:pt>
                <c:pt idx="465">
                  <c:v>2021-02-20T09:00</c:v>
                </c:pt>
                <c:pt idx="466">
                  <c:v>2021-02-20T11:00</c:v>
                </c:pt>
                <c:pt idx="467">
                  <c:v>2021-02-20T11:00</c:v>
                </c:pt>
                <c:pt idx="468">
                  <c:v>2021-02-20T12:00</c:v>
                </c:pt>
                <c:pt idx="469">
                  <c:v>2021-02-20T13:00</c:v>
                </c:pt>
                <c:pt idx="470">
                  <c:v>2021-02-20T14:00</c:v>
                </c:pt>
                <c:pt idx="471">
                  <c:v>2021-02-20T15:00</c:v>
                </c:pt>
                <c:pt idx="472">
                  <c:v>2021-02-20T16:00</c:v>
                </c:pt>
                <c:pt idx="473">
                  <c:v>2021-02-20T17:00</c:v>
                </c:pt>
                <c:pt idx="474">
                  <c:v>2021-02-20T18:00</c:v>
                </c:pt>
                <c:pt idx="475">
                  <c:v>2021-02-20T19:00</c:v>
                </c:pt>
                <c:pt idx="476">
                  <c:v>2021-02-20T20:00</c:v>
                </c:pt>
                <c:pt idx="477">
                  <c:v>2021-02-20T21:00</c:v>
                </c:pt>
                <c:pt idx="478">
                  <c:v>2021-02-20T22:00</c:v>
                </c:pt>
                <c:pt idx="479">
                  <c:v>2021-02-20T23:00</c:v>
                </c:pt>
                <c:pt idx="480">
                  <c:v>2021-02-21T00:00</c:v>
                </c:pt>
                <c:pt idx="481">
                  <c:v>2021-02-21T01:00</c:v>
                </c:pt>
                <c:pt idx="482">
                  <c:v>2021-02-21T02:00</c:v>
                </c:pt>
                <c:pt idx="483">
                  <c:v>2021-02-21T03:00</c:v>
                </c:pt>
                <c:pt idx="484">
                  <c:v>2021-02-21T04:00</c:v>
                </c:pt>
                <c:pt idx="485">
                  <c:v>2021-02-21T05:00</c:v>
                </c:pt>
                <c:pt idx="486">
                  <c:v>2021-02-21T06:00</c:v>
                </c:pt>
                <c:pt idx="487">
                  <c:v>2021-02-21T07:00</c:v>
                </c:pt>
                <c:pt idx="488">
                  <c:v>2021-02-21T08:00</c:v>
                </c:pt>
                <c:pt idx="489">
                  <c:v>2021-02-21T09:00</c:v>
                </c:pt>
                <c:pt idx="490">
                  <c:v>2021-02-21T10:00</c:v>
                </c:pt>
                <c:pt idx="491">
                  <c:v>2021-02-21T11:00</c:v>
                </c:pt>
                <c:pt idx="492">
                  <c:v>2021-02-21T12:00</c:v>
                </c:pt>
                <c:pt idx="493">
                  <c:v>2021-02-21T13:00</c:v>
                </c:pt>
                <c:pt idx="494">
                  <c:v>2021-02-21T14:00</c:v>
                </c:pt>
                <c:pt idx="495">
                  <c:v>2021-02-21T15:00</c:v>
                </c:pt>
                <c:pt idx="496">
                  <c:v>2021-02-21T16:00</c:v>
                </c:pt>
                <c:pt idx="497">
                  <c:v>2021-02-21T17:00</c:v>
                </c:pt>
                <c:pt idx="498">
                  <c:v>2021-02-21T18:00</c:v>
                </c:pt>
                <c:pt idx="499">
                  <c:v>2021-02-21T19:00</c:v>
                </c:pt>
                <c:pt idx="500">
                  <c:v>2021-02-21T20:00</c:v>
                </c:pt>
                <c:pt idx="501">
                  <c:v>2021-02-21T21:00</c:v>
                </c:pt>
                <c:pt idx="502">
                  <c:v>2021-02-21T22:00</c:v>
                </c:pt>
                <c:pt idx="503">
                  <c:v>2021-02-21T23:00</c:v>
                </c:pt>
                <c:pt idx="504">
                  <c:v>2021-02-22T00:00</c:v>
                </c:pt>
                <c:pt idx="505">
                  <c:v>2021-02-22T01:00</c:v>
                </c:pt>
                <c:pt idx="506">
                  <c:v>2021-02-22T02:00</c:v>
                </c:pt>
                <c:pt idx="507">
                  <c:v>2021-02-22T03:00</c:v>
                </c:pt>
                <c:pt idx="508">
                  <c:v>2021-02-22T04:00</c:v>
                </c:pt>
                <c:pt idx="509">
                  <c:v>2021-02-22T05:00</c:v>
                </c:pt>
                <c:pt idx="510">
                  <c:v>2021-02-22T06:00</c:v>
                </c:pt>
                <c:pt idx="511">
                  <c:v>2021-02-22T07:00</c:v>
                </c:pt>
                <c:pt idx="512">
                  <c:v>2021-02-22T08:00</c:v>
                </c:pt>
                <c:pt idx="513">
                  <c:v>2021-02-22T09:00</c:v>
                </c:pt>
                <c:pt idx="514">
                  <c:v>2021-02-22T10:00</c:v>
                </c:pt>
                <c:pt idx="515">
                  <c:v>2021-02-22T11:00</c:v>
                </c:pt>
                <c:pt idx="516">
                  <c:v>2021-02-22T12:00</c:v>
                </c:pt>
                <c:pt idx="517">
                  <c:v>2021-02-22T13:00</c:v>
                </c:pt>
                <c:pt idx="518">
                  <c:v>2021-02-22T14:00</c:v>
                </c:pt>
                <c:pt idx="519">
                  <c:v>2021-02-22T15:00</c:v>
                </c:pt>
                <c:pt idx="520">
                  <c:v>2021-02-22T16:00</c:v>
                </c:pt>
                <c:pt idx="521">
                  <c:v>2021-02-22T17:00</c:v>
                </c:pt>
                <c:pt idx="522">
                  <c:v>2021-02-22T18:00</c:v>
                </c:pt>
                <c:pt idx="523">
                  <c:v>2021-02-22T19:00</c:v>
                </c:pt>
                <c:pt idx="524">
                  <c:v>2021-02-22T20:00</c:v>
                </c:pt>
                <c:pt idx="525">
                  <c:v>2021-02-22T21:00</c:v>
                </c:pt>
                <c:pt idx="526">
                  <c:v>2021-02-22T22:00</c:v>
                </c:pt>
                <c:pt idx="527">
                  <c:v>2021-02-22T23:00</c:v>
                </c:pt>
                <c:pt idx="528">
                  <c:v>2021-02-23T00:00</c:v>
                </c:pt>
                <c:pt idx="529">
                  <c:v>2021-02-23T01:00</c:v>
                </c:pt>
                <c:pt idx="530">
                  <c:v>2021-02-23T02:00</c:v>
                </c:pt>
                <c:pt idx="531">
                  <c:v>2021-02-23T03:00</c:v>
                </c:pt>
                <c:pt idx="532">
                  <c:v>2021-02-23T04:00</c:v>
                </c:pt>
                <c:pt idx="533">
                  <c:v>2021-02-23T05:00</c:v>
                </c:pt>
                <c:pt idx="534">
                  <c:v>2021-02-23T06:00</c:v>
                </c:pt>
                <c:pt idx="535">
                  <c:v>2021-02-23T07:00</c:v>
                </c:pt>
                <c:pt idx="536">
                  <c:v>2021-02-23T08:00</c:v>
                </c:pt>
                <c:pt idx="537">
                  <c:v>2021-02-23T09:00</c:v>
                </c:pt>
                <c:pt idx="538">
                  <c:v>2021-02-23T10:00</c:v>
                </c:pt>
                <c:pt idx="539">
                  <c:v>2021-02-23T11:00</c:v>
                </c:pt>
                <c:pt idx="540">
                  <c:v>2021-02-23T12:00</c:v>
                </c:pt>
                <c:pt idx="541">
                  <c:v>2021-02-23T13:00</c:v>
                </c:pt>
                <c:pt idx="542">
                  <c:v>2021-02-23T14:00</c:v>
                </c:pt>
                <c:pt idx="543">
                  <c:v>2021-02-23T15:00</c:v>
                </c:pt>
                <c:pt idx="544">
                  <c:v>2021-02-23T16:00</c:v>
                </c:pt>
                <c:pt idx="545">
                  <c:v>2021-02-23T17:00</c:v>
                </c:pt>
                <c:pt idx="546">
                  <c:v>2021-02-23T18:00</c:v>
                </c:pt>
                <c:pt idx="547">
                  <c:v>2021-02-23T19:00</c:v>
                </c:pt>
                <c:pt idx="548">
                  <c:v>2021-02-23T20:00</c:v>
                </c:pt>
                <c:pt idx="549">
                  <c:v>2021-02-23T21:00</c:v>
                </c:pt>
                <c:pt idx="550">
                  <c:v>2021-02-23T22:00</c:v>
                </c:pt>
                <c:pt idx="551">
                  <c:v>2021-02-23T23:00</c:v>
                </c:pt>
                <c:pt idx="552">
                  <c:v>2021-02-24T00:00</c:v>
                </c:pt>
                <c:pt idx="553">
                  <c:v>2021-02-24T01:00</c:v>
                </c:pt>
                <c:pt idx="554">
                  <c:v>2021-02-24T02:00</c:v>
                </c:pt>
                <c:pt idx="555">
                  <c:v>2021-02-24T03:00</c:v>
                </c:pt>
                <c:pt idx="556">
                  <c:v>2021-02-24T04:00</c:v>
                </c:pt>
                <c:pt idx="557">
                  <c:v>2021-02-24T05:00</c:v>
                </c:pt>
                <c:pt idx="558">
                  <c:v>2021-02-24T06:00</c:v>
                </c:pt>
                <c:pt idx="559">
                  <c:v>2021-02-24T07:00</c:v>
                </c:pt>
                <c:pt idx="560">
                  <c:v>2021-02-24T08:00</c:v>
                </c:pt>
                <c:pt idx="561">
                  <c:v>2021-02-24T09:00</c:v>
                </c:pt>
                <c:pt idx="562">
                  <c:v>2021-02-24T10:00</c:v>
                </c:pt>
                <c:pt idx="563">
                  <c:v>2021-02-24T11:00</c:v>
                </c:pt>
                <c:pt idx="564">
                  <c:v>2021-02-24T12:00</c:v>
                </c:pt>
                <c:pt idx="565">
                  <c:v>2021-02-24T13:00</c:v>
                </c:pt>
                <c:pt idx="566">
                  <c:v>2021-02-24T14:00</c:v>
                </c:pt>
                <c:pt idx="567">
                  <c:v>2021-02-24T15:00</c:v>
                </c:pt>
                <c:pt idx="568">
                  <c:v>2021-02-24T16:00</c:v>
                </c:pt>
                <c:pt idx="569">
                  <c:v>2021-02-24T17:00</c:v>
                </c:pt>
                <c:pt idx="570">
                  <c:v>2021-02-24T18:00</c:v>
                </c:pt>
                <c:pt idx="571">
                  <c:v>2021-02-24T19:00</c:v>
                </c:pt>
                <c:pt idx="572">
                  <c:v>2021-02-24T20:00</c:v>
                </c:pt>
                <c:pt idx="573">
                  <c:v>2021-02-24T21:00</c:v>
                </c:pt>
                <c:pt idx="574">
                  <c:v>2021-02-24T22:00</c:v>
                </c:pt>
                <c:pt idx="575">
                  <c:v>2021-02-24T23:00</c:v>
                </c:pt>
                <c:pt idx="576">
                  <c:v>2021-02-25T00:00</c:v>
                </c:pt>
                <c:pt idx="577">
                  <c:v>2021-02-25T01:00</c:v>
                </c:pt>
                <c:pt idx="578">
                  <c:v>2021-02-25T02:00</c:v>
                </c:pt>
                <c:pt idx="579">
                  <c:v>2021-02-25T03:00</c:v>
                </c:pt>
                <c:pt idx="580">
                  <c:v>2021-02-25T04:00</c:v>
                </c:pt>
                <c:pt idx="581">
                  <c:v>2021-02-25T05:00</c:v>
                </c:pt>
                <c:pt idx="582">
                  <c:v>2021-02-25T06:00</c:v>
                </c:pt>
                <c:pt idx="583">
                  <c:v>2021-02-25T07:00</c:v>
                </c:pt>
                <c:pt idx="584">
                  <c:v>2021-02-25T08:00</c:v>
                </c:pt>
                <c:pt idx="585">
                  <c:v>2021-02-25T09:00</c:v>
                </c:pt>
                <c:pt idx="586">
                  <c:v>2021-02-25T11:00</c:v>
                </c:pt>
                <c:pt idx="587">
                  <c:v>2021-02-25T11:00</c:v>
                </c:pt>
                <c:pt idx="588">
                  <c:v>2021-02-25T12:00</c:v>
                </c:pt>
                <c:pt idx="589">
                  <c:v>2021-02-25T13:00</c:v>
                </c:pt>
                <c:pt idx="590">
                  <c:v>2021-02-25T14:00</c:v>
                </c:pt>
                <c:pt idx="591">
                  <c:v>2021-02-25T15:00</c:v>
                </c:pt>
                <c:pt idx="592">
                  <c:v>2021-02-25T16:00</c:v>
                </c:pt>
                <c:pt idx="593">
                  <c:v>2021-02-25T17:00</c:v>
                </c:pt>
                <c:pt idx="594">
                  <c:v>2021-02-25T18:00</c:v>
                </c:pt>
                <c:pt idx="595">
                  <c:v>2021-02-25T19:00</c:v>
                </c:pt>
                <c:pt idx="596">
                  <c:v>2021-02-25T20:00</c:v>
                </c:pt>
                <c:pt idx="597">
                  <c:v>2021-02-25T21:00</c:v>
                </c:pt>
                <c:pt idx="598">
                  <c:v>2021-02-25T22:00</c:v>
                </c:pt>
                <c:pt idx="599">
                  <c:v>2021-02-25T23:00</c:v>
                </c:pt>
              </c:strCache>
            </c:strRef>
          </c:cat>
          <c:val>
            <c:numRef>
              <c:f>'Feb (2)'!$J$3:$J$676</c:f>
              <c:numCache>
                <c:formatCode>General</c:formatCode>
                <c:ptCount val="672"/>
                <c:pt idx="7">
                  <c:v>90.1</c:v>
                </c:pt>
                <c:pt idx="8">
                  <c:v>90.1</c:v>
                </c:pt>
                <c:pt idx="9">
                  <c:v>90.1</c:v>
                </c:pt>
                <c:pt idx="10">
                  <c:v>90.0</c:v>
                </c:pt>
                <c:pt idx="11">
                  <c:v>86.9</c:v>
                </c:pt>
                <c:pt idx="12">
                  <c:v>78.2</c:v>
                </c:pt>
                <c:pt idx="13">
                  <c:v>77.8</c:v>
                </c:pt>
                <c:pt idx="14">
                  <c:v>89.9</c:v>
                </c:pt>
                <c:pt idx="15">
                  <c:v>76.8</c:v>
                </c:pt>
                <c:pt idx="16">
                  <c:v>70.0</c:v>
                </c:pt>
                <c:pt idx="17">
                  <c:v>58.0</c:v>
                </c:pt>
                <c:pt idx="18">
                  <c:v>57.0</c:v>
                </c:pt>
                <c:pt idx="19">
                  <c:v>60.0</c:v>
                </c:pt>
                <c:pt idx="20">
                  <c:v>60.1</c:v>
                </c:pt>
                <c:pt idx="21">
                  <c:v>58.5</c:v>
                </c:pt>
                <c:pt idx="22">
                  <c:v>55.0</c:v>
                </c:pt>
                <c:pt idx="31">
                  <c:v>79.0</c:v>
                </c:pt>
                <c:pt idx="32">
                  <c:v>75.0</c:v>
                </c:pt>
                <c:pt idx="33">
                  <c:v>73.5</c:v>
                </c:pt>
                <c:pt idx="34">
                  <c:v>82.1</c:v>
                </c:pt>
                <c:pt idx="35">
                  <c:v>58.1</c:v>
                </c:pt>
                <c:pt idx="36">
                  <c:v>59.2</c:v>
                </c:pt>
                <c:pt idx="37">
                  <c:v>63.1</c:v>
                </c:pt>
                <c:pt idx="38">
                  <c:v>66.2</c:v>
                </c:pt>
                <c:pt idx="39">
                  <c:v>65.0</c:v>
                </c:pt>
                <c:pt idx="40">
                  <c:v>60.0</c:v>
                </c:pt>
                <c:pt idx="41">
                  <c:v>73.2</c:v>
                </c:pt>
                <c:pt idx="42">
                  <c:v>72.0</c:v>
                </c:pt>
                <c:pt idx="43">
                  <c:v>70.0</c:v>
                </c:pt>
                <c:pt idx="44">
                  <c:v>65.1</c:v>
                </c:pt>
                <c:pt idx="45">
                  <c:v>55.0</c:v>
                </c:pt>
                <c:pt idx="46">
                  <c:v>68.1</c:v>
                </c:pt>
                <c:pt idx="55">
                  <c:v>88.1</c:v>
                </c:pt>
                <c:pt idx="56">
                  <c:v>78.0</c:v>
                </c:pt>
                <c:pt idx="57">
                  <c:v>84.0</c:v>
                </c:pt>
                <c:pt idx="58">
                  <c:v>83.1</c:v>
                </c:pt>
                <c:pt idx="59">
                  <c:v>80.3</c:v>
                </c:pt>
                <c:pt idx="60">
                  <c:v>77.2</c:v>
                </c:pt>
                <c:pt idx="61">
                  <c:v>71.6</c:v>
                </c:pt>
                <c:pt idx="62">
                  <c:v>77.4</c:v>
                </c:pt>
                <c:pt idx="63">
                  <c:v>75.4</c:v>
                </c:pt>
                <c:pt idx="64">
                  <c:v>72.2</c:v>
                </c:pt>
                <c:pt idx="65">
                  <c:v>73.2</c:v>
                </c:pt>
                <c:pt idx="66">
                  <c:v>80.0</c:v>
                </c:pt>
                <c:pt idx="67">
                  <c:v>74.8</c:v>
                </c:pt>
                <c:pt idx="68">
                  <c:v>77.0</c:v>
                </c:pt>
                <c:pt idx="69">
                  <c:v>72.2</c:v>
                </c:pt>
                <c:pt idx="70">
                  <c:v>70.0</c:v>
                </c:pt>
                <c:pt idx="79">
                  <c:v>79.2</c:v>
                </c:pt>
                <c:pt idx="80">
                  <c:v>90.1</c:v>
                </c:pt>
                <c:pt idx="81">
                  <c:v>86.2</c:v>
                </c:pt>
                <c:pt idx="82">
                  <c:v>79.0</c:v>
                </c:pt>
                <c:pt idx="83">
                  <c:v>80.1</c:v>
                </c:pt>
                <c:pt idx="84">
                  <c:v>80.1</c:v>
                </c:pt>
                <c:pt idx="85">
                  <c:v>68.2</c:v>
                </c:pt>
                <c:pt idx="86">
                  <c:v>66.0</c:v>
                </c:pt>
                <c:pt idx="87">
                  <c:v>63.3</c:v>
                </c:pt>
                <c:pt idx="88">
                  <c:v>77.0</c:v>
                </c:pt>
                <c:pt idx="89">
                  <c:v>84.0</c:v>
                </c:pt>
                <c:pt idx="90">
                  <c:v>82.3</c:v>
                </c:pt>
                <c:pt idx="91">
                  <c:v>83.4</c:v>
                </c:pt>
                <c:pt idx="92">
                  <c:v>80.5</c:v>
                </c:pt>
                <c:pt idx="93">
                  <c:v>89.6</c:v>
                </c:pt>
                <c:pt idx="94">
                  <c:v>78.0</c:v>
                </c:pt>
                <c:pt idx="103">
                  <c:v>89.1</c:v>
                </c:pt>
                <c:pt idx="104">
                  <c:v>89.1</c:v>
                </c:pt>
                <c:pt idx="105">
                  <c:v>87.9</c:v>
                </c:pt>
                <c:pt idx="106">
                  <c:v>88.0</c:v>
                </c:pt>
                <c:pt idx="107">
                  <c:v>78.7</c:v>
                </c:pt>
                <c:pt idx="108">
                  <c:v>0.0</c:v>
                </c:pt>
                <c:pt idx="109">
                  <c:v>0.0</c:v>
                </c:pt>
                <c:pt idx="110">
                  <c:v>83.0</c:v>
                </c:pt>
                <c:pt idx="111">
                  <c:v>79.8</c:v>
                </c:pt>
                <c:pt idx="112">
                  <c:v>89.1</c:v>
                </c:pt>
                <c:pt idx="113">
                  <c:v>83.0</c:v>
                </c:pt>
                <c:pt idx="114">
                  <c:v>89.0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27">
                  <c:v>88.2</c:v>
                </c:pt>
                <c:pt idx="128">
                  <c:v>89.7</c:v>
                </c:pt>
                <c:pt idx="129">
                  <c:v>87.1</c:v>
                </c:pt>
                <c:pt idx="130">
                  <c:v>90.1</c:v>
                </c:pt>
                <c:pt idx="131">
                  <c:v>89.6</c:v>
                </c:pt>
                <c:pt idx="132">
                  <c:v>82.2</c:v>
                </c:pt>
                <c:pt idx="133">
                  <c:v>78.6</c:v>
                </c:pt>
                <c:pt idx="134">
                  <c:v>70.5</c:v>
                </c:pt>
                <c:pt idx="135">
                  <c:v>61.3</c:v>
                </c:pt>
                <c:pt idx="175">
                  <c:v>90.0</c:v>
                </c:pt>
                <c:pt idx="176">
                  <c:v>85.9</c:v>
                </c:pt>
                <c:pt idx="177">
                  <c:v>87.9</c:v>
                </c:pt>
                <c:pt idx="178">
                  <c:v>71.9</c:v>
                </c:pt>
                <c:pt idx="179">
                  <c:v>74.3</c:v>
                </c:pt>
                <c:pt idx="180">
                  <c:v>70.0</c:v>
                </c:pt>
                <c:pt idx="181">
                  <c:v>72.2</c:v>
                </c:pt>
                <c:pt idx="182">
                  <c:v>58.9</c:v>
                </c:pt>
                <c:pt idx="183">
                  <c:v>75.9</c:v>
                </c:pt>
                <c:pt idx="184">
                  <c:v>79.8</c:v>
                </c:pt>
                <c:pt idx="185">
                  <c:v>80.4</c:v>
                </c:pt>
                <c:pt idx="186">
                  <c:v>82.3</c:v>
                </c:pt>
                <c:pt idx="187">
                  <c:v>82.9</c:v>
                </c:pt>
                <c:pt idx="188">
                  <c:v>84.5</c:v>
                </c:pt>
                <c:pt idx="189">
                  <c:v>85.6</c:v>
                </c:pt>
                <c:pt idx="190">
                  <c:v>86.3</c:v>
                </c:pt>
                <c:pt idx="199">
                  <c:v>90.1</c:v>
                </c:pt>
                <c:pt idx="200">
                  <c:v>80.0</c:v>
                </c:pt>
                <c:pt idx="201">
                  <c:v>83.5</c:v>
                </c:pt>
                <c:pt idx="202">
                  <c:v>77.7</c:v>
                </c:pt>
                <c:pt idx="203">
                  <c:v>76.1</c:v>
                </c:pt>
                <c:pt idx="204">
                  <c:v>71.2</c:v>
                </c:pt>
                <c:pt idx="205">
                  <c:v>69.5</c:v>
                </c:pt>
                <c:pt idx="206">
                  <c:v>80.7</c:v>
                </c:pt>
                <c:pt idx="207">
                  <c:v>62.1</c:v>
                </c:pt>
                <c:pt idx="208">
                  <c:v>59.7</c:v>
                </c:pt>
                <c:pt idx="209">
                  <c:v>66.0</c:v>
                </c:pt>
                <c:pt idx="210">
                  <c:v>82.3</c:v>
                </c:pt>
                <c:pt idx="211">
                  <c:v>83.1</c:v>
                </c:pt>
                <c:pt idx="212">
                  <c:v>84.0</c:v>
                </c:pt>
                <c:pt idx="213">
                  <c:v>82.6</c:v>
                </c:pt>
                <c:pt idx="214">
                  <c:v>82.9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9D-46F9-AF99-3ACF85CA842B}"/>
            </c:ext>
          </c:extLst>
        </c:ser>
        <c:ser>
          <c:idx val="5"/>
          <c:order val="2"/>
          <c:tx>
            <c:v>AWG 2 RH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'Feb (2)'!$A$3:$A$604</c:f>
              <c:strCache>
                <c:ptCount val="600"/>
                <c:pt idx="0">
                  <c:v>2021-02-01T00:00</c:v>
                </c:pt>
                <c:pt idx="1">
                  <c:v>2021-02-01T01:00</c:v>
                </c:pt>
                <c:pt idx="2">
                  <c:v>2021-02-01T02:00</c:v>
                </c:pt>
                <c:pt idx="3">
                  <c:v>2021-02-01T03:00</c:v>
                </c:pt>
                <c:pt idx="4">
                  <c:v>2021-02-01T04:00</c:v>
                </c:pt>
                <c:pt idx="5">
                  <c:v>2021-02-01T05:00</c:v>
                </c:pt>
                <c:pt idx="6">
                  <c:v>2021-02-01T06:00</c:v>
                </c:pt>
                <c:pt idx="7">
                  <c:v>2021-02-01T07:00</c:v>
                </c:pt>
                <c:pt idx="8">
                  <c:v>2021-02-01T08:00</c:v>
                </c:pt>
                <c:pt idx="9">
                  <c:v>2021-02-01T09:00</c:v>
                </c:pt>
                <c:pt idx="10">
                  <c:v>2021-02-01T10:00</c:v>
                </c:pt>
                <c:pt idx="11">
                  <c:v>2021-02-01T11:00</c:v>
                </c:pt>
                <c:pt idx="12">
                  <c:v>2021-02-01T12:00</c:v>
                </c:pt>
                <c:pt idx="13">
                  <c:v>2021-02-01T13:00</c:v>
                </c:pt>
                <c:pt idx="14">
                  <c:v>2021-02-01T14:00</c:v>
                </c:pt>
                <c:pt idx="15">
                  <c:v>2021-02-01T15:00</c:v>
                </c:pt>
                <c:pt idx="16">
                  <c:v>2021-02-01T16:00</c:v>
                </c:pt>
                <c:pt idx="17">
                  <c:v>2021-02-01T17:00</c:v>
                </c:pt>
                <c:pt idx="18">
                  <c:v>2021-02-01T18:00</c:v>
                </c:pt>
                <c:pt idx="19">
                  <c:v>2021-02-01T19:00</c:v>
                </c:pt>
                <c:pt idx="20">
                  <c:v>2021-02-01T20:00</c:v>
                </c:pt>
                <c:pt idx="21">
                  <c:v>2021-02-01T21:00</c:v>
                </c:pt>
                <c:pt idx="22">
                  <c:v>2021-02-01T22:00</c:v>
                </c:pt>
                <c:pt idx="23">
                  <c:v>2021-02-01T23:00</c:v>
                </c:pt>
                <c:pt idx="24">
                  <c:v>2021-02-02T00:00</c:v>
                </c:pt>
                <c:pt idx="25">
                  <c:v>2021-02-02T01:00</c:v>
                </c:pt>
                <c:pt idx="26">
                  <c:v>2021-02-02T02:00</c:v>
                </c:pt>
                <c:pt idx="27">
                  <c:v>2021-02-02T03:00</c:v>
                </c:pt>
                <c:pt idx="28">
                  <c:v>2021-02-02T04:00</c:v>
                </c:pt>
                <c:pt idx="29">
                  <c:v>2021-02-02T05:00</c:v>
                </c:pt>
                <c:pt idx="30">
                  <c:v>2021-02-02T06:00</c:v>
                </c:pt>
                <c:pt idx="31">
                  <c:v>2021-02-02T07:00</c:v>
                </c:pt>
                <c:pt idx="32">
                  <c:v>2021-02-02T08:00</c:v>
                </c:pt>
                <c:pt idx="33">
                  <c:v>2021-02-02T09:00</c:v>
                </c:pt>
                <c:pt idx="34">
                  <c:v>2021-02-02T10:00</c:v>
                </c:pt>
                <c:pt idx="35">
                  <c:v>2021-02-02T11:00</c:v>
                </c:pt>
                <c:pt idx="36">
                  <c:v>2021-02-02T12:00</c:v>
                </c:pt>
                <c:pt idx="37">
                  <c:v>2021-02-02T13:00</c:v>
                </c:pt>
                <c:pt idx="38">
                  <c:v>2021-02-02T14:00</c:v>
                </c:pt>
                <c:pt idx="39">
                  <c:v>2021-02-02T15:00</c:v>
                </c:pt>
                <c:pt idx="40">
                  <c:v>2021-02-02T16:00</c:v>
                </c:pt>
                <c:pt idx="41">
                  <c:v>2021-02-02T17:00</c:v>
                </c:pt>
                <c:pt idx="42">
                  <c:v>2021-02-02T18:00</c:v>
                </c:pt>
                <c:pt idx="43">
                  <c:v>2021-02-02T19:00</c:v>
                </c:pt>
                <c:pt idx="44">
                  <c:v>2021-02-02T20:00</c:v>
                </c:pt>
                <c:pt idx="45">
                  <c:v>2021-02-02T21:00</c:v>
                </c:pt>
                <c:pt idx="46">
                  <c:v>2021-02-02T22:00</c:v>
                </c:pt>
                <c:pt idx="47">
                  <c:v>2021-02-02T23:00</c:v>
                </c:pt>
                <c:pt idx="48">
                  <c:v>2021-02-03T00:00</c:v>
                </c:pt>
                <c:pt idx="49">
                  <c:v>2021-02-03T01:00</c:v>
                </c:pt>
                <c:pt idx="50">
                  <c:v>2021-02-03T02:00</c:v>
                </c:pt>
                <c:pt idx="51">
                  <c:v>2021-02-03T03:00</c:v>
                </c:pt>
                <c:pt idx="52">
                  <c:v>2021-02-03T04:00</c:v>
                </c:pt>
                <c:pt idx="53">
                  <c:v>2021-02-03T05:00</c:v>
                </c:pt>
                <c:pt idx="54">
                  <c:v>2021-02-03T06:00</c:v>
                </c:pt>
                <c:pt idx="55">
                  <c:v>2021-02-03T07:00</c:v>
                </c:pt>
                <c:pt idx="56">
                  <c:v>2021-02-03T08:00</c:v>
                </c:pt>
                <c:pt idx="57">
                  <c:v>2021-02-03T09:00</c:v>
                </c:pt>
                <c:pt idx="58">
                  <c:v>2021-02-03T10:00</c:v>
                </c:pt>
                <c:pt idx="59">
                  <c:v>2021-02-03T11:00</c:v>
                </c:pt>
                <c:pt idx="60">
                  <c:v>2021-02-03T12:00</c:v>
                </c:pt>
                <c:pt idx="61">
                  <c:v>2021-02-03T13:00</c:v>
                </c:pt>
                <c:pt idx="62">
                  <c:v>2021-02-03T14:00</c:v>
                </c:pt>
                <c:pt idx="63">
                  <c:v>2021-02-03T15:00</c:v>
                </c:pt>
                <c:pt idx="64">
                  <c:v>2021-02-03T16:00</c:v>
                </c:pt>
                <c:pt idx="65">
                  <c:v>2021-02-03T17:00</c:v>
                </c:pt>
                <c:pt idx="66">
                  <c:v>2021-02-03T18:00</c:v>
                </c:pt>
                <c:pt idx="67">
                  <c:v>2021-02-03T19:00</c:v>
                </c:pt>
                <c:pt idx="68">
                  <c:v>2021-02-03T20:00</c:v>
                </c:pt>
                <c:pt idx="69">
                  <c:v>2021-02-03T21:00</c:v>
                </c:pt>
                <c:pt idx="70">
                  <c:v>2021-02-03T22:00</c:v>
                </c:pt>
                <c:pt idx="71">
                  <c:v>2021-02-03T23:00</c:v>
                </c:pt>
                <c:pt idx="72">
                  <c:v>2021-02-04T00:00</c:v>
                </c:pt>
                <c:pt idx="73">
                  <c:v>2021-02-04T01:00</c:v>
                </c:pt>
                <c:pt idx="74">
                  <c:v>2021-02-04T02:00</c:v>
                </c:pt>
                <c:pt idx="75">
                  <c:v>2021-02-04T03:00</c:v>
                </c:pt>
                <c:pt idx="76">
                  <c:v>2021-02-04T04:00</c:v>
                </c:pt>
                <c:pt idx="77">
                  <c:v>2021-02-04T05:00</c:v>
                </c:pt>
                <c:pt idx="78">
                  <c:v>2021-02-04T06:00</c:v>
                </c:pt>
                <c:pt idx="79">
                  <c:v>2021-02-04T07:00</c:v>
                </c:pt>
                <c:pt idx="80">
                  <c:v>2021-02-04T08:00</c:v>
                </c:pt>
                <c:pt idx="81">
                  <c:v>2021-02-04T09:00</c:v>
                </c:pt>
                <c:pt idx="82">
                  <c:v>2021-02-04T10:00</c:v>
                </c:pt>
                <c:pt idx="83">
                  <c:v>2021-02-04T11:00</c:v>
                </c:pt>
                <c:pt idx="84">
                  <c:v>2021-02-04T12:00</c:v>
                </c:pt>
                <c:pt idx="85">
                  <c:v>2021-02-04T13:00</c:v>
                </c:pt>
                <c:pt idx="86">
                  <c:v>2021-02-04T14:00</c:v>
                </c:pt>
                <c:pt idx="87">
                  <c:v>2021-02-04T15:00</c:v>
                </c:pt>
                <c:pt idx="88">
                  <c:v>2021-02-04T16:00</c:v>
                </c:pt>
                <c:pt idx="89">
                  <c:v>2021-02-04T17:00</c:v>
                </c:pt>
                <c:pt idx="90">
                  <c:v>2021-02-04T18:00</c:v>
                </c:pt>
                <c:pt idx="91">
                  <c:v>2021-02-04T19:00</c:v>
                </c:pt>
                <c:pt idx="92">
                  <c:v>2021-02-04T20:00</c:v>
                </c:pt>
                <c:pt idx="93">
                  <c:v>2021-02-04T21:00</c:v>
                </c:pt>
                <c:pt idx="94">
                  <c:v>2021-02-04T22:00</c:v>
                </c:pt>
                <c:pt idx="95">
                  <c:v>2021-02-04T23:00</c:v>
                </c:pt>
                <c:pt idx="96">
                  <c:v>2021-02-05T00:00</c:v>
                </c:pt>
                <c:pt idx="97">
                  <c:v>2021-02-05T01:00</c:v>
                </c:pt>
                <c:pt idx="98">
                  <c:v>2021-02-05T02:00</c:v>
                </c:pt>
                <c:pt idx="99">
                  <c:v>2021-02-05T03:00</c:v>
                </c:pt>
                <c:pt idx="100">
                  <c:v>2021-02-05T04:00</c:v>
                </c:pt>
                <c:pt idx="101">
                  <c:v>2021-02-05T05:00</c:v>
                </c:pt>
                <c:pt idx="102">
                  <c:v>2021-02-05T06:00</c:v>
                </c:pt>
                <c:pt idx="103">
                  <c:v>2021-02-05T07:00</c:v>
                </c:pt>
                <c:pt idx="104">
                  <c:v>2021-02-05T08:00</c:v>
                </c:pt>
                <c:pt idx="105">
                  <c:v>2021-02-05T09:00</c:v>
                </c:pt>
                <c:pt idx="106">
                  <c:v>2021-02-05T10:00</c:v>
                </c:pt>
                <c:pt idx="107">
                  <c:v>2021-02-05T11:00</c:v>
                </c:pt>
                <c:pt idx="108">
                  <c:v>2021-02-05T12:00</c:v>
                </c:pt>
                <c:pt idx="109">
                  <c:v>2021-02-05T13:00</c:v>
                </c:pt>
                <c:pt idx="110">
                  <c:v>2021-02-05T14:00</c:v>
                </c:pt>
                <c:pt idx="111">
                  <c:v>2021-02-05T15:00</c:v>
                </c:pt>
                <c:pt idx="112">
                  <c:v>2021-02-05T16:00</c:v>
                </c:pt>
                <c:pt idx="113">
                  <c:v>2021-02-05T17:00</c:v>
                </c:pt>
                <c:pt idx="114">
                  <c:v>2021-02-05T18:00</c:v>
                </c:pt>
                <c:pt idx="115">
                  <c:v>2021-02-05T19:00</c:v>
                </c:pt>
                <c:pt idx="116">
                  <c:v>2021-02-05T20:00</c:v>
                </c:pt>
                <c:pt idx="117">
                  <c:v>2021-02-05T21:00</c:v>
                </c:pt>
                <c:pt idx="118">
                  <c:v>2021-02-05T22:00</c:v>
                </c:pt>
                <c:pt idx="119">
                  <c:v>2021-02-05T23:00</c:v>
                </c:pt>
                <c:pt idx="120">
                  <c:v>2021-02-06T00:00</c:v>
                </c:pt>
                <c:pt idx="121">
                  <c:v>2021-02-06T01:00</c:v>
                </c:pt>
                <c:pt idx="122">
                  <c:v>2021-02-06T02:00</c:v>
                </c:pt>
                <c:pt idx="123">
                  <c:v>2021-02-06T03:00</c:v>
                </c:pt>
                <c:pt idx="124">
                  <c:v>2021-02-06T04:00</c:v>
                </c:pt>
                <c:pt idx="125">
                  <c:v>2021-02-06T05:00</c:v>
                </c:pt>
                <c:pt idx="126">
                  <c:v>2021-02-06T06:00</c:v>
                </c:pt>
                <c:pt idx="127">
                  <c:v>2021-02-06T07:00</c:v>
                </c:pt>
                <c:pt idx="128">
                  <c:v>2021-02-06T08:00</c:v>
                </c:pt>
                <c:pt idx="129">
                  <c:v>2021-02-06T09:00</c:v>
                </c:pt>
                <c:pt idx="130">
                  <c:v>2021-02-06T10:00</c:v>
                </c:pt>
                <c:pt idx="131">
                  <c:v>2021-02-06T11:00</c:v>
                </c:pt>
                <c:pt idx="132">
                  <c:v>2021-02-06T12:00</c:v>
                </c:pt>
                <c:pt idx="133">
                  <c:v>2021-02-06T13:00</c:v>
                </c:pt>
                <c:pt idx="134">
                  <c:v>2021-02-06T14:00</c:v>
                </c:pt>
                <c:pt idx="135">
                  <c:v>2021-02-06T15:00</c:v>
                </c:pt>
                <c:pt idx="136">
                  <c:v>2021-02-06T16:00</c:v>
                </c:pt>
                <c:pt idx="137">
                  <c:v>2021-02-06T17:00</c:v>
                </c:pt>
                <c:pt idx="138">
                  <c:v>2021-02-06T18:00</c:v>
                </c:pt>
                <c:pt idx="139">
                  <c:v>2021-02-06T19:00</c:v>
                </c:pt>
                <c:pt idx="140">
                  <c:v>2021-02-06T20:00</c:v>
                </c:pt>
                <c:pt idx="141">
                  <c:v>2021-02-06T21:00</c:v>
                </c:pt>
                <c:pt idx="142">
                  <c:v>2021-02-06T22:00</c:v>
                </c:pt>
                <c:pt idx="143">
                  <c:v>2021-02-06T23:00</c:v>
                </c:pt>
                <c:pt idx="144">
                  <c:v>2021-02-07T00:00</c:v>
                </c:pt>
                <c:pt idx="145">
                  <c:v>2021-02-07T01:00</c:v>
                </c:pt>
                <c:pt idx="146">
                  <c:v>2021-02-07T02:00</c:v>
                </c:pt>
                <c:pt idx="147">
                  <c:v>2021-02-07T03:00</c:v>
                </c:pt>
                <c:pt idx="148">
                  <c:v>2021-02-07T04:00</c:v>
                </c:pt>
                <c:pt idx="149">
                  <c:v>2021-02-07T05:00</c:v>
                </c:pt>
                <c:pt idx="150">
                  <c:v>2021-02-07T06:00</c:v>
                </c:pt>
                <c:pt idx="151">
                  <c:v>2021-02-07T07:00</c:v>
                </c:pt>
                <c:pt idx="152">
                  <c:v>2021-02-07T08:00</c:v>
                </c:pt>
                <c:pt idx="153">
                  <c:v>2021-02-07T09:00</c:v>
                </c:pt>
                <c:pt idx="154">
                  <c:v>2021-02-07T10:00</c:v>
                </c:pt>
                <c:pt idx="155">
                  <c:v>2021-02-07T11:00</c:v>
                </c:pt>
                <c:pt idx="156">
                  <c:v>2021-02-07T12:00</c:v>
                </c:pt>
                <c:pt idx="157">
                  <c:v>2021-02-07T13:00</c:v>
                </c:pt>
                <c:pt idx="158">
                  <c:v>2021-02-07T14:00</c:v>
                </c:pt>
                <c:pt idx="159">
                  <c:v>2021-02-07T15:00</c:v>
                </c:pt>
                <c:pt idx="160">
                  <c:v>2021-02-07T16:00</c:v>
                </c:pt>
                <c:pt idx="161">
                  <c:v>2021-02-07T17:00</c:v>
                </c:pt>
                <c:pt idx="162">
                  <c:v>2021-02-07T18:00</c:v>
                </c:pt>
                <c:pt idx="163">
                  <c:v>2021-02-07T19:00</c:v>
                </c:pt>
                <c:pt idx="164">
                  <c:v>2021-02-07T20:00</c:v>
                </c:pt>
                <c:pt idx="165">
                  <c:v>2021-02-07T21:00</c:v>
                </c:pt>
                <c:pt idx="166">
                  <c:v>2021-02-07T22:00</c:v>
                </c:pt>
                <c:pt idx="167">
                  <c:v>2021-02-07T23:00</c:v>
                </c:pt>
                <c:pt idx="168">
                  <c:v>2021-02-08T00:00</c:v>
                </c:pt>
                <c:pt idx="169">
                  <c:v>2021-02-08T01:00</c:v>
                </c:pt>
                <c:pt idx="170">
                  <c:v>2021-02-08T02:00</c:v>
                </c:pt>
                <c:pt idx="171">
                  <c:v>2021-02-08T03:00</c:v>
                </c:pt>
                <c:pt idx="172">
                  <c:v>2021-02-08T04:00</c:v>
                </c:pt>
                <c:pt idx="173">
                  <c:v>2021-02-08T05:00</c:v>
                </c:pt>
                <c:pt idx="174">
                  <c:v>2021-02-08T06:00</c:v>
                </c:pt>
                <c:pt idx="175">
                  <c:v>2021-02-08T07:00</c:v>
                </c:pt>
                <c:pt idx="176">
                  <c:v>2021-02-08T08:00</c:v>
                </c:pt>
                <c:pt idx="177">
                  <c:v>2021-02-08T09:00</c:v>
                </c:pt>
                <c:pt idx="178">
                  <c:v>2021-02-08T11:00</c:v>
                </c:pt>
                <c:pt idx="179">
                  <c:v>2021-02-08T11:00</c:v>
                </c:pt>
                <c:pt idx="180">
                  <c:v>2021-02-08T12:00</c:v>
                </c:pt>
                <c:pt idx="181">
                  <c:v>2021-02-08T13:00</c:v>
                </c:pt>
                <c:pt idx="182">
                  <c:v>2021-02-08T14:00</c:v>
                </c:pt>
                <c:pt idx="183">
                  <c:v>2021-02-08T15:00</c:v>
                </c:pt>
                <c:pt idx="184">
                  <c:v>2021-02-08T16:00</c:v>
                </c:pt>
                <c:pt idx="185">
                  <c:v>2021-02-08T17:00</c:v>
                </c:pt>
                <c:pt idx="186">
                  <c:v>2021-02-08T18:00</c:v>
                </c:pt>
                <c:pt idx="187">
                  <c:v>2021-02-08T19:00</c:v>
                </c:pt>
                <c:pt idx="188">
                  <c:v>2021-02-08T20:00</c:v>
                </c:pt>
                <c:pt idx="189">
                  <c:v>2021-02-08T21:00</c:v>
                </c:pt>
                <c:pt idx="190">
                  <c:v>2021-02-08T22:00</c:v>
                </c:pt>
                <c:pt idx="191">
                  <c:v>2021-02-08T23:00</c:v>
                </c:pt>
                <c:pt idx="192">
                  <c:v>2021-02-09T00:00</c:v>
                </c:pt>
                <c:pt idx="193">
                  <c:v>2021-02-09T01:00</c:v>
                </c:pt>
                <c:pt idx="194">
                  <c:v>2021-02-09T02:00</c:v>
                </c:pt>
                <c:pt idx="195">
                  <c:v>2021-02-09T03:00</c:v>
                </c:pt>
                <c:pt idx="196">
                  <c:v>2021-02-09T04:00</c:v>
                </c:pt>
                <c:pt idx="197">
                  <c:v>2021-02-09T05:00</c:v>
                </c:pt>
                <c:pt idx="198">
                  <c:v>2021-02-09T06:00</c:v>
                </c:pt>
                <c:pt idx="199">
                  <c:v>2021-02-09T07:00</c:v>
                </c:pt>
                <c:pt idx="200">
                  <c:v>2021-02-09T08:00</c:v>
                </c:pt>
                <c:pt idx="201">
                  <c:v>2021-02-09T09:00</c:v>
                </c:pt>
                <c:pt idx="202">
                  <c:v>2021-02-09T10:00</c:v>
                </c:pt>
                <c:pt idx="203">
                  <c:v>2021-02-09T11:00</c:v>
                </c:pt>
                <c:pt idx="204">
                  <c:v>2021-02-09T12:00</c:v>
                </c:pt>
                <c:pt idx="205">
                  <c:v>2021-02-09T13:00</c:v>
                </c:pt>
                <c:pt idx="206">
                  <c:v>2021-02-09T14:00</c:v>
                </c:pt>
                <c:pt idx="207">
                  <c:v>2021-02-09T15:00</c:v>
                </c:pt>
                <c:pt idx="208">
                  <c:v>2021-02-09T16:00</c:v>
                </c:pt>
                <c:pt idx="209">
                  <c:v>2021-02-09T17:00</c:v>
                </c:pt>
                <c:pt idx="210">
                  <c:v>2021-02-09T18:00</c:v>
                </c:pt>
                <c:pt idx="211">
                  <c:v>2021-02-09T19:00</c:v>
                </c:pt>
                <c:pt idx="212">
                  <c:v>2021-02-09T20:00</c:v>
                </c:pt>
                <c:pt idx="213">
                  <c:v>2021-02-09T21:00</c:v>
                </c:pt>
                <c:pt idx="214">
                  <c:v>2021-02-09T22:00</c:v>
                </c:pt>
                <c:pt idx="215">
                  <c:v>2021-02-09T23:00</c:v>
                </c:pt>
                <c:pt idx="216">
                  <c:v>2021-02-10T00:00</c:v>
                </c:pt>
                <c:pt idx="217">
                  <c:v>2021-02-10T01:00</c:v>
                </c:pt>
                <c:pt idx="218">
                  <c:v>2021-02-10T02:00</c:v>
                </c:pt>
                <c:pt idx="219">
                  <c:v>2021-02-10T03:00</c:v>
                </c:pt>
                <c:pt idx="220">
                  <c:v>2021-02-10T04:00</c:v>
                </c:pt>
                <c:pt idx="221">
                  <c:v>2021-02-10T05:00</c:v>
                </c:pt>
                <c:pt idx="222">
                  <c:v>2021-02-10T06:00</c:v>
                </c:pt>
                <c:pt idx="223">
                  <c:v>2021-02-10T07:00</c:v>
                </c:pt>
                <c:pt idx="224">
                  <c:v>2021-02-10T08:00</c:v>
                </c:pt>
                <c:pt idx="225">
                  <c:v>2021-02-10T09:00</c:v>
                </c:pt>
                <c:pt idx="226">
                  <c:v>2021-02-10T10:00</c:v>
                </c:pt>
                <c:pt idx="227">
                  <c:v>2021-02-10T11:00</c:v>
                </c:pt>
                <c:pt idx="228">
                  <c:v>2021-02-10T12:00</c:v>
                </c:pt>
                <c:pt idx="229">
                  <c:v>2021-02-10T13:00</c:v>
                </c:pt>
                <c:pt idx="230">
                  <c:v>2021-02-10T14:00</c:v>
                </c:pt>
                <c:pt idx="231">
                  <c:v>2021-02-10T15:00</c:v>
                </c:pt>
                <c:pt idx="232">
                  <c:v>2021-02-10T16:00</c:v>
                </c:pt>
                <c:pt idx="233">
                  <c:v>2021-02-10T17:00</c:v>
                </c:pt>
                <c:pt idx="234">
                  <c:v>2021-02-10T18:00</c:v>
                </c:pt>
                <c:pt idx="235">
                  <c:v>2021-02-10T19:00</c:v>
                </c:pt>
                <c:pt idx="236">
                  <c:v>2021-02-10T20:00</c:v>
                </c:pt>
                <c:pt idx="237">
                  <c:v>2021-02-10T21:00</c:v>
                </c:pt>
                <c:pt idx="238">
                  <c:v>2021-02-10T22:00</c:v>
                </c:pt>
                <c:pt idx="239">
                  <c:v>2021-02-10T23:00</c:v>
                </c:pt>
                <c:pt idx="240">
                  <c:v>2021-02-11T00:00</c:v>
                </c:pt>
                <c:pt idx="241">
                  <c:v>2021-02-11T01:00</c:v>
                </c:pt>
                <c:pt idx="242">
                  <c:v>2021-02-11T02:00</c:v>
                </c:pt>
                <c:pt idx="243">
                  <c:v>2021-02-11T03:00</c:v>
                </c:pt>
                <c:pt idx="244">
                  <c:v>2021-02-11T04:00</c:v>
                </c:pt>
                <c:pt idx="245">
                  <c:v>2021-02-11T05:00</c:v>
                </c:pt>
                <c:pt idx="246">
                  <c:v>2021-02-11T06:00</c:v>
                </c:pt>
                <c:pt idx="247">
                  <c:v>2021-02-11T07:00</c:v>
                </c:pt>
                <c:pt idx="248">
                  <c:v>2021-02-11T08:00</c:v>
                </c:pt>
                <c:pt idx="249">
                  <c:v>2021-02-11T09:00</c:v>
                </c:pt>
                <c:pt idx="250">
                  <c:v>2021-02-11T10:00</c:v>
                </c:pt>
                <c:pt idx="251">
                  <c:v>2021-02-11T11:00</c:v>
                </c:pt>
                <c:pt idx="252">
                  <c:v>2021-02-11T12:00</c:v>
                </c:pt>
                <c:pt idx="253">
                  <c:v>2021-02-11T13:00</c:v>
                </c:pt>
                <c:pt idx="254">
                  <c:v>2021-02-11T14:00</c:v>
                </c:pt>
                <c:pt idx="255">
                  <c:v>2021-02-11T15:00</c:v>
                </c:pt>
                <c:pt idx="256">
                  <c:v>2021-02-11T16:00</c:v>
                </c:pt>
                <c:pt idx="257">
                  <c:v>2021-02-11T17:00</c:v>
                </c:pt>
                <c:pt idx="258">
                  <c:v>2021-02-11T18:00</c:v>
                </c:pt>
                <c:pt idx="259">
                  <c:v>2021-02-11T19:00</c:v>
                </c:pt>
                <c:pt idx="260">
                  <c:v>2021-02-11T20:00</c:v>
                </c:pt>
                <c:pt idx="261">
                  <c:v>2021-02-11T21:00</c:v>
                </c:pt>
                <c:pt idx="262">
                  <c:v>2021-02-11T22:00</c:v>
                </c:pt>
                <c:pt idx="263">
                  <c:v>2021-02-11T23:00</c:v>
                </c:pt>
                <c:pt idx="264">
                  <c:v>2021-01-12T00:00:00</c:v>
                </c:pt>
                <c:pt idx="265">
                  <c:v>2021-01-12T01:00:00</c:v>
                </c:pt>
                <c:pt idx="266">
                  <c:v>2021-01-12T02:00:00</c:v>
                </c:pt>
                <c:pt idx="267">
                  <c:v>2021-01-12T03:00:00</c:v>
                </c:pt>
                <c:pt idx="268">
                  <c:v>2021-01-12T04:00:00</c:v>
                </c:pt>
                <c:pt idx="269">
                  <c:v>2021-01-12T05:00:00</c:v>
                </c:pt>
                <c:pt idx="270">
                  <c:v>2021-01-12T06:00:00</c:v>
                </c:pt>
                <c:pt idx="271">
                  <c:v>2021-01-12T07:00:00</c:v>
                </c:pt>
                <c:pt idx="272">
                  <c:v>2021-01-12T08:00:00</c:v>
                </c:pt>
                <c:pt idx="273">
                  <c:v>2021-01-12T09:00:00</c:v>
                </c:pt>
                <c:pt idx="274">
                  <c:v>2021-01-12T10:00:00</c:v>
                </c:pt>
                <c:pt idx="275">
                  <c:v>2021-01-12T11:00:00</c:v>
                </c:pt>
                <c:pt idx="276">
                  <c:v>2021-01-12T12:00:00</c:v>
                </c:pt>
                <c:pt idx="277">
                  <c:v>2021-01-12T13:00:00</c:v>
                </c:pt>
                <c:pt idx="278">
                  <c:v>2021-01-12T14:00:00</c:v>
                </c:pt>
                <c:pt idx="279">
                  <c:v>2021-01-12T15:00:00</c:v>
                </c:pt>
                <c:pt idx="280">
                  <c:v>2021-01-12T16:00:00</c:v>
                </c:pt>
                <c:pt idx="281">
                  <c:v>2021-01-12T17:00:00</c:v>
                </c:pt>
                <c:pt idx="282">
                  <c:v>2021-01-12T18:00:00</c:v>
                </c:pt>
                <c:pt idx="283">
                  <c:v>2021-01-12T19:00:00</c:v>
                </c:pt>
                <c:pt idx="284">
                  <c:v>2021-01-12T20:00:00</c:v>
                </c:pt>
                <c:pt idx="285">
                  <c:v>2021-01-12T21:00:00</c:v>
                </c:pt>
                <c:pt idx="286">
                  <c:v>2021-01-12T22:00:00</c:v>
                </c:pt>
                <c:pt idx="287">
                  <c:v>2021-01-12T23:00:00</c:v>
                </c:pt>
                <c:pt idx="288">
                  <c:v>2021-02-13T00:00</c:v>
                </c:pt>
                <c:pt idx="289">
                  <c:v>2021-02-13T01:00</c:v>
                </c:pt>
                <c:pt idx="290">
                  <c:v>2021-02-13T02:00</c:v>
                </c:pt>
                <c:pt idx="291">
                  <c:v>2021-02-13T03:00</c:v>
                </c:pt>
                <c:pt idx="292">
                  <c:v>2021-02-13T04:00</c:v>
                </c:pt>
                <c:pt idx="293">
                  <c:v>2021-02-13T05:00</c:v>
                </c:pt>
                <c:pt idx="294">
                  <c:v>2021-02-13T06:00</c:v>
                </c:pt>
                <c:pt idx="295">
                  <c:v>2021-02-13T07:00</c:v>
                </c:pt>
                <c:pt idx="296">
                  <c:v>2021-02-13T08:00</c:v>
                </c:pt>
                <c:pt idx="297">
                  <c:v>2021-02-13T09:00</c:v>
                </c:pt>
                <c:pt idx="298">
                  <c:v>2021-02-13T10:00</c:v>
                </c:pt>
                <c:pt idx="299">
                  <c:v>2021-02-13T11:00</c:v>
                </c:pt>
                <c:pt idx="300">
                  <c:v>2021-02-13T12:00</c:v>
                </c:pt>
                <c:pt idx="301">
                  <c:v>2021-02-13T13:00</c:v>
                </c:pt>
                <c:pt idx="302">
                  <c:v>2021-02-13T14:00</c:v>
                </c:pt>
                <c:pt idx="303">
                  <c:v>2021-02-13T15:00</c:v>
                </c:pt>
                <c:pt idx="304">
                  <c:v>2021-02-13T16:00</c:v>
                </c:pt>
                <c:pt idx="305">
                  <c:v>2021-02-13T17:00</c:v>
                </c:pt>
                <c:pt idx="306">
                  <c:v>2021-02-13T18:00</c:v>
                </c:pt>
                <c:pt idx="307">
                  <c:v>2021-02-13T19:00</c:v>
                </c:pt>
                <c:pt idx="308">
                  <c:v>2021-02-13T20:00</c:v>
                </c:pt>
                <c:pt idx="309">
                  <c:v>2021-02-13T21:00</c:v>
                </c:pt>
                <c:pt idx="310">
                  <c:v>2021-02-13T22:00</c:v>
                </c:pt>
                <c:pt idx="311">
                  <c:v>2021-02-13T23:00</c:v>
                </c:pt>
                <c:pt idx="312">
                  <c:v>2021-02-14T00:00</c:v>
                </c:pt>
                <c:pt idx="313">
                  <c:v>2021-02-14T01:00</c:v>
                </c:pt>
                <c:pt idx="314">
                  <c:v>2021-02-14T02:00</c:v>
                </c:pt>
                <c:pt idx="315">
                  <c:v>2021-02-14T03:00</c:v>
                </c:pt>
                <c:pt idx="316">
                  <c:v>2021-02-14T04:00</c:v>
                </c:pt>
                <c:pt idx="317">
                  <c:v>2021-02-14T05:00</c:v>
                </c:pt>
                <c:pt idx="318">
                  <c:v>2021-02-14T06:00</c:v>
                </c:pt>
                <c:pt idx="319">
                  <c:v>2021-02-14T07:00</c:v>
                </c:pt>
                <c:pt idx="320">
                  <c:v>2021-02-14T08:00</c:v>
                </c:pt>
                <c:pt idx="321">
                  <c:v>2021-02-14T09:00</c:v>
                </c:pt>
                <c:pt idx="322">
                  <c:v>2021-02-14T10:00</c:v>
                </c:pt>
                <c:pt idx="323">
                  <c:v>2021-02-14T11:00</c:v>
                </c:pt>
                <c:pt idx="324">
                  <c:v>2021-02-14T12:00</c:v>
                </c:pt>
                <c:pt idx="325">
                  <c:v>2021-02-14T13:00</c:v>
                </c:pt>
                <c:pt idx="326">
                  <c:v>2021-02-14T14:00</c:v>
                </c:pt>
                <c:pt idx="327">
                  <c:v>2021-02-14T15:00</c:v>
                </c:pt>
                <c:pt idx="328">
                  <c:v>2021-02-14T16:00</c:v>
                </c:pt>
                <c:pt idx="329">
                  <c:v>2021-02-14T17:00</c:v>
                </c:pt>
                <c:pt idx="330">
                  <c:v>2021-02-14T18:00</c:v>
                </c:pt>
                <c:pt idx="331">
                  <c:v>2021-02-14T19:00</c:v>
                </c:pt>
                <c:pt idx="332">
                  <c:v>2021-02-14T20:00</c:v>
                </c:pt>
                <c:pt idx="333">
                  <c:v>2021-02-14T21:00</c:v>
                </c:pt>
                <c:pt idx="334">
                  <c:v>2021-02-14T22:00</c:v>
                </c:pt>
                <c:pt idx="335">
                  <c:v>2021-02-14T23:00</c:v>
                </c:pt>
                <c:pt idx="336">
                  <c:v>2021-02-15T00:00</c:v>
                </c:pt>
                <c:pt idx="337">
                  <c:v>2021-02-15T01:00</c:v>
                </c:pt>
                <c:pt idx="338">
                  <c:v>2021-02-15T02:00</c:v>
                </c:pt>
                <c:pt idx="339">
                  <c:v>2021-02-15T03:00</c:v>
                </c:pt>
                <c:pt idx="340">
                  <c:v>2021-02-15T04:00</c:v>
                </c:pt>
                <c:pt idx="341">
                  <c:v>2021-02-15T05:00</c:v>
                </c:pt>
                <c:pt idx="342">
                  <c:v>2021-02-15T06:00</c:v>
                </c:pt>
                <c:pt idx="343">
                  <c:v>2021-02-15T07:00</c:v>
                </c:pt>
                <c:pt idx="344">
                  <c:v>2021-02-15T08:00</c:v>
                </c:pt>
                <c:pt idx="345">
                  <c:v>2021-02-15T09:00</c:v>
                </c:pt>
                <c:pt idx="346">
                  <c:v>2021-02-15T10:00</c:v>
                </c:pt>
                <c:pt idx="347">
                  <c:v>2021-02-15T11:00</c:v>
                </c:pt>
                <c:pt idx="348">
                  <c:v>2021-02-15T12:00</c:v>
                </c:pt>
                <c:pt idx="349">
                  <c:v>2021-02-15T13:00</c:v>
                </c:pt>
                <c:pt idx="350">
                  <c:v>2021-02-15T14:00</c:v>
                </c:pt>
                <c:pt idx="351">
                  <c:v>2021-02-15T15:00</c:v>
                </c:pt>
                <c:pt idx="352">
                  <c:v>2021-02-15T16:00</c:v>
                </c:pt>
                <c:pt idx="353">
                  <c:v>2021-02-15T17:00</c:v>
                </c:pt>
                <c:pt idx="354">
                  <c:v>2021-02-15T18:00</c:v>
                </c:pt>
                <c:pt idx="355">
                  <c:v>2021-02-15T19:00</c:v>
                </c:pt>
                <c:pt idx="356">
                  <c:v>2021-02-15T20:00</c:v>
                </c:pt>
                <c:pt idx="357">
                  <c:v>2021-02-15T21:00</c:v>
                </c:pt>
                <c:pt idx="358">
                  <c:v>2021-02-15T22:00</c:v>
                </c:pt>
                <c:pt idx="359">
                  <c:v>2021-02-15T23:00</c:v>
                </c:pt>
                <c:pt idx="360">
                  <c:v>2021-02-16T00:00</c:v>
                </c:pt>
                <c:pt idx="361">
                  <c:v>2021-02-16T01:00</c:v>
                </c:pt>
                <c:pt idx="362">
                  <c:v>2021-02-16T02:00</c:v>
                </c:pt>
                <c:pt idx="363">
                  <c:v>2021-02-16T03:00</c:v>
                </c:pt>
                <c:pt idx="364">
                  <c:v>2021-02-16T04:00</c:v>
                </c:pt>
                <c:pt idx="365">
                  <c:v>2021-02-16T05:00</c:v>
                </c:pt>
                <c:pt idx="366">
                  <c:v>2021-02-16T06:00</c:v>
                </c:pt>
                <c:pt idx="367">
                  <c:v>2021-02-16T07:00</c:v>
                </c:pt>
                <c:pt idx="368">
                  <c:v>2021-02-16T08:00</c:v>
                </c:pt>
                <c:pt idx="369">
                  <c:v>2021-02-16T09:00</c:v>
                </c:pt>
                <c:pt idx="370">
                  <c:v>2021-02-16T10:00</c:v>
                </c:pt>
                <c:pt idx="371">
                  <c:v>2021-02-16T11:00</c:v>
                </c:pt>
                <c:pt idx="372">
                  <c:v>2021-02-16T12:00</c:v>
                </c:pt>
                <c:pt idx="373">
                  <c:v>2021-02-16T13:00</c:v>
                </c:pt>
                <c:pt idx="374">
                  <c:v>2021-02-16T14:00</c:v>
                </c:pt>
                <c:pt idx="375">
                  <c:v>2021-02-16T15:00</c:v>
                </c:pt>
                <c:pt idx="376">
                  <c:v>2021-02-16T16:00</c:v>
                </c:pt>
                <c:pt idx="377">
                  <c:v>2021-02-16T17:00</c:v>
                </c:pt>
                <c:pt idx="378">
                  <c:v>2021-02-16T18:00</c:v>
                </c:pt>
                <c:pt idx="379">
                  <c:v>2021-02-16T19:00</c:v>
                </c:pt>
                <c:pt idx="380">
                  <c:v>2021-02-16T20:00</c:v>
                </c:pt>
                <c:pt idx="381">
                  <c:v>2021-02-16T21:00</c:v>
                </c:pt>
                <c:pt idx="382">
                  <c:v>2021-02-16T22:00</c:v>
                </c:pt>
                <c:pt idx="383">
                  <c:v>2021-02-16T23:00</c:v>
                </c:pt>
                <c:pt idx="384">
                  <c:v>2021-02-17T00:00</c:v>
                </c:pt>
                <c:pt idx="385">
                  <c:v>2021-02-17T01:00</c:v>
                </c:pt>
                <c:pt idx="386">
                  <c:v>2021-02-17T02:00</c:v>
                </c:pt>
                <c:pt idx="387">
                  <c:v>2021-02-17T03:00</c:v>
                </c:pt>
                <c:pt idx="388">
                  <c:v>2021-02-17T04:00</c:v>
                </c:pt>
                <c:pt idx="389">
                  <c:v>2021-02-17T05:00</c:v>
                </c:pt>
                <c:pt idx="390">
                  <c:v>2021-02-17T06:00</c:v>
                </c:pt>
                <c:pt idx="391">
                  <c:v>2021-02-17T07:00</c:v>
                </c:pt>
                <c:pt idx="392">
                  <c:v>2021-02-17T08:00</c:v>
                </c:pt>
                <c:pt idx="393">
                  <c:v>2021-02-17T09:00</c:v>
                </c:pt>
                <c:pt idx="394">
                  <c:v>2021-02-17T10:00</c:v>
                </c:pt>
                <c:pt idx="395">
                  <c:v>2021-02-17T11:00</c:v>
                </c:pt>
                <c:pt idx="396">
                  <c:v>2021-02-17T12:00</c:v>
                </c:pt>
                <c:pt idx="397">
                  <c:v>2021-02-17T13:00</c:v>
                </c:pt>
                <c:pt idx="398">
                  <c:v>2021-02-17T14:00</c:v>
                </c:pt>
                <c:pt idx="399">
                  <c:v>2021-02-17T15:00</c:v>
                </c:pt>
                <c:pt idx="400">
                  <c:v>2021-02-17T16:00</c:v>
                </c:pt>
                <c:pt idx="401">
                  <c:v>2021-02-17T17:00</c:v>
                </c:pt>
                <c:pt idx="402">
                  <c:v>2021-02-17T18:00</c:v>
                </c:pt>
                <c:pt idx="403">
                  <c:v>2021-02-17T19:00</c:v>
                </c:pt>
                <c:pt idx="404">
                  <c:v>2021-02-17T20:00</c:v>
                </c:pt>
                <c:pt idx="405">
                  <c:v>2021-02-17T21:00</c:v>
                </c:pt>
                <c:pt idx="406">
                  <c:v>2021-02-17T22:00</c:v>
                </c:pt>
                <c:pt idx="407">
                  <c:v>2021-02-17T23:00</c:v>
                </c:pt>
                <c:pt idx="408">
                  <c:v>2021-02-18T00:00</c:v>
                </c:pt>
                <c:pt idx="409">
                  <c:v>2021-02-18T01:00</c:v>
                </c:pt>
                <c:pt idx="410">
                  <c:v>2021-02-18T02:00</c:v>
                </c:pt>
                <c:pt idx="411">
                  <c:v>2021-02-18T03:00</c:v>
                </c:pt>
                <c:pt idx="412">
                  <c:v>2021-02-18T04:00</c:v>
                </c:pt>
                <c:pt idx="413">
                  <c:v>2021-02-18T05:00</c:v>
                </c:pt>
                <c:pt idx="414">
                  <c:v>2021-02-18T06:00</c:v>
                </c:pt>
                <c:pt idx="415">
                  <c:v>2021-02-18T07:00</c:v>
                </c:pt>
                <c:pt idx="416">
                  <c:v>2021-02-18T08:00</c:v>
                </c:pt>
                <c:pt idx="417">
                  <c:v>2021-02-18T09:00</c:v>
                </c:pt>
                <c:pt idx="418">
                  <c:v>2021-02-18T10:00</c:v>
                </c:pt>
                <c:pt idx="419">
                  <c:v>2021-02-18T11:00</c:v>
                </c:pt>
                <c:pt idx="420">
                  <c:v>2021-02-18T12:00</c:v>
                </c:pt>
                <c:pt idx="421">
                  <c:v>2021-02-18T13:00</c:v>
                </c:pt>
                <c:pt idx="422">
                  <c:v>2021-02-18T14:00</c:v>
                </c:pt>
                <c:pt idx="423">
                  <c:v>2021-02-18T15:00</c:v>
                </c:pt>
                <c:pt idx="424">
                  <c:v>2021-02-18T16:00</c:v>
                </c:pt>
                <c:pt idx="425">
                  <c:v>2021-02-18T17:00</c:v>
                </c:pt>
                <c:pt idx="426">
                  <c:v>2021-02-18T18:00</c:v>
                </c:pt>
                <c:pt idx="427">
                  <c:v>2021-02-18T19:00</c:v>
                </c:pt>
                <c:pt idx="428">
                  <c:v>2021-02-18T20:00</c:v>
                </c:pt>
                <c:pt idx="429">
                  <c:v>2021-02-18T21:00</c:v>
                </c:pt>
                <c:pt idx="430">
                  <c:v>2021-02-18T22:00</c:v>
                </c:pt>
                <c:pt idx="431">
                  <c:v>2021-02-18T23:00</c:v>
                </c:pt>
                <c:pt idx="432">
                  <c:v>2021-02-19T00:00:00</c:v>
                </c:pt>
                <c:pt idx="433">
                  <c:v>2021-02-19T01:00:00</c:v>
                </c:pt>
                <c:pt idx="434">
                  <c:v>2020-11-19T02:00:00</c:v>
                </c:pt>
                <c:pt idx="435">
                  <c:v>2020-11-19T03:00:00</c:v>
                </c:pt>
                <c:pt idx="436">
                  <c:v>2021-02-19T04:00:00</c:v>
                </c:pt>
                <c:pt idx="437">
                  <c:v>2020-11-19T05:00:00</c:v>
                </c:pt>
                <c:pt idx="438">
                  <c:v>2020-11-19T06:00:00</c:v>
                </c:pt>
                <c:pt idx="439">
                  <c:v>2020-11-19T07:00:00</c:v>
                </c:pt>
                <c:pt idx="440">
                  <c:v>2020-11-19T08:00:00</c:v>
                </c:pt>
                <c:pt idx="441">
                  <c:v>2020-11-19T09:00:00</c:v>
                </c:pt>
                <c:pt idx="442">
                  <c:v>2020-11-19T10:00:00</c:v>
                </c:pt>
                <c:pt idx="443">
                  <c:v>2020-11-19T11:00:00</c:v>
                </c:pt>
                <c:pt idx="444">
                  <c:v>2020-11-19T12:00:00</c:v>
                </c:pt>
                <c:pt idx="445">
                  <c:v>2020-11-19T13:00:00</c:v>
                </c:pt>
                <c:pt idx="446">
                  <c:v>2020-11-19T14:00:00</c:v>
                </c:pt>
                <c:pt idx="447">
                  <c:v>2020-11-19T15:00:00</c:v>
                </c:pt>
                <c:pt idx="448">
                  <c:v>2020-11-19T16:00:00</c:v>
                </c:pt>
                <c:pt idx="449">
                  <c:v>2020-11-19T17:00:00</c:v>
                </c:pt>
                <c:pt idx="450">
                  <c:v>2020-11-19T18:00:00</c:v>
                </c:pt>
                <c:pt idx="451">
                  <c:v>2020-11-19T19:00:00</c:v>
                </c:pt>
                <c:pt idx="452">
                  <c:v>2020-11-19T20:00:00</c:v>
                </c:pt>
                <c:pt idx="453">
                  <c:v>2020-11-19T21:00:00</c:v>
                </c:pt>
                <c:pt idx="454">
                  <c:v>2020-11-19T22:00:00</c:v>
                </c:pt>
                <c:pt idx="455">
                  <c:v>2020-11-19T23:00:00</c:v>
                </c:pt>
                <c:pt idx="456">
                  <c:v>2021-02-20T00:00</c:v>
                </c:pt>
                <c:pt idx="457">
                  <c:v>2021-02-20T01:00</c:v>
                </c:pt>
                <c:pt idx="458">
                  <c:v>2021-02-20T02:00</c:v>
                </c:pt>
                <c:pt idx="459">
                  <c:v>2021-02-20T03:00</c:v>
                </c:pt>
                <c:pt idx="460">
                  <c:v>2021-02-20T04:00</c:v>
                </c:pt>
                <c:pt idx="461">
                  <c:v>2021-02-20T05:00</c:v>
                </c:pt>
                <c:pt idx="462">
                  <c:v>2021-02-20T06:00</c:v>
                </c:pt>
                <c:pt idx="463">
                  <c:v>2021-02-20T07:00</c:v>
                </c:pt>
                <c:pt idx="464">
                  <c:v>2021-02-20T08:00</c:v>
                </c:pt>
                <c:pt idx="465">
                  <c:v>2021-02-20T09:00</c:v>
                </c:pt>
                <c:pt idx="466">
                  <c:v>2021-02-20T11:00</c:v>
                </c:pt>
                <c:pt idx="467">
                  <c:v>2021-02-20T11:00</c:v>
                </c:pt>
                <c:pt idx="468">
                  <c:v>2021-02-20T12:00</c:v>
                </c:pt>
                <c:pt idx="469">
                  <c:v>2021-02-20T13:00</c:v>
                </c:pt>
                <c:pt idx="470">
                  <c:v>2021-02-20T14:00</c:v>
                </c:pt>
                <c:pt idx="471">
                  <c:v>2021-02-20T15:00</c:v>
                </c:pt>
                <c:pt idx="472">
                  <c:v>2021-02-20T16:00</c:v>
                </c:pt>
                <c:pt idx="473">
                  <c:v>2021-02-20T17:00</c:v>
                </c:pt>
                <c:pt idx="474">
                  <c:v>2021-02-20T18:00</c:v>
                </c:pt>
                <c:pt idx="475">
                  <c:v>2021-02-20T19:00</c:v>
                </c:pt>
                <c:pt idx="476">
                  <c:v>2021-02-20T20:00</c:v>
                </c:pt>
                <c:pt idx="477">
                  <c:v>2021-02-20T21:00</c:v>
                </c:pt>
                <c:pt idx="478">
                  <c:v>2021-02-20T22:00</c:v>
                </c:pt>
                <c:pt idx="479">
                  <c:v>2021-02-20T23:00</c:v>
                </c:pt>
                <c:pt idx="480">
                  <c:v>2021-02-21T00:00</c:v>
                </c:pt>
                <c:pt idx="481">
                  <c:v>2021-02-21T01:00</c:v>
                </c:pt>
                <c:pt idx="482">
                  <c:v>2021-02-21T02:00</c:v>
                </c:pt>
                <c:pt idx="483">
                  <c:v>2021-02-21T03:00</c:v>
                </c:pt>
                <c:pt idx="484">
                  <c:v>2021-02-21T04:00</c:v>
                </c:pt>
                <c:pt idx="485">
                  <c:v>2021-02-21T05:00</c:v>
                </c:pt>
                <c:pt idx="486">
                  <c:v>2021-02-21T06:00</c:v>
                </c:pt>
                <c:pt idx="487">
                  <c:v>2021-02-21T07:00</c:v>
                </c:pt>
                <c:pt idx="488">
                  <c:v>2021-02-21T08:00</c:v>
                </c:pt>
                <c:pt idx="489">
                  <c:v>2021-02-21T09:00</c:v>
                </c:pt>
                <c:pt idx="490">
                  <c:v>2021-02-21T10:00</c:v>
                </c:pt>
                <c:pt idx="491">
                  <c:v>2021-02-21T11:00</c:v>
                </c:pt>
                <c:pt idx="492">
                  <c:v>2021-02-21T12:00</c:v>
                </c:pt>
                <c:pt idx="493">
                  <c:v>2021-02-21T13:00</c:v>
                </c:pt>
                <c:pt idx="494">
                  <c:v>2021-02-21T14:00</c:v>
                </c:pt>
                <c:pt idx="495">
                  <c:v>2021-02-21T15:00</c:v>
                </c:pt>
                <c:pt idx="496">
                  <c:v>2021-02-21T16:00</c:v>
                </c:pt>
                <c:pt idx="497">
                  <c:v>2021-02-21T17:00</c:v>
                </c:pt>
                <c:pt idx="498">
                  <c:v>2021-02-21T18:00</c:v>
                </c:pt>
                <c:pt idx="499">
                  <c:v>2021-02-21T19:00</c:v>
                </c:pt>
                <c:pt idx="500">
                  <c:v>2021-02-21T20:00</c:v>
                </c:pt>
                <c:pt idx="501">
                  <c:v>2021-02-21T21:00</c:v>
                </c:pt>
                <c:pt idx="502">
                  <c:v>2021-02-21T22:00</c:v>
                </c:pt>
                <c:pt idx="503">
                  <c:v>2021-02-21T23:00</c:v>
                </c:pt>
                <c:pt idx="504">
                  <c:v>2021-02-22T00:00</c:v>
                </c:pt>
                <c:pt idx="505">
                  <c:v>2021-02-22T01:00</c:v>
                </c:pt>
                <c:pt idx="506">
                  <c:v>2021-02-22T02:00</c:v>
                </c:pt>
                <c:pt idx="507">
                  <c:v>2021-02-22T03:00</c:v>
                </c:pt>
                <c:pt idx="508">
                  <c:v>2021-02-22T04:00</c:v>
                </c:pt>
                <c:pt idx="509">
                  <c:v>2021-02-22T05:00</c:v>
                </c:pt>
                <c:pt idx="510">
                  <c:v>2021-02-22T06:00</c:v>
                </c:pt>
                <c:pt idx="511">
                  <c:v>2021-02-22T07:00</c:v>
                </c:pt>
                <c:pt idx="512">
                  <c:v>2021-02-22T08:00</c:v>
                </c:pt>
                <c:pt idx="513">
                  <c:v>2021-02-22T09:00</c:v>
                </c:pt>
                <c:pt idx="514">
                  <c:v>2021-02-22T10:00</c:v>
                </c:pt>
                <c:pt idx="515">
                  <c:v>2021-02-22T11:00</c:v>
                </c:pt>
                <c:pt idx="516">
                  <c:v>2021-02-22T12:00</c:v>
                </c:pt>
                <c:pt idx="517">
                  <c:v>2021-02-22T13:00</c:v>
                </c:pt>
                <c:pt idx="518">
                  <c:v>2021-02-22T14:00</c:v>
                </c:pt>
                <c:pt idx="519">
                  <c:v>2021-02-22T15:00</c:v>
                </c:pt>
                <c:pt idx="520">
                  <c:v>2021-02-22T16:00</c:v>
                </c:pt>
                <c:pt idx="521">
                  <c:v>2021-02-22T17:00</c:v>
                </c:pt>
                <c:pt idx="522">
                  <c:v>2021-02-22T18:00</c:v>
                </c:pt>
                <c:pt idx="523">
                  <c:v>2021-02-22T19:00</c:v>
                </c:pt>
                <c:pt idx="524">
                  <c:v>2021-02-22T20:00</c:v>
                </c:pt>
                <c:pt idx="525">
                  <c:v>2021-02-22T21:00</c:v>
                </c:pt>
                <c:pt idx="526">
                  <c:v>2021-02-22T22:00</c:v>
                </c:pt>
                <c:pt idx="527">
                  <c:v>2021-02-22T23:00</c:v>
                </c:pt>
                <c:pt idx="528">
                  <c:v>2021-02-23T00:00</c:v>
                </c:pt>
                <c:pt idx="529">
                  <c:v>2021-02-23T01:00</c:v>
                </c:pt>
                <c:pt idx="530">
                  <c:v>2021-02-23T02:00</c:v>
                </c:pt>
                <c:pt idx="531">
                  <c:v>2021-02-23T03:00</c:v>
                </c:pt>
                <c:pt idx="532">
                  <c:v>2021-02-23T04:00</c:v>
                </c:pt>
                <c:pt idx="533">
                  <c:v>2021-02-23T05:00</c:v>
                </c:pt>
                <c:pt idx="534">
                  <c:v>2021-02-23T06:00</c:v>
                </c:pt>
                <c:pt idx="535">
                  <c:v>2021-02-23T07:00</c:v>
                </c:pt>
                <c:pt idx="536">
                  <c:v>2021-02-23T08:00</c:v>
                </c:pt>
                <c:pt idx="537">
                  <c:v>2021-02-23T09:00</c:v>
                </c:pt>
                <c:pt idx="538">
                  <c:v>2021-02-23T10:00</c:v>
                </c:pt>
                <c:pt idx="539">
                  <c:v>2021-02-23T11:00</c:v>
                </c:pt>
                <c:pt idx="540">
                  <c:v>2021-02-23T12:00</c:v>
                </c:pt>
                <c:pt idx="541">
                  <c:v>2021-02-23T13:00</c:v>
                </c:pt>
                <c:pt idx="542">
                  <c:v>2021-02-23T14:00</c:v>
                </c:pt>
                <c:pt idx="543">
                  <c:v>2021-02-23T15:00</c:v>
                </c:pt>
                <c:pt idx="544">
                  <c:v>2021-02-23T16:00</c:v>
                </c:pt>
                <c:pt idx="545">
                  <c:v>2021-02-23T17:00</c:v>
                </c:pt>
                <c:pt idx="546">
                  <c:v>2021-02-23T18:00</c:v>
                </c:pt>
                <c:pt idx="547">
                  <c:v>2021-02-23T19:00</c:v>
                </c:pt>
                <c:pt idx="548">
                  <c:v>2021-02-23T20:00</c:v>
                </c:pt>
                <c:pt idx="549">
                  <c:v>2021-02-23T21:00</c:v>
                </c:pt>
                <c:pt idx="550">
                  <c:v>2021-02-23T22:00</c:v>
                </c:pt>
                <c:pt idx="551">
                  <c:v>2021-02-23T23:00</c:v>
                </c:pt>
                <c:pt idx="552">
                  <c:v>2021-02-24T00:00</c:v>
                </c:pt>
                <c:pt idx="553">
                  <c:v>2021-02-24T01:00</c:v>
                </c:pt>
                <c:pt idx="554">
                  <c:v>2021-02-24T02:00</c:v>
                </c:pt>
                <c:pt idx="555">
                  <c:v>2021-02-24T03:00</c:v>
                </c:pt>
                <c:pt idx="556">
                  <c:v>2021-02-24T04:00</c:v>
                </c:pt>
                <c:pt idx="557">
                  <c:v>2021-02-24T05:00</c:v>
                </c:pt>
                <c:pt idx="558">
                  <c:v>2021-02-24T06:00</c:v>
                </c:pt>
                <c:pt idx="559">
                  <c:v>2021-02-24T07:00</c:v>
                </c:pt>
                <c:pt idx="560">
                  <c:v>2021-02-24T08:00</c:v>
                </c:pt>
                <c:pt idx="561">
                  <c:v>2021-02-24T09:00</c:v>
                </c:pt>
                <c:pt idx="562">
                  <c:v>2021-02-24T10:00</c:v>
                </c:pt>
                <c:pt idx="563">
                  <c:v>2021-02-24T11:00</c:v>
                </c:pt>
                <c:pt idx="564">
                  <c:v>2021-02-24T12:00</c:v>
                </c:pt>
                <c:pt idx="565">
                  <c:v>2021-02-24T13:00</c:v>
                </c:pt>
                <c:pt idx="566">
                  <c:v>2021-02-24T14:00</c:v>
                </c:pt>
                <c:pt idx="567">
                  <c:v>2021-02-24T15:00</c:v>
                </c:pt>
                <c:pt idx="568">
                  <c:v>2021-02-24T16:00</c:v>
                </c:pt>
                <c:pt idx="569">
                  <c:v>2021-02-24T17:00</c:v>
                </c:pt>
                <c:pt idx="570">
                  <c:v>2021-02-24T18:00</c:v>
                </c:pt>
                <c:pt idx="571">
                  <c:v>2021-02-24T19:00</c:v>
                </c:pt>
                <c:pt idx="572">
                  <c:v>2021-02-24T20:00</c:v>
                </c:pt>
                <c:pt idx="573">
                  <c:v>2021-02-24T21:00</c:v>
                </c:pt>
                <c:pt idx="574">
                  <c:v>2021-02-24T22:00</c:v>
                </c:pt>
                <c:pt idx="575">
                  <c:v>2021-02-24T23:00</c:v>
                </c:pt>
                <c:pt idx="576">
                  <c:v>2021-02-25T00:00</c:v>
                </c:pt>
                <c:pt idx="577">
                  <c:v>2021-02-25T01:00</c:v>
                </c:pt>
                <c:pt idx="578">
                  <c:v>2021-02-25T02:00</c:v>
                </c:pt>
                <c:pt idx="579">
                  <c:v>2021-02-25T03:00</c:v>
                </c:pt>
                <c:pt idx="580">
                  <c:v>2021-02-25T04:00</c:v>
                </c:pt>
                <c:pt idx="581">
                  <c:v>2021-02-25T05:00</c:v>
                </c:pt>
                <c:pt idx="582">
                  <c:v>2021-02-25T06:00</c:v>
                </c:pt>
                <c:pt idx="583">
                  <c:v>2021-02-25T07:00</c:v>
                </c:pt>
                <c:pt idx="584">
                  <c:v>2021-02-25T08:00</c:v>
                </c:pt>
                <c:pt idx="585">
                  <c:v>2021-02-25T09:00</c:v>
                </c:pt>
                <c:pt idx="586">
                  <c:v>2021-02-25T11:00</c:v>
                </c:pt>
                <c:pt idx="587">
                  <c:v>2021-02-25T11:00</c:v>
                </c:pt>
                <c:pt idx="588">
                  <c:v>2021-02-25T12:00</c:v>
                </c:pt>
                <c:pt idx="589">
                  <c:v>2021-02-25T13:00</c:v>
                </c:pt>
                <c:pt idx="590">
                  <c:v>2021-02-25T14:00</c:v>
                </c:pt>
                <c:pt idx="591">
                  <c:v>2021-02-25T15:00</c:v>
                </c:pt>
                <c:pt idx="592">
                  <c:v>2021-02-25T16:00</c:v>
                </c:pt>
                <c:pt idx="593">
                  <c:v>2021-02-25T17:00</c:v>
                </c:pt>
                <c:pt idx="594">
                  <c:v>2021-02-25T18:00</c:v>
                </c:pt>
                <c:pt idx="595">
                  <c:v>2021-02-25T19:00</c:v>
                </c:pt>
                <c:pt idx="596">
                  <c:v>2021-02-25T20:00</c:v>
                </c:pt>
                <c:pt idx="597">
                  <c:v>2021-02-25T21:00</c:v>
                </c:pt>
                <c:pt idx="598">
                  <c:v>2021-02-25T22:00</c:v>
                </c:pt>
                <c:pt idx="599">
                  <c:v>2021-02-25T23:00</c:v>
                </c:pt>
              </c:strCache>
            </c:strRef>
          </c:cat>
          <c:val>
            <c:numRef>
              <c:f>'Feb (2)'!$M$3:$M$676</c:f>
              <c:numCache>
                <c:formatCode>General</c:formatCode>
                <c:ptCount val="672"/>
                <c:pt idx="7">
                  <c:v>82.6</c:v>
                </c:pt>
                <c:pt idx="8">
                  <c:v>89.6</c:v>
                </c:pt>
                <c:pt idx="9">
                  <c:v>89.4</c:v>
                </c:pt>
                <c:pt idx="10">
                  <c:v>89.6</c:v>
                </c:pt>
                <c:pt idx="11">
                  <c:v>87.0</c:v>
                </c:pt>
                <c:pt idx="12">
                  <c:v>87.7</c:v>
                </c:pt>
                <c:pt idx="13">
                  <c:v>88.9</c:v>
                </c:pt>
                <c:pt idx="14">
                  <c:v>89.6</c:v>
                </c:pt>
                <c:pt idx="15">
                  <c:v>82.0</c:v>
                </c:pt>
                <c:pt idx="16">
                  <c:v>82.0</c:v>
                </c:pt>
                <c:pt idx="17">
                  <c:v>74.0</c:v>
                </c:pt>
                <c:pt idx="18">
                  <c:v>70.0</c:v>
                </c:pt>
                <c:pt idx="19">
                  <c:v>57.0</c:v>
                </c:pt>
                <c:pt idx="20">
                  <c:v>66.0</c:v>
                </c:pt>
                <c:pt idx="21">
                  <c:v>52.1</c:v>
                </c:pt>
                <c:pt idx="22">
                  <c:v>55.0</c:v>
                </c:pt>
                <c:pt idx="31">
                  <c:v>78.0</c:v>
                </c:pt>
                <c:pt idx="32">
                  <c:v>83.1</c:v>
                </c:pt>
                <c:pt idx="33">
                  <c:v>81.0</c:v>
                </c:pt>
                <c:pt idx="34">
                  <c:v>80.1</c:v>
                </c:pt>
                <c:pt idx="35">
                  <c:v>73.2</c:v>
                </c:pt>
                <c:pt idx="36">
                  <c:v>75.0</c:v>
                </c:pt>
                <c:pt idx="37">
                  <c:v>73.9</c:v>
                </c:pt>
                <c:pt idx="38">
                  <c:v>70.7</c:v>
                </c:pt>
                <c:pt idx="39">
                  <c:v>67.8</c:v>
                </c:pt>
                <c:pt idx="40">
                  <c:v>72.8</c:v>
                </c:pt>
                <c:pt idx="41">
                  <c:v>69.0</c:v>
                </c:pt>
                <c:pt idx="42">
                  <c:v>74.5</c:v>
                </c:pt>
                <c:pt idx="43">
                  <c:v>75.9</c:v>
                </c:pt>
                <c:pt idx="44">
                  <c:v>74.9</c:v>
                </c:pt>
                <c:pt idx="45">
                  <c:v>72.6</c:v>
                </c:pt>
                <c:pt idx="46">
                  <c:v>71.6</c:v>
                </c:pt>
                <c:pt idx="55">
                  <c:v>82.2</c:v>
                </c:pt>
                <c:pt idx="56">
                  <c:v>90.1</c:v>
                </c:pt>
                <c:pt idx="57">
                  <c:v>89.7</c:v>
                </c:pt>
                <c:pt idx="58">
                  <c:v>67.5</c:v>
                </c:pt>
                <c:pt idx="59">
                  <c:v>61.3</c:v>
                </c:pt>
                <c:pt idx="60">
                  <c:v>87.6</c:v>
                </c:pt>
                <c:pt idx="61">
                  <c:v>70.5</c:v>
                </c:pt>
                <c:pt idx="62">
                  <c:v>83.7</c:v>
                </c:pt>
                <c:pt idx="63">
                  <c:v>78.6</c:v>
                </c:pt>
                <c:pt idx="64">
                  <c:v>87.6</c:v>
                </c:pt>
                <c:pt idx="65">
                  <c:v>82.2</c:v>
                </c:pt>
                <c:pt idx="66">
                  <c:v>86.5</c:v>
                </c:pt>
                <c:pt idx="67">
                  <c:v>89.6</c:v>
                </c:pt>
                <c:pt idx="68">
                  <c:v>89.6</c:v>
                </c:pt>
                <c:pt idx="69">
                  <c:v>90.1</c:v>
                </c:pt>
                <c:pt idx="70">
                  <c:v>89.3</c:v>
                </c:pt>
                <c:pt idx="79">
                  <c:v>60.0</c:v>
                </c:pt>
                <c:pt idx="80">
                  <c:v>80.0</c:v>
                </c:pt>
                <c:pt idx="81">
                  <c:v>68.2</c:v>
                </c:pt>
                <c:pt idx="82">
                  <c:v>78.0</c:v>
                </c:pt>
                <c:pt idx="83">
                  <c:v>65.1</c:v>
                </c:pt>
                <c:pt idx="84">
                  <c:v>79.2</c:v>
                </c:pt>
                <c:pt idx="85">
                  <c:v>65.8</c:v>
                </c:pt>
                <c:pt idx="86">
                  <c:v>71.2</c:v>
                </c:pt>
                <c:pt idx="87">
                  <c:v>63.4</c:v>
                </c:pt>
                <c:pt idx="88">
                  <c:v>67.4</c:v>
                </c:pt>
                <c:pt idx="89">
                  <c:v>85.3</c:v>
                </c:pt>
                <c:pt idx="90">
                  <c:v>88.6</c:v>
                </c:pt>
                <c:pt idx="91">
                  <c:v>90.9</c:v>
                </c:pt>
                <c:pt idx="92">
                  <c:v>80.3</c:v>
                </c:pt>
                <c:pt idx="93">
                  <c:v>89.5</c:v>
                </c:pt>
                <c:pt idx="94">
                  <c:v>85.6</c:v>
                </c:pt>
                <c:pt idx="103">
                  <c:v>83.4</c:v>
                </c:pt>
                <c:pt idx="104">
                  <c:v>86.7</c:v>
                </c:pt>
                <c:pt idx="105">
                  <c:v>89.0</c:v>
                </c:pt>
                <c:pt idx="106">
                  <c:v>87.6</c:v>
                </c:pt>
                <c:pt idx="107">
                  <c:v>88.5</c:v>
                </c:pt>
                <c:pt idx="108">
                  <c:v>0.0</c:v>
                </c:pt>
                <c:pt idx="109">
                  <c:v>0.0</c:v>
                </c:pt>
                <c:pt idx="110">
                  <c:v>83.0</c:v>
                </c:pt>
                <c:pt idx="111">
                  <c:v>79.8</c:v>
                </c:pt>
                <c:pt idx="112">
                  <c:v>89.1</c:v>
                </c:pt>
                <c:pt idx="113">
                  <c:v>83.0</c:v>
                </c:pt>
                <c:pt idx="114">
                  <c:v>89.0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27">
                  <c:v>90.1</c:v>
                </c:pt>
                <c:pt idx="128">
                  <c:v>90.7</c:v>
                </c:pt>
                <c:pt idx="129">
                  <c:v>89.3</c:v>
                </c:pt>
                <c:pt idx="130">
                  <c:v>89.6</c:v>
                </c:pt>
                <c:pt idx="131">
                  <c:v>86.5</c:v>
                </c:pt>
                <c:pt idx="132">
                  <c:v>87.6</c:v>
                </c:pt>
                <c:pt idx="133">
                  <c:v>83.7</c:v>
                </c:pt>
                <c:pt idx="134">
                  <c:v>87.6</c:v>
                </c:pt>
                <c:pt idx="135">
                  <c:v>67.5</c:v>
                </c:pt>
                <c:pt idx="175">
                  <c:v>89.4</c:v>
                </c:pt>
                <c:pt idx="176">
                  <c:v>87.3</c:v>
                </c:pt>
                <c:pt idx="177">
                  <c:v>80.1</c:v>
                </c:pt>
                <c:pt idx="178">
                  <c:v>83.8</c:v>
                </c:pt>
                <c:pt idx="179">
                  <c:v>81.6</c:v>
                </c:pt>
                <c:pt idx="180">
                  <c:v>70.1</c:v>
                </c:pt>
                <c:pt idx="181">
                  <c:v>68.5</c:v>
                </c:pt>
                <c:pt idx="182">
                  <c:v>61.7</c:v>
                </c:pt>
                <c:pt idx="183">
                  <c:v>63.2</c:v>
                </c:pt>
                <c:pt idx="184">
                  <c:v>61.4</c:v>
                </c:pt>
                <c:pt idx="185">
                  <c:v>71.3</c:v>
                </c:pt>
                <c:pt idx="186">
                  <c:v>71.6</c:v>
                </c:pt>
                <c:pt idx="187">
                  <c:v>80.1</c:v>
                </c:pt>
                <c:pt idx="188">
                  <c:v>86.5</c:v>
                </c:pt>
                <c:pt idx="189">
                  <c:v>81.8</c:v>
                </c:pt>
                <c:pt idx="190">
                  <c:v>83.7</c:v>
                </c:pt>
                <c:pt idx="199">
                  <c:v>82.3</c:v>
                </c:pt>
                <c:pt idx="200">
                  <c:v>86.1</c:v>
                </c:pt>
                <c:pt idx="201">
                  <c:v>86.1</c:v>
                </c:pt>
                <c:pt idx="202">
                  <c:v>83.8</c:v>
                </c:pt>
                <c:pt idx="203">
                  <c:v>83.7</c:v>
                </c:pt>
                <c:pt idx="204">
                  <c:v>79.9</c:v>
                </c:pt>
                <c:pt idx="205">
                  <c:v>77.7</c:v>
                </c:pt>
                <c:pt idx="206">
                  <c:v>80.7</c:v>
                </c:pt>
                <c:pt idx="207">
                  <c:v>79.3</c:v>
                </c:pt>
                <c:pt idx="208">
                  <c:v>77.3</c:v>
                </c:pt>
                <c:pt idx="209">
                  <c:v>80.2</c:v>
                </c:pt>
                <c:pt idx="210">
                  <c:v>70.0</c:v>
                </c:pt>
                <c:pt idx="211">
                  <c:v>77.1</c:v>
                </c:pt>
                <c:pt idx="212">
                  <c:v>85.7</c:v>
                </c:pt>
                <c:pt idx="213">
                  <c:v>83.3</c:v>
                </c:pt>
                <c:pt idx="214">
                  <c:v>86.3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9D-46F9-AF99-3ACF85CA842B}"/>
            </c:ext>
          </c:extLst>
        </c:ser>
        <c:ser>
          <c:idx val="0"/>
          <c:order val="3"/>
          <c:tx>
            <c:v>Hygrometer RH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'Feb (2)'!$Q$3:$Q$676</c:f>
              <c:numCache>
                <c:formatCode>General</c:formatCode>
                <c:ptCount val="672"/>
                <c:pt idx="7">
                  <c:v>82.0</c:v>
                </c:pt>
                <c:pt idx="8">
                  <c:v>82.0</c:v>
                </c:pt>
                <c:pt idx="9">
                  <c:v>74.0</c:v>
                </c:pt>
                <c:pt idx="10">
                  <c:v>74.0</c:v>
                </c:pt>
                <c:pt idx="11">
                  <c:v>65.0</c:v>
                </c:pt>
                <c:pt idx="12">
                  <c:v>54.0</c:v>
                </c:pt>
                <c:pt idx="13">
                  <c:v>60.0</c:v>
                </c:pt>
                <c:pt idx="14">
                  <c:v>31.0</c:v>
                </c:pt>
                <c:pt idx="15">
                  <c:v>85.0</c:v>
                </c:pt>
                <c:pt idx="16">
                  <c:v>70.0</c:v>
                </c:pt>
                <c:pt idx="17">
                  <c:v>58.0</c:v>
                </c:pt>
                <c:pt idx="18">
                  <c:v>57.0</c:v>
                </c:pt>
                <c:pt idx="19">
                  <c:v>60.0</c:v>
                </c:pt>
                <c:pt idx="20">
                  <c:v>61.0</c:v>
                </c:pt>
                <c:pt idx="21">
                  <c:v>54.0</c:v>
                </c:pt>
                <c:pt idx="22">
                  <c:v>50.0</c:v>
                </c:pt>
                <c:pt idx="31">
                  <c:v>81.0</c:v>
                </c:pt>
                <c:pt idx="32">
                  <c:v>81.0</c:v>
                </c:pt>
                <c:pt idx="33">
                  <c:v>75.0</c:v>
                </c:pt>
                <c:pt idx="34">
                  <c:v>79.0</c:v>
                </c:pt>
                <c:pt idx="35">
                  <c:v>78.0</c:v>
                </c:pt>
                <c:pt idx="36">
                  <c:v>71.0</c:v>
                </c:pt>
                <c:pt idx="37">
                  <c:v>68.0</c:v>
                </c:pt>
                <c:pt idx="38">
                  <c:v>67.0</c:v>
                </c:pt>
                <c:pt idx="39">
                  <c:v>63.0</c:v>
                </c:pt>
                <c:pt idx="40">
                  <c:v>58.0</c:v>
                </c:pt>
                <c:pt idx="41">
                  <c:v>50.0</c:v>
                </c:pt>
                <c:pt idx="42">
                  <c:v>57.0</c:v>
                </c:pt>
                <c:pt idx="43">
                  <c:v>76.0</c:v>
                </c:pt>
                <c:pt idx="44">
                  <c:v>80.0</c:v>
                </c:pt>
                <c:pt idx="45">
                  <c:v>79.0</c:v>
                </c:pt>
                <c:pt idx="46">
                  <c:v>70.0</c:v>
                </c:pt>
                <c:pt idx="55">
                  <c:v>79.0</c:v>
                </c:pt>
                <c:pt idx="56">
                  <c:v>75.0</c:v>
                </c:pt>
                <c:pt idx="57">
                  <c:v>73.0</c:v>
                </c:pt>
                <c:pt idx="58">
                  <c:v>71.0</c:v>
                </c:pt>
                <c:pt idx="59">
                  <c:v>63.0</c:v>
                </c:pt>
                <c:pt idx="60">
                  <c:v>64.0</c:v>
                </c:pt>
                <c:pt idx="61">
                  <c:v>61.0</c:v>
                </c:pt>
                <c:pt idx="62">
                  <c:v>59.0</c:v>
                </c:pt>
                <c:pt idx="63">
                  <c:v>60.0</c:v>
                </c:pt>
                <c:pt idx="64">
                  <c:v>50.0</c:v>
                </c:pt>
                <c:pt idx="65">
                  <c:v>52.0</c:v>
                </c:pt>
                <c:pt idx="66">
                  <c:v>60.0</c:v>
                </c:pt>
                <c:pt idx="67">
                  <c:v>63.0</c:v>
                </c:pt>
                <c:pt idx="68">
                  <c:v>73.0</c:v>
                </c:pt>
                <c:pt idx="69">
                  <c:v>72.0</c:v>
                </c:pt>
                <c:pt idx="70">
                  <c:v>70.0</c:v>
                </c:pt>
                <c:pt idx="79">
                  <c:v>88.0</c:v>
                </c:pt>
                <c:pt idx="80">
                  <c:v>76.0</c:v>
                </c:pt>
                <c:pt idx="81">
                  <c:v>65.0</c:v>
                </c:pt>
                <c:pt idx="82">
                  <c:v>73.0</c:v>
                </c:pt>
                <c:pt idx="83">
                  <c:v>80.0</c:v>
                </c:pt>
                <c:pt idx="84">
                  <c:v>66.0</c:v>
                </c:pt>
                <c:pt idx="85">
                  <c:v>60.0</c:v>
                </c:pt>
                <c:pt idx="86">
                  <c:v>55.0</c:v>
                </c:pt>
                <c:pt idx="87">
                  <c:v>48.0</c:v>
                </c:pt>
                <c:pt idx="88">
                  <c:v>72.0</c:v>
                </c:pt>
                <c:pt idx="89">
                  <c:v>71.0</c:v>
                </c:pt>
                <c:pt idx="90">
                  <c:v>80.0</c:v>
                </c:pt>
                <c:pt idx="91">
                  <c:v>77.0</c:v>
                </c:pt>
                <c:pt idx="92">
                  <c:v>77.0</c:v>
                </c:pt>
                <c:pt idx="93">
                  <c:v>77.0</c:v>
                </c:pt>
                <c:pt idx="94">
                  <c:v>70.0</c:v>
                </c:pt>
                <c:pt idx="103">
                  <c:v>71.0</c:v>
                </c:pt>
                <c:pt idx="104">
                  <c:v>70.0</c:v>
                </c:pt>
                <c:pt idx="105">
                  <c:v>70.0</c:v>
                </c:pt>
                <c:pt idx="106">
                  <c:v>71.0</c:v>
                </c:pt>
                <c:pt idx="107">
                  <c:v>65.0</c:v>
                </c:pt>
                <c:pt idx="108">
                  <c:v>51.0</c:v>
                </c:pt>
                <c:pt idx="109">
                  <c:v>50.0</c:v>
                </c:pt>
                <c:pt idx="110">
                  <c:v>65.0</c:v>
                </c:pt>
                <c:pt idx="111">
                  <c:v>62.0</c:v>
                </c:pt>
                <c:pt idx="112">
                  <c:v>52.0</c:v>
                </c:pt>
                <c:pt idx="113">
                  <c:v>58.0</c:v>
                </c:pt>
                <c:pt idx="114">
                  <c:v>52.0</c:v>
                </c:pt>
                <c:pt idx="115">
                  <c:v>77.0</c:v>
                </c:pt>
                <c:pt idx="116">
                  <c:v>71.0</c:v>
                </c:pt>
                <c:pt idx="127">
                  <c:v>78.0</c:v>
                </c:pt>
                <c:pt idx="128">
                  <c:v>76.0</c:v>
                </c:pt>
                <c:pt idx="129">
                  <c:v>74.0</c:v>
                </c:pt>
                <c:pt idx="130">
                  <c:v>70.0</c:v>
                </c:pt>
                <c:pt idx="131">
                  <c:v>69.0</c:v>
                </c:pt>
                <c:pt idx="132">
                  <c:v>64.0</c:v>
                </c:pt>
                <c:pt idx="133">
                  <c:v>62.0</c:v>
                </c:pt>
                <c:pt idx="134">
                  <c:v>55.0</c:v>
                </c:pt>
                <c:pt idx="135">
                  <c:v>51.0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9D-46F9-AF99-3ACF85CA8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7441600"/>
        <c:axId val="-1407460320"/>
      </c:barChart>
      <c:catAx>
        <c:axId val="-140744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460320"/>
        <c:crosses val="autoZero"/>
        <c:auto val="1"/>
        <c:lblAlgn val="ctr"/>
        <c:lblOffset val="100"/>
        <c:noMultiLvlLbl val="0"/>
      </c:catAx>
      <c:valAx>
        <c:axId val="-1407460320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44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07480288"/>
        <c:axId val="-1407505440"/>
      </c:barChart>
      <c:catAx>
        <c:axId val="-1407480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505440"/>
        <c:crosses val="autoZero"/>
        <c:auto val="1"/>
        <c:lblAlgn val="ctr"/>
        <c:lblOffset val="100"/>
        <c:noMultiLvlLbl val="0"/>
      </c:catAx>
      <c:valAx>
        <c:axId val="-140750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748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1047750</xdr:colOff>
      <xdr:row>176</xdr:row>
      <xdr:rowOff>20107</xdr:rowOff>
    </xdr:from>
    <xdr:to>
      <xdr:col>14</xdr:col>
      <xdr:colOff>0</xdr:colOff>
      <xdr:row>189</xdr:row>
      <xdr:rowOff>149224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3</xdr:row>
      <xdr:rowOff>0</xdr:rowOff>
    </xdr:from>
    <xdr:to>
      <xdr:col>47</xdr:col>
      <xdr:colOff>557893</xdr:colOff>
      <xdr:row>35</xdr:row>
      <xdr:rowOff>156482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1047750</xdr:colOff>
      <xdr:row>176</xdr:row>
      <xdr:rowOff>20107</xdr:rowOff>
    </xdr:from>
    <xdr:to>
      <xdr:col>13</xdr:col>
      <xdr:colOff>0</xdr:colOff>
      <xdr:row>189</xdr:row>
      <xdr:rowOff>149224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1047750</xdr:colOff>
      <xdr:row>173</xdr:row>
      <xdr:rowOff>20107</xdr:rowOff>
    </xdr:from>
    <xdr:to>
      <xdr:col>14</xdr:col>
      <xdr:colOff>0</xdr:colOff>
      <xdr:row>186</xdr:row>
      <xdr:rowOff>149224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15875</xdr:colOff>
      <xdr:row>2</xdr:row>
      <xdr:rowOff>254000</xdr:rowOff>
    </xdr:from>
    <xdr:to>
      <xdr:col>45</xdr:col>
      <xdr:colOff>523875</xdr:colOff>
      <xdr:row>35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698500</xdr:colOff>
      <xdr:row>37</xdr:row>
      <xdr:rowOff>158750</xdr:rowOff>
    </xdr:from>
    <xdr:to>
      <xdr:col>45</xdr:col>
      <xdr:colOff>566116</xdr:colOff>
      <xdr:row>129</xdr:row>
      <xdr:rowOff>163850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1047750</xdr:colOff>
      <xdr:row>173</xdr:row>
      <xdr:rowOff>20107</xdr:rowOff>
    </xdr:from>
    <xdr:to>
      <xdr:col>27</xdr:col>
      <xdr:colOff>1005416</xdr:colOff>
      <xdr:row>186</xdr:row>
      <xdr:rowOff>149224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0</xdr:colOff>
      <xdr:row>3</xdr:row>
      <xdr:rowOff>0</xdr:rowOff>
    </xdr:from>
    <xdr:to>
      <xdr:col>61</xdr:col>
      <xdr:colOff>557893</xdr:colOff>
      <xdr:row>35</xdr:row>
      <xdr:rowOff>156482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1047750</xdr:colOff>
      <xdr:row>176</xdr:row>
      <xdr:rowOff>20107</xdr:rowOff>
    </xdr:from>
    <xdr:to>
      <xdr:col>14</xdr:col>
      <xdr:colOff>0</xdr:colOff>
      <xdr:row>189</xdr:row>
      <xdr:rowOff>149224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1047750</xdr:colOff>
      <xdr:row>181</xdr:row>
      <xdr:rowOff>20107</xdr:rowOff>
    </xdr:from>
    <xdr:to>
      <xdr:col>20</xdr:col>
      <xdr:colOff>0</xdr:colOff>
      <xdr:row>194</xdr:row>
      <xdr:rowOff>149224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1047750</xdr:colOff>
      <xdr:row>176</xdr:row>
      <xdr:rowOff>20107</xdr:rowOff>
    </xdr:from>
    <xdr:to>
      <xdr:col>15</xdr:col>
      <xdr:colOff>0</xdr:colOff>
      <xdr:row>189</xdr:row>
      <xdr:rowOff>149224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0</xdr:colOff>
      <xdr:row>3</xdr:row>
      <xdr:rowOff>0</xdr:rowOff>
    </xdr:from>
    <xdr:to>
      <xdr:col>48</xdr:col>
      <xdr:colOff>557893</xdr:colOff>
      <xdr:row>35</xdr:row>
      <xdr:rowOff>156482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esedi Kgatla" id="{5C71A6B7-E2FB-4964-AEC5-1AD065331B40}" userId="S::Lesedi@aquaair.co.za::cbd250ee-088b-4d45-9fd7-43cbad74fb49" providerId="AD"/>
  <person displayName="Lethabo Ngobeni" id="{D59A9C2B-5D79-4750-95C2-962410E0718F}" userId="S::Lethabo@aquaair.co.za::3ef6ce25-8533-499c-80e0-ba0e5ee732a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40" dT="2020-10-13T09:49:48.34" personId="{5C71A6B7-E2FB-4964-AEC5-1AD065331B40}" id="{0746D47D-33E3-4BE8-B791-D72BC423605D}">
    <text>loadshedding</text>
  </threadedComment>
  <threadedComment ref="G66" dT="2020-10-13T09:50:01.48" personId="{5C71A6B7-E2FB-4964-AEC5-1AD065331B40}" id="{B7B15734-C3C8-41A6-AE85-E4EAD1597CCC}">
    <text>loadshedding</text>
  </threadedComment>
  <threadedComment ref="G83" dT="2020-10-13T09:50:18.29" personId="{5C71A6B7-E2FB-4964-AEC5-1AD065331B40}" id="{51752CA1-C7F7-4C34-8C5F-3C73922878CE}">
    <text>loadshedding</text>
  </threadedComment>
  <threadedComment ref="G90" dT="2020-10-13T09:50:27.65" personId="{5C71A6B7-E2FB-4964-AEC5-1AD065331B40}" id="{8C536BF6-9D2C-4B67-94DA-B45361063DC9}">
    <text>loadshedding</text>
  </threadedComment>
  <threadedComment ref="G346" dT="2020-10-13T09:50:44.57" personId="{5C71A6B7-E2FB-4964-AEC5-1AD065331B40}" id="{2EA4416F-0EB2-4789-81CD-F0C8D9DA5FEA}">
    <text>maintenance downtime</text>
  </threadedComment>
  <threadedComment ref="G379" dT="2020-10-13T09:51:13.16" personId="{5C71A6B7-E2FB-4964-AEC5-1AD065331B40}" id="{007257F6-F207-45CF-81DF-F4E1F6B0BFBB}">
    <text>maintenance downtime</text>
  </threadedComment>
  <threadedComment ref="G398" dT="2020-10-13T09:51:27.07" personId="{5C71A6B7-E2FB-4964-AEC5-1AD065331B40}" id="{5542C0F1-08D3-4C8F-8FA0-7ED1CEAFDC53}">
    <text>maintenance downtime</text>
  </threadedComment>
  <threadedComment ref="G419" dT="2020-10-13T09:51:38.30" personId="{5C71A6B7-E2FB-4964-AEC5-1AD065331B40}" id="{0F25174B-3F17-42FD-BEF0-FCB7D5E574E7}">
    <text>maintenance downtime</text>
  </threadedComment>
  <threadedComment ref="A466" dT="2021-09-05T20:00:53.47" personId="{5C71A6B7-E2FB-4964-AEC5-1AD065331B40}" id="{331D10CD-6B15-4490-9F30-6CF36D8CD489}">
    <text>chaange AWGs information - swab awg 1 to awg 2</text>
  </threadedComment>
  <threadedComment ref="J499" dT="2020-10-13T09:51:49.57" personId="{5C71A6B7-E2FB-4964-AEC5-1AD065331B40}" id="{F9F2F275-A236-43BD-B76A-53BBED19AEB2}">
    <text>maintenance downtime</text>
  </threadedComment>
  <threadedComment ref="J523" dT="2020-10-13T09:51:49.57" personId="{5C71A6B7-E2FB-4964-AEC5-1AD065331B40}" id="{51DE7DB4-B62D-4A31-A96C-0D39E4EBBC1C}">
    <text>maintenance downtime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Y3" dT="2020-10-13T10:20:55.19" personId="{5C71A6B7-E2FB-4964-AEC5-1AD065331B40}" id="{EBA52E3B-271E-4255-8622-05ABFBF19108}">
    <text>forecast is based on ambient conditions; thereby excl. humidifiers</text>
  </threadedComment>
  <threadedComment ref="A51" dT="2020-10-12T12:05:01.98" personId="{5C71A6B7-E2FB-4964-AEC5-1AD065331B40}" id="{49A1D01C-11E9-4F57-8BFE-F774BA5E143E}">
    <text>Saturday</text>
  </threadedComment>
  <threadedComment ref="O67" dT="2020-12-21T13:45:15.72" personId="{5C71A6B7-E2FB-4964-AEC5-1AD065331B40}" id="{F8F43368-382A-4501-ACCD-F8B159E4AFA9}">
    <text>CEO address</text>
  </threadedComment>
  <threadedComment ref="A75" dT="2020-10-12T12:05:31.20" personId="{5C71A6B7-E2FB-4964-AEC5-1AD065331B40}" id="{580EDA52-E637-404D-8D2C-C08B794E10C4}">
    <text>Sunday</text>
  </threadedComment>
  <threadedComment ref="G365" dT="2020-10-20T15:02:50.30" personId="{5C71A6B7-E2FB-4964-AEC5-1AD065331B40}" id="{747751A9-C97B-46A2-8640-FA3DCE35DF63}">
    <text>net forecast for the week</text>
  </threadedComment>
  <threadedComment ref="G509" dT="2020-10-20T15:02:50.30" personId="{5C71A6B7-E2FB-4964-AEC5-1AD065331B40}" id="{23F48C69-2B43-46A1-8D0F-AD1654DF6240}">
    <text>net forecast for the week</text>
  </threadedComment>
  <threadedComment ref="G533" dT="2020-11-17T12:15:10.36" personId="{5C71A6B7-E2FB-4964-AEC5-1AD065331B40}" id="{EFC979DB-78CE-41AB-91BE-3ECBF85774A5}">
    <text>net forecast for 16 - 22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X3" dT="2020-10-13T10:20:55.19" personId="{5C71A6B7-E2FB-4964-AEC5-1AD065331B40}" id="{F571BB19-5B01-465B-A1D9-E1F32CC37C98}">
    <text>forecast is based on ambient conditions; thereby excl. humidifiers</text>
  </threadedComment>
  <threadedComment ref="A51" dT="2020-10-12T12:05:01.98" personId="{5C71A6B7-E2FB-4964-AEC5-1AD065331B40}" id="{B364FD8D-B5D3-4A82-9857-FF90473BBB1B}">
    <text>Saturday</text>
  </threadedComment>
  <threadedComment ref="O67" dT="2020-12-21T13:45:15.72" personId="{5C71A6B7-E2FB-4964-AEC5-1AD065331B40}" id="{F0B64F81-8E86-4808-BF08-B1092D9CC471}">
    <text>CEO address</text>
  </threadedComment>
  <threadedComment ref="A75" dT="2020-10-12T12:05:31.20" personId="{5C71A6B7-E2FB-4964-AEC5-1AD065331B40}" id="{7FE872E0-339B-449C-8ACE-A20A9EF8AE7D}">
    <text>Sunday</text>
  </threadedComment>
  <threadedComment ref="G365" dT="2020-10-20T15:02:50.30" personId="{5C71A6B7-E2FB-4964-AEC5-1AD065331B40}" id="{13750AC2-37AB-45C3-A87F-D1DAF6D6FB03}">
    <text>net forecast for the week</text>
  </threadedComment>
  <threadedComment ref="G509" dT="2020-10-20T15:02:50.30" personId="{5C71A6B7-E2FB-4964-AEC5-1AD065331B40}" id="{FC87276E-6E67-434F-86CF-6AF55B2806D8}">
    <text>net forecast for the week</text>
  </threadedComment>
  <threadedComment ref="G533" dT="2020-11-17T12:15:10.36" personId="{5C71A6B7-E2FB-4964-AEC5-1AD065331B40}" id="{113D21B7-31C6-46B9-94D9-E0763FCE412A}">
    <text>net forecast for 16 - 22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Y3" dT="2020-10-13T10:20:55.19" personId="{5C71A6B7-E2FB-4964-AEC5-1AD065331B40}" id="{F571BB19-5B01-465C-A1D9-E1F32CC37C98}">
    <text>forecast is based on ambient conditions; thereby excl. humidifiers</text>
  </threadedComment>
  <threadedComment ref="A51" dT="2020-10-12T12:05:01.98" personId="{5C71A6B7-E2FB-4964-AEC5-1AD065331B40}" id="{B364FD8D-B5D3-4A83-9857-FF90473BBB1B}">
    <text>Saturday</text>
  </threadedComment>
  <threadedComment ref="O67" dT="2020-12-21T13:45:15.72" personId="{5C71A6B7-E2FB-4964-AEC5-1AD065331B40}" id="{F0B64F81-8E86-4809-BF08-B1092D9CC471}">
    <text>CEO address</text>
  </threadedComment>
  <threadedComment ref="A75" dT="2020-10-12T12:05:31.20" personId="{5C71A6B7-E2FB-4964-AEC5-1AD065331B40}" id="{7FE872E0-339B-449D-8ACE-A20A9EF8AE7D}">
    <text>Sunday</text>
  </threadedComment>
  <threadedComment ref="G365" dT="2020-10-20T15:02:50.30" personId="{5C71A6B7-E2FB-4964-AEC5-1AD065331B40}" id="{13750AC2-37AB-45C4-A87F-D1DAF6D6FB03}">
    <text>net forecast for the week</text>
  </threadedComment>
  <threadedComment ref="G509" dT="2020-10-20T15:02:50.30" personId="{5C71A6B7-E2FB-4964-AEC5-1AD065331B40}" id="{FC87276E-6E67-4350-86CF-6AF55B2806D8}">
    <text>net forecast for the week</text>
  </threadedComment>
  <threadedComment ref="G533" dT="2020-11-17T12:15:10.36" personId="{5C71A6B7-E2FB-4964-AEC5-1AD065331B40}" id="{113D21B7-31C6-46BA-94D9-E0763FCE412A}">
    <text>net forecast for 16 - 22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Z3" dT="2020-10-13T10:20:55.19" personId="{5C71A6B7-E2FB-4964-AEC5-1AD065331B40}" id="{F571BB19-5B01-465D-A1D9-E1F32CC37C98}">
    <text>forecast is based on ambient conditions; thereby excl. humidifiers</text>
  </threadedComment>
  <threadedComment ref="A51" dT="2020-10-12T12:05:01.98" personId="{5C71A6B7-E2FB-4964-AEC5-1AD065331B40}" id="{B364FD8D-B5D3-4A84-9857-FF90473BBB1B}">
    <text>Saturday</text>
  </threadedComment>
  <threadedComment ref="P67" dT="2020-12-21T13:45:15.72" personId="{5C71A6B7-E2FB-4964-AEC5-1AD065331B40}" id="{F0B64F81-8E86-480A-BF08-B1092D9CC471}">
    <text>CEO address</text>
  </threadedComment>
  <threadedComment ref="A75" dT="2020-10-12T12:05:31.20" personId="{5C71A6B7-E2FB-4964-AEC5-1AD065331B40}" id="{7FE872E0-339B-449E-8ACE-A20A9EF8AE7D}">
    <text>Sunday</text>
  </threadedComment>
  <threadedComment ref="H365" dT="2020-10-20T15:02:50.30" personId="{5C71A6B7-E2FB-4964-AEC5-1AD065331B40}" id="{13750AC2-37AB-45C5-A87F-D1DAF6D6FB03}">
    <text>net forecast for the week</text>
  </threadedComment>
  <threadedComment ref="H509" dT="2020-10-20T15:02:50.30" personId="{5C71A6B7-E2FB-4964-AEC5-1AD065331B40}" id="{FC87276E-6E67-4351-86CF-6AF55B2806D8}">
    <text>net forecast for the week</text>
  </threadedComment>
  <threadedComment ref="H533" dT="2020-11-17T12:15:10.36" personId="{5C71A6B7-E2FB-4964-AEC5-1AD065331B40}" id="{113D21B7-31C6-46BB-94D9-E0763FCE412A}">
    <text>net forecast for 16 - 22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Z3" dT="2020-10-13T10:20:55.19" personId="{5C71A6B7-E2FB-4964-AEC5-1AD065331B40}" id="{F571BB19-5B01-465E-A1D9-E1F32CC37C98}">
    <text>forecast is based on ambient conditions; thereby excl. humidifiers</text>
  </threadedComment>
  <threadedComment ref="A51" dT="2020-10-12T12:05:01.98" personId="{5C71A6B7-E2FB-4964-AEC5-1AD065331B40}" id="{B364FD8D-B5D3-4A85-9857-FF90473BBB1B}">
    <text>Saturday</text>
  </threadedComment>
  <threadedComment ref="Q67" dT="2020-12-21T13:45:15.72" personId="{5C71A6B7-E2FB-4964-AEC5-1AD065331B40}" id="{F0B64F81-8E86-480B-BF08-B1092D9CC471}">
    <text>CEO address</text>
  </threadedComment>
  <threadedComment ref="A75" dT="2020-10-12T12:05:31.20" personId="{5C71A6B7-E2FB-4964-AEC5-1AD065331B40}" id="{7FE872E0-339B-449F-8ACE-A20A9EF8AE7D}">
    <text>Sunday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Z3" dT="2020-10-13T10:20:55.19" personId="{5C71A6B7-E2FB-4964-AEC5-1AD065331B40}" id="{F571BB19-5B01-465F-A1D9-E1F32CC37C98}">
    <text>forecast is based on ambient conditions; thereby excl. humidifiers</text>
  </threadedComment>
  <threadedComment ref="A51" dT="2020-10-12T12:05:01.98" personId="{5C71A6B7-E2FB-4964-AEC5-1AD065331B40}" id="{B364FD8D-B5D3-4A86-9857-FF90473BBB1B}">
    <text>Saturday</text>
  </threadedComment>
  <threadedComment ref="Q67" dT="2020-12-21T13:45:15.72" personId="{5C71A6B7-E2FB-4964-AEC5-1AD065331B40}" id="{F0B64F81-8E86-480C-BF08-B1092D9CC471}">
    <text>CEO address</text>
  </threadedComment>
  <threadedComment ref="A75" dT="2020-10-12T12:05:31.20" personId="{5C71A6B7-E2FB-4964-AEC5-1AD065331B40}" id="{7FE872E0-339B-44A0-8ACE-A20A9EF8AE7D}">
    <text>Sunday</text>
  </threadedComment>
  <threadedComment ref="J155" dT="2021-04-26T12:59:57.57" personId="{D59A9C2B-5D79-4750-95C2-962410E0718F}" id="{C29364FC-BA48-442B-9FF7-A72DCD6F5D81}">
    <text>AWG was off until 17:00. air fillters were still wet.</text>
  </threadedComment>
  <threadedComment ref="J636" dT="2021-04-29T06:58:56.82" personId="{D59A9C2B-5D79-4750-95C2-962410E0718F}" id="{DFD70760-927B-4A88-9BEC-701FB83838BC}">
    <text>Public Holiday (Freedom Day)</text>
  </threadedComment>
</ThreadedComments>
</file>

<file path=xl/threadedComments/threadedComment16.xml><?xml version="1.0" encoding="utf-8"?>
<ThreadedComments xmlns="http://schemas.microsoft.com/office/spreadsheetml/2018/threadedcomments" xmlns:x="http://schemas.openxmlformats.org/spreadsheetml/2006/main">
  <threadedComment ref="Z3" dT="2020-10-13T10:20:55.19" personId="{5C71A6B7-E2FB-4964-AEC5-1AD065331B40}" id="{F571BB19-5B01-4660-A1D9-E1F32CC37C98}">
    <text>forecast is based on ambient conditions; thereby excl. humidifiers</text>
  </threadedComment>
  <threadedComment ref="A51" dT="2020-10-12T12:05:01.98" personId="{5C71A6B7-E2FB-4964-AEC5-1AD065331B40}" id="{B364FD8D-B5D3-4A87-9857-FF90473BBB1B}">
    <text>Saturday</text>
  </threadedComment>
  <threadedComment ref="Q67" dT="2020-12-21T13:45:15.72" personId="{5C71A6B7-E2FB-4964-AEC5-1AD065331B40}" id="{F0B64F81-8E86-480D-BF08-B1092D9CC471}">
    <text>CEO address</text>
  </threadedComment>
  <threadedComment ref="A75" dT="2020-10-12T12:05:31.20" personId="{5C71A6B7-E2FB-4964-AEC5-1AD065331B40}" id="{7FE872E0-339B-44A1-8ACE-A20A9EF8AE7D}">
    <text>Sunday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40" dT="2020-10-13T09:49:48.34" personId="{5C71A6B7-E2FB-4964-AEC5-1AD065331B40}" id="{4DDAF46E-37C3-4291-B8F2-076C25630131}">
    <text>loadshedding</text>
  </threadedComment>
  <threadedComment ref="G66" dT="2020-10-13T09:50:01.48" personId="{5C71A6B7-E2FB-4964-AEC5-1AD065331B40}" id="{0665485C-2447-492A-A27D-EF2A6AC7556E}">
    <text>loadshedding</text>
  </threadedComment>
  <threadedComment ref="G83" dT="2020-10-13T09:50:18.29" personId="{5C71A6B7-E2FB-4964-AEC5-1AD065331B40}" id="{A62BF8DC-5ED9-4DB5-BEAB-A009A4F08D66}">
    <text>loadshedding</text>
  </threadedComment>
  <threadedComment ref="G90" dT="2020-10-13T09:50:27.65" personId="{5C71A6B7-E2FB-4964-AEC5-1AD065331B40}" id="{ACFCBFD1-B665-4526-AE7C-A03C35958333}">
    <text>loadshedding</text>
  </threadedComment>
  <threadedComment ref="G107" dT="2020-10-13T09:50:18.29" personId="{5C71A6B7-E2FB-4964-AEC5-1AD065331B40}" id="{B4081771-8213-4DE8-9D7D-CCA5C702C7B6}">
    <text>loadshedding</text>
  </threadedComment>
  <threadedComment ref="G114" dT="2020-10-13T09:50:27.65" personId="{5C71A6B7-E2FB-4964-AEC5-1AD065331B40}" id="{D3EA6DBA-A40A-403A-AE3C-B10B4950E9DE}">
    <text>loadshedding</text>
  </threadedComment>
  <threadedComment ref="G346" dT="2020-10-13T09:50:44.57" personId="{5C71A6B7-E2FB-4964-AEC5-1AD065331B40}" id="{2861F4DE-72BE-4427-B40D-67F706119CD1}">
    <text>maintenance downtime</text>
  </threadedComment>
  <threadedComment ref="G379" dT="2020-10-13T09:51:13.16" personId="{5C71A6B7-E2FB-4964-AEC5-1AD065331B40}" id="{045101F0-B791-4AAC-956C-8F8DA44EB3CC}">
    <text>maintenance downtime</text>
  </threadedComment>
  <threadedComment ref="G398" dT="2020-10-13T09:51:27.07" personId="{5C71A6B7-E2FB-4964-AEC5-1AD065331B40}" id="{560F5752-9EBF-412C-A56C-AE0ED48D6E19}">
    <text>maintenance downtime</text>
  </threadedComment>
  <threadedComment ref="G467" dT="2020-10-13T09:51:38.30" personId="{5C71A6B7-E2FB-4964-AEC5-1AD065331B40}" id="{911E5548-2125-4086-8C6D-DE4029200C7E}">
    <text>maintenance downtime</text>
  </threadedComment>
  <threadedComment ref="J499" dT="2020-10-13T09:51:49.57" personId="{5C71A6B7-E2FB-4964-AEC5-1AD065331B40}" id="{4233841A-A7DB-4CA9-A836-4A57BE098FC9}">
    <text>maintenance downtime</text>
  </threadedComment>
  <threadedComment ref="J523" dT="2020-10-13T09:51:49.57" personId="{5C71A6B7-E2FB-4964-AEC5-1AD065331B40}" id="{FE74C9D0-DA47-4913-B3E0-561CBC571101}">
    <text>maintenance downtime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90" dT="2020-10-13T09:50:01.48" personId="{5C71A6B7-E2FB-4964-AEC5-1AD065331B40}" id="{A58B6553-F297-4055-89B1-37F4202ADD8C}">
    <text>loadshedding</text>
  </threadedComment>
  <threadedComment ref="G346" dT="2020-10-13T09:50:44.57" personId="{5C71A6B7-E2FB-4964-AEC5-1AD065331B40}" id="{8D88C7BF-397B-4974-B648-6CDA9E173480}">
    <text>maintenance downtime</text>
  </threadedComment>
  <threadedComment ref="G379" dT="2020-10-13T09:51:13.16" personId="{5C71A6B7-E2FB-4964-AEC5-1AD065331B40}" id="{70AF4C2F-B900-4554-BA1B-490948E8732B}">
    <text>maintenance downtime</text>
  </threadedComment>
  <threadedComment ref="G398" dT="2020-10-13T09:51:27.07" personId="{5C71A6B7-E2FB-4964-AEC5-1AD065331B40}" id="{F61ADFF2-3C64-472B-B8EA-5E0BE3191104}">
    <text>maintenance downtime</text>
  </threadedComment>
  <threadedComment ref="G419" dT="2020-10-13T09:51:38.30" personId="{5C71A6B7-E2FB-4964-AEC5-1AD065331B40}" id="{9CA706B2-422F-4C07-B514-7BFCCE85560F}">
    <text>maintenance downtime</text>
  </threadedComment>
  <threadedComment ref="J499" dT="2020-10-13T09:51:49.57" personId="{5C71A6B7-E2FB-4964-AEC5-1AD065331B40}" id="{ABD01144-135C-45F3-9CAE-66F5697EFB6E}">
    <text>maintenance downtime</text>
  </threadedComment>
  <threadedComment ref="J523" dT="2020-10-13T09:51:49.57" personId="{5C71A6B7-E2FB-4964-AEC5-1AD065331B40}" id="{D0901549-4F05-4575-8786-DA8C9891EFD8}">
    <text>maintenance downtime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G40" dT="2020-10-13T09:49:48.34" personId="{5C71A6B7-E2FB-4964-AEC5-1AD065331B40}" id="{5A4A72B6-3F17-4269-9F10-60A3E11F5083}">
    <text>loadshedding</text>
  </threadedComment>
  <threadedComment ref="G66" dT="2020-10-13T09:50:01.48" personId="{5C71A6B7-E2FB-4964-AEC5-1AD065331B40}" id="{5BA4111D-1680-4E27-BCDC-B8E07E37F711}">
    <text>loadshedding</text>
  </threadedComment>
  <threadedComment ref="G83" dT="2020-10-13T09:50:18.29" personId="{5C71A6B7-E2FB-4964-AEC5-1AD065331B40}" id="{47C7AA56-34F4-47B6-A4AC-73CB48253161}">
    <text>loadshedding</text>
  </threadedComment>
  <threadedComment ref="G90" dT="2020-10-13T09:50:27.65" personId="{5C71A6B7-E2FB-4964-AEC5-1AD065331B40}" id="{E48231BC-8ABB-41E9-86EB-1297ACC30EA7}">
    <text>loadshedding</text>
  </threadedComment>
  <threadedComment ref="G346" dT="2020-10-13T09:50:44.57" personId="{5C71A6B7-E2FB-4964-AEC5-1AD065331B40}" id="{C9D7B852-2B3D-494C-8EB9-54F8A8B54B2F}">
    <text>maintenance downtime</text>
  </threadedComment>
  <threadedComment ref="G379" dT="2020-10-13T09:51:13.16" personId="{5C71A6B7-E2FB-4964-AEC5-1AD065331B40}" id="{ED18295C-B3F6-4EF5-94A7-DD6EB5A9A99C}">
    <text>maintenance downtime</text>
  </threadedComment>
  <threadedComment ref="G398" dT="2020-10-13T09:51:27.07" personId="{5C71A6B7-E2FB-4964-AEC5-1AD065331B40}" id="{8313E52D-7DBD-4B1F-98FD-48618E42655A}">
    <text>maintenance downtime</text>
  </threadedComment>
  <threadedComment ref="G419" dT="2020-10-13T09:51:38.30" personId="{5C71A6B7-E2FB-4964-AEC5-1AD065331B40}" id="{7903DB97-3217-46DF-B63E-365DC9C9E9BC}">
    <text>maintenance downtime</text>
  </threadedComment>
  <threadedComment ref="J499" dT="2020-10-13T09:51:49.57" personId="{5C71A6B7-E2FB-4964-AEC5-1AD065331B40}" id="{33EEEB4F-D7FA-44BD-A2DE-9BD03F54560B}">
    <text>maintenance downtime</text>
  </threadedComment>
  <threadedComment ref="J523" dT="2020-10-13T09:51:49.57" personId="{5C71A6B7-E2FB-4964-AEC5-1AD065331B40}" id="{FD5975CF-6376-4C59-A52B-35C5DB1A792E}">
    <text>maintenance downtime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G40" dT="2020-10-13T09:49:48.34" personId="{5C71A6B7-E2FB-4964-AEC5-1AD065331B40}" id="{580022C9-03F7-4143-BED4-A57C1B687C1F}">
    <text>loadshedding</text>
  </threadedComment>
  <threadedComment ref="G66" dT="2020-10-13T09:50:01.48" personId="{5C71A6B7-E2FB-4964-AEC5-1AD065331B40}" id="{2EBF44F4-93FA-4ABA-8BA7-927458BA5EF9}">
    <text>loadshedding</text>
  </threadedComment>
  <threadedComment ref="G83" dT="2020-10-13T09:50:18.29" personId="{5C71A6B7-E2FB-4964-AEC5-1AD065331B40}" id="{8B864ABD-7EE9-497C-BD5D-2B65020ED8D8}">
    <text>loadshedding</text>
  </threadedComment>
  <threadedComment ref="G90" dT="2020-10-13T09:50:27.65" personId="{5C71A6B7-E2FB-4964-AEC5-1AD065331B40}" id="{2ECD8019-3701-4F5A-B625-70B1BDD6283F}">
    <text>loadshedding</text>
  </threadedComment>
  <threadedComment ref="G346" dT="2020-10-13T09:50:44.57" personId="{5C71A6B7-E2FB-4964-AEC5-1AD065331B40}" id="{82883686-6B00-4084-8D7D-C49D2E567735}">
    <text>maintenance downtime</text>
  </threadedComment>
  <threadedComment ref="G379" dT="2020-10-13T09:51:13.16" personId="{5C71A6B7-E2FB-4964-AEC5-1AD065331B40}" id="{02E486F9-4047-4EC2-B112-45900760AAA2}">
    <text>maintenance downtime</text>
  </threadedComment>
  <threadedComment ref="G398" dT="2020-10-13T09:51:27.07" personId="{5C71A6B7-E2FB-4964-AEC5-1AD065331B40}" id="{5091188D-6DB9-468A-B401-E8E961DD56AD}">
    <text>maintenance downtime</text>
  </threadedComment>
  <threadedComment ref="G419" dT="2020-10-13T09:51:38.30" personId="{5C71A6B7-E2FB-4964-AEC5-1AD065331B40}" id="{560BBAE0-FE11-4B24-818B-C5420F6128A7}">
    <text>maintenance downtime</text>
  </threadedComment>
  <threadedComment ref="J499" dT="2020-10-13T09:51:49.57" personId="{5C71A6B7-E2FB-4964-AEC5-1AD065331B40}" id="{67DFD7CB-DE5B-4514-A736-4DDBE228A40A}">
    <text>maintenance downtime</text>
  </threadedComment>
  <threadedComment ref="J523" dT="2020-10-13T09:51:49.57" personId="{5C71A6B7-E2FB-4964-AEC5-1AD065331B40}" id="{26AE3EBD-C3C5-4214-8A52-04517ACA676A}">
    <text>maintenance downtime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G66" dT="2020-10-13T09:50:01.48" personId="{5C71A6B7-E2FB-4964-AEC5-1AD065331B40}" id="{210E6243-5053-4A5E-976C-481E3D8C1F3D}">
    <text>loadshedding</text>
  </threadedComment>
  <threadedComment ref="G83" dT="2020-10-13T09:50:18.29" personId="{5C71A6B7-E2FB-4964-AEC5-1AD065331B40}" id="{BC2BF670-418D-4B99-8456-9F45CF2E9F5A}">
    <text>loadshedding</text>
  </threadedComment>
  <threadedComment ref="G90" dT="2020-10-13T09:50:27.65" personId="{5C71A6B7-E2FB-4964-AEC5-1AD065331B40}" id="{A501EB83-019D-443C-B3D1-DE1B060C0F9C}">
    <text>loadshedding</text>
  </threadedComment>
  <threadedComment ref="G398" dT="2020-10-13T09:51:27.07" personId="{5C71A6B7-E2FB-4964-AEC5-1AD065331B40}" id="{0AFCA2A9-DD25-4904-BDAC-8CE9BC3990A9}">
    <text>maintenance downtime</text>
  </threadedComment>
  <threadedComment ref="J499" dT="2020-10-13T09:51:49.57" personId="{5C71A6B7-E2FB-4964-AEC5-1AD065331B40}" id="{24D0F271-74BA-4481-97D5-6CD17D72F30C}">
    <text>maintenance downtime</text>
  </threadedComment>
  <threadedComment ref="J523" dT="2020-10-13T09:51:49.57" personId="{5C71A6B7-E2FB-4964-AEC5-1AD065331B40}" id="{E5C96000-F55D-4AEC-8620-EFE3EECFEAB9}">
    <text>maintenance downtime</text>
  </threadedComment>
  <threadedComment ref="J547" dT="2020-10-13T09:51:49.57" personId="{5C71A6B7-E2FB-4964-AEC5-1AD065331B40}" id="{F761490E-8109-49EB-81F0-CDA9DE7A8E5B}">
    <text>maintenance downtime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G40" dT="2020-10-13T09:49:48.34" personId="{5C71A6B7-E2FB-4964-AEC5-1AD065331B40}" id="{8D099CD0-9374-4D22-BA3A-6B764483405F}">
    <text>loadshedding</text>
  </threadedComment>
  <threadedComment ref="G66" dT="2020-10-13T09:50:01.48" personId="{5C71A6B7-E2FB-4964-AEC5-1AD065331B40}" id="{88D3E928-28B7-48D1-8B58-D9F8AB81DD5F}">
    <text>loadshedding</text>
  </threadedComment>
  <threadedComment ref="G83" dT="2020-10-13T09:50:18.29" personId="{5C71A6B7-E2FB-4964-AEC5-1AD065331B40}" id="{5378EF41-F3AE-4FB0-8CDD-8D4B48D12CCA}">
    <text>loadshedding</text>
  </threadedComment>
  <threadedComment ref="G90" dT="2020-10-13T09:50:27.65" personId="{5C71A6B7-E2FB-4964-AEC5-1AD065331B40}" id="{7B24A523-19A6-4153-BFC5-5E9E1D4A0D66}">
    <text>loadshedding</text>
  </threadedComment>
  <threadedComment ref="G346" dT="2020-10-13T09:50:44.57" personId="{5C71A6B7-E2FB-4964-AEC5-1AD065331B40}" id="{D1A445AF-4644-4523-AA09-8D1E03C8003E}">
    <text>maintenance downtime</text>
  </threadedComment>
  <threadedComment ref="G379" dT="2020-10-13T09:51:13.16" personId="{5C71A6B7-E2FB-4964-AEC5-1AD065331B40}" id="{30CFB134-C39B-4581-99CF-60C00787A26A}">
    <text>maintenance downtime</text>
  </threadedComment>
  <threadedComment ref="G398" dT="2020-10-13T09:51:27.07" personId="{5C71A6B7-E2FB-4964-AEC5-1AD065331B40}" id="{429D71E5-B615-4882-B5E9-DD97A122C9FC}">
    <text>maintenance downtime</text>
  </threadedComment>
  <threadedComment ref="G419" dT="2020-10-13T09:51:38.30" personId="{5C71A6B7-E2FB-4964-AEC5-1AD065331B40}" id="{80BB21A9-20E6-48C5-B049-02FC4AC0E755}">
    <text>maintenance downtime</text>
  </threadedComment>
  <threadedComment ref="J499" dT="2020-10-13T09:51:49.57" personId="{5C71A6B7-E2FB-4964-AEC5-1AD065331B40}" id="{3D06F1E6-3C27-453E-A67F-807FE255C72C}">
    <text>maintenance downtime</text>
  </threadedComment>
  <threadedComment ref="J523" dT="2020-10-13T09:51:49.57" personId="{5C71A6B7-E2FB-4964-AEC5-1AD065331B40}" id="{FBA50BB7-8EED-4771-98A5-91DF0D37A550}">
    <text>maintenance downtime</text>
  </threadedComment>
  <threadedComment ref="A555" dT="2020-10-12T11:33:05.89" personId="{5C71A6B7-E2FB-4964-AEC5-1AD065331B40}" id="{707F4BAE-05EF-4BD5-B514-30D11A523F4D}">
    <text>No readings recorded by personnel due to public holiday.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Q3" dT="2020-10-13T10:20:55.19" personId="{5C71A6B7-E2FB-4964-AEC5-1AD065331B40}" id="{49250A31-CB72-4897-B500-309FB0A91B5D}">
    <text>forecast is based on ambient conditions; thereby excl. humidifiers</text>
  </threadedComment>
  <threadedComment ref="A51" dT="2020-10-12T12:05:01.98" personId="{5C71A6B7-E2FB-4964-AEC5-1AD065331B40}" id="{D7DF40C1-B18E-414C-8997-5A6AB14C11FA}">
    <text>Saturday</text>
  </threadedComment>
  <threadedComment ref="A75" dT="2020-10-12T12:05:31.20" personId="{5C71A6B7-E2FB-4964-AEC5-1AD065331B40}" id="{2C9E9ED5-C960-4ED9-A40C-71AA945B98F0}">
    <text>Sunday</text>
  </threadedComment>
  <threadedComment ref="J302" dT="2020-10-16T13:13:18.64" personId="{D59A9C2B-5D79-4750-95C2-962410E0718F}" id="{442AAA24-1A61-489C-8977-19FDCFE09FC6}">
    <text>Where there are blank spaces, AWG machines were being maintained.</text>
  </threadedComment>
  <threadedComment ref="J325" dT="2020-10-16T13:13:59.52" personId="{D59A9C2B-5D79-4750-95C2-962410E0718F}" id="{732EB88C-9CCA-4254-B2F4-CEFB962BF45F}">
    <text>Where there are blank spaces, AWG machines were being maintained.</text>
  </threadedComment>
  <threadedComment ref="H362" dT="2020-10-16T13:12:06.43" personId="{D59A9C2B-5D79-4750-95C2-962410E0718F}" id="{612C3750-CE05-4774-8391-14F26A0435CB}">
    <text>Night shift production workers stopped left work at 21:00 hence there are no readings from 21:00 to 01:30</text>
  </threadedComment>
  <threadedComment ref="K362" dT="2020-10-16T13:11:23.41" personId="{D59A9C2B-5D79-4750-95C2-962410E0718F}" id="{8FC07502-201D-463C-A307-DFC6A1FE3A24}">
    <text>Night shift production workers stopped left work at 21:00 hence there are no readings from 21:00 to 01:30</text>
  </threadedComment>
  <threadedComment ref="F437" dT="2020-10-20T15:02:50.30" personId="{5C71A6B7-E2FB-4964-AEC5-1AD065331B40}" id="{B2B72A2B-8663-4904-ADF7-F56501A66062}">
    <text>net forecast for the week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W3" dT="2020-10-13T10:20:55.19" personId="{5C71A6B7-E2FB-4964-AEC5-1AD065331B40}" id="{49250A31-CB72-4898-B500-309FB0A91B5D}">
    <text>forecast is based on ambient conditions; thereby excl. humidifiers</text>
  </threadedComment>
  <threadedComment ref="A51" dT="2020-10-12T12:05:01.98" personId="{5C71A6B7-E2FB-4964-AEC5-1AD065331B40}" id="{D7DF40C1-B18E-414D-8997-5A6AB14C11FA}">
    <text>Saturday</text>
  </threadedComment>
  <threadedComment ref="A75" dT="2020-10-12T12:05:31.20" personId="{5C71A6B7-E2FB-4964-AEC5-1AD065331B40}" id="{2C9E9ED5-C960-4EDA-A40C-71AA945B98F0}">
    <text>Sunday</text>
  </threadedComment>
  <threadedComment ref="J325" dT="2020-10-16T13:13:59.52" personId="{D59A9C2B-5D79-4750-95C2-962410E0718F}" id="{732EB88C-9CCA-4255-B2F4-CEFB962BF45F}">
    <text>Where there are blank spaces, AWG machines were being maintained.</text>
  </threadedComment>
  <threadedComment ref="H362" dT="2020-10-16T13:12:06.43" personId="{D59A9C2B-5D79-4750-95C2-962410E0718F}" id="{612C3750-CE05-4775-8391-14F26A0435CB}">
    <text>Night shift production workers stopped left work at 21:00 hence there are no readings from 21:00 to 01:30</text>
  </threadedComment>
  <threadedComment ref="K362" dT="2020-10-16T13:11:23.41" personId="{D59A9C2B-5D79-4750-95C2-962410E0718F}" id="{8FC07502-201D-463D-A307-DFC6A1FE3A24}">
    <text>Night shift production workers stopped left work at 21:00 hence there are no readings from 21:00 to 01:30</text>
  </threadedComment>
  <threadedComment ref="F365" dT="2020-10-20T15:02:50.30" personId="{5C71A6B7-E2FB-4964-AEC5-1AD065331B40}" id="{1DBA6406-18BE-4108-9A39-CFA0CB6E3689}">
    <text>net forecast for the week</text>
  </threadedComment>
  <threadedComment ref="F509" dT="2020-10-20T15:02:50.30" personId="{5C71A6B7-E2FB-4964-AEC5-1AD065331B40}" id="{B2B72A2B-8663-4905-ADF7-F56501A66062}">
    <text>net forecast for the week</text>
  </threadedComment>
  <threadedComment ref="F533" dT="2020-11-17T12:15:10.36" personId="{5C71A6B7-E2FB-4964-AEC5-1AD065331B40}" id="{0360C2C8-3C45-446D-B004-78CB05423831}">
    <text>net forecast for 16 - 22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5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.xml"/><Relationship Id="rId5" Type="http://schemas.microsoft.com/office/2017/10/relationships/threadedComment" Target="../threadedComments/threadedComment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2.xml"/><Relationship Id="rId5" Type="http://schemas.microsoft.com/office/2017/10/relationships/threadedComment" Target="../threadedComments/threadedComment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3.xml"/><Relationship Id="rId5" Type="http://schemas.microsoft.com/office/2017/10/relationships/threadedComment" Target="../threadedComments/threadedComment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4" Type="http://schemas.openxmlformats.org/officeDocument/2006/relationships/comments" Target="../comments9.xml"/><Relationship Id="rId5" Type="http://schemas.microsoft.com/office/2017/10/relationships/threadedComment" Target="../threadedComments/threadedComment13.xml"/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5.xml"/><Relationship Id="rId5" Type="http://schemas.microsoft.com/office/2017/10/relationships/threadedComment" Target="../threadedComments/threadedComment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6.xml"/><Relationship Id="rId5" Type="http://schemas.microsoft.com/office/2017/10/relationships/threadedComment" Target="../threadedComments/threadedComment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4" Type="http://schemas.openxmlformats.org/officeDocument/2006/relationships/comments" Target="../comments10.xml"/><Relationship Id="rId5" Type="http://schemas.microsoft.com/office/2017/10/relationships/threadedComment" Target="../threadedComments/threadedComment16.xml"/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5" Type="http://schemas.microsoft.com/office/2017/10/relationships/threadedComment" Target="../threadedComments/threadedComment2.xml"/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5" Type="http://schemas.microsoft.com/office/2017/10/relationships/threadedComment" Target="../threadedComments/threadedComment3.xml"/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5" Type="http://schemas.microsoft.com/office/2017/10/relationships/threadedComment" Target="../threadedComments/threadedComment4.xml"/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5" Type="http://schemas.microsoft.com/office/2017/10/relationships/threadedComment" Target="../threadedComments/threadedComment5.xml"/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5" Type="http://schemas.microsoft.com/office/2017/10/relationships/threadedComment" Target="../threadedComments/threadedComment6.xml"/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5" Type="http://schemas.microsoft.com/office/2017/10/relationships/threadedComment" Target="../threadedComments/threadedComment7.xml"/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5" Type="http://schemas.microsoft.com/office/2017/10/relationships/threadedComment" Target="../threadedComments/threadedComment9.xml"/><Relationship Id="rId1" Type="http://schemas.openxmlformats.org/officeDocument/2006/relationships/printerSettings" Target="../printerSettings/printerSettings9.bin"/><Relationship Id="rId2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R828"/>
  <sheetViews>
    <sheetView zoomScale="70" zoomScaleNormal="70" zoomScalePageLayoutView="70" workbookViewId="0">
      <pane xSplit="1" topLeftCell="B1" activePane="topRight" state="frozen"/>
      <selection pane="topRight" activeCell="F8" sqref="F8"/>
    </sheetView>
  </sheetViews>
  <sheetFormatPr baseColWidth="10" defaultColWidth="11" defaultRowHeight="16" x14ac:dyDescent="0.2"/>
  <cols>
    <col min="1" max="1" width="25" style="65" customWidth="1"/>
    <col min="2" max="2" width="17" style="12" customWidth="1"/>
    <col min="3" max="3" width="13.6640625" style="65" customWidth="1"/>
    <col min="4" max="4" width="17.33203125" style="66" customWidth="1"/>
    <col min="5" max="5" width="17" style="8" customWidth="1"/>
    <col min="6" max="14" width="17" style="65" customWidth="1"/>
    <col min="15" max="15" width="12.1640625" style="65" customWidth="1"/>
    <col min="16" max="16" width="33.5" style="65" customWidth="1"/>
    <col min="17" max="19" width="11" style="65" customWidth="1"/>
    <col min="20" max="16384" width="11" style="65"/>
  </cols>
  <sheetData>
    <row r="1" spans="1:16" s="76" customFormat="1" ht="16" customHeight="1" x14ac:dyDescent="0.2">
      <c r="A1" s="85"/>
      <c r="B1" s="103" t="s">
        <v>5731</v>
      </c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M1" s="104"/>
      <c r="N1" s="104"/>
    </row>
    <row r="2" spans="1:16" s="76" customFormat="1" ht="48" x14ac:dyDescent="0.2">
      <c r="A2" s="79"/>
      <c r="B2" s="84" t="s">
        <v>9</v>
      </c>
      <c r="C2" s="77" t="s">
        <v>10</v>
      </c>
      <c r="D2" s="80" t="s">
        <v>52</v>
      </c>
      <c r="E2" s="102" t="s">
        <v>5735</v>
      </c>
      <c r="F2" s="81" t="s">
        <v>529</v>
      </c>
      <c r="G2" s="81" t="s">
        <v>530</v>
      </c>
      <c r="H2" s="81" t="s">
        <v>531</v>
      </c>
      <c r="I2" s="81" t="s">
        <v>532</v>
      </c>
      <c r="J2" s="81" t="s">
        <v>533</v>
      </c>
      <c r="K2" s="81" t="s">
        <v>534</v>
      </c>
      <c r="L2" s="81"/>
      <c r="M2" s="81"/>
      <c r="N2" s="81"/>
      <c r="O2" s="79" t="s">
        <v>5734</v>
      </c>
      <c r="P2" s="79" t="s">
        <v>541</v>
      </c>
    </row>
    <row r="3" spans="1:16" x14ac:dyDescent="0.2">
      <c r="A3" s="14">
        <v>43891</v>
      </c>
      <c r="B3" s="65">
        <v>17.578934</v>
      </c>
      <c r="C3" s="65">
        <v>67</v>
      </c>
      <c r="D3" s="66">
        <v>2249.1999999999998</v>
      </c>
      <c r="O3" s="18">
        <v>43891</v>
      </c>
    </row>
    <row r="4" spans="1:16" x14ac:dyDescent="0.2">
      <c r="A4" s="14">
        <v>43891.041666666672</v>
      </c>
      <c r="B4" s="65">
        <v>16.368935</v>
      </c>
      <c r="C4" s="65">
        <v>74</v>
      </c>
      <c r="D4" s="66">
        <v>3219</v>
      </c>
      <c r="O4" s="18">
        <v>43892</v>
      </c>
      <c r="P4" s="65" t="s">
        <v>542</v>
      </c>
    </row>
    <row r="5" spans="1:16" x14ac:dyDescent="0.2">
      <c r="A5" s="14">
        <v>43891.083333333328</v>
      </c>
      <c r="B5" s="65">
        <v>15.598934</v>
      </c>
      <c r="C5" s="65">
        <v>77</v>
      </c>
      <c r="D5" s="66">
        <v>3219</v>
      </c>
      <c r="O5" s="18">
        <v>43893</v>
      </c>
      <c r="P5" s="65" t="s">
        <v>542</v>
      </c>
    </row>
    <row r="6" spans="1:16" x14ac:dyDescent="0.2">
      <c r="A6" s="14">
        <v>43891.125</v>
      </c>
      <c r="B6" s="65">
        <v>15.018934</v>
      </c>
      <c r="C6" s="65">
        <v>80</v>
      </c>
      <c r="D6" s="66">
        <v>3508.8</v>
      </c>
      <c r="O6" s="18">
        <v>43894</v>
      </c>
      <c r="P6" s="65" t="s">
        <v>543</v>
      </c>
    </row>
    <row r="7" spans="1:16" x14ac:dyDescent="0.2">
      <c r="A7" s="14">
        <v>43891.166666666672</v>
      </c>
      <c r="B7" s="65">
        <v>14.428934</v>
      </c>
      <c r="C7" s="65">
        <v>82</v>
      </c>
      <c r="D7" s="66">
        <v>0</v>
      </c>
      <c r="O7" s="18">
        <v>43895</v>
      </c>
    </row>
    <row r="8" spans="1:16" x14ac:dyDescent="0.2">
      <c r="A8" s="14">
        <v>43891.208333333328</v>
      </c>
      <c r="B8" s="65">
        <v>14.118935</v>
      </c>
      <c r="C8" s="65">
        <v>84</v>
      </c>
      <c r="D8" s="66">
        <v>0</v>
      </c>
      <c r="O8" s="18">
        <v>43896</v>
      </c>
    </row>
    <row r="9" spans="1:16" x14ac:dyDescent="0.2">
      <c r="A9" s="14">
        <v>43891.25</v>
      </c>
      <c r="B9" s="65">
        <v>14.048933999999999</v>
      </c>
      <c r="C9" s="65">
        <v>84</v>
      </c>
      <c r="D9" s="66">
        <v>0</v>
      </c>
      <c r="O9" s="18">
        <v>43897</v>
      </c>
    </row>
    <row r="10" spans="1:16" x14ac:dyDescent="0.2">
      <c r="A10" s="14">
        <v>43891.291666666672</v>
      </c>
      <c r="B10" s="65">
        <v>14.758934</v>
      </c>
      <c r="C10" s="65">
        <v>81</v>
      </c>
      <c r="D10" s="66">
        <v>0</v>
      </c>
      <c r="O10" s="18">
        <v>43898</v>
      </c>
    </row>
    <row r="11" spans="1:16" x14ac:dyDescent="0.2">
      <c r="A11" s="14">
        <v>43891.333333333328</v>
      </c>
      <c r="B11" s="65">
        <v>16.508934</v>
      </c>
      <c r="C11" s="65">
        <v>72</v>
      </c>
      <c r="D11" s="66">
        <v>3219</v>
      </c>
      <c r="O11" s="18">
        <v>43899</v>
      </c>
    </row>
    <row r="12" spans="1:16" x14ac:dyDescent="0.2">
      <c r="A12" s="14">
        <v>43891.375</v>
      </c>
      <c r="B12" s="65">
        <v>17.788934999999999</v>
      </c>
      <c r="C12" s="65">
        <v>66</v>
      </c>
      <c r="D12" s="66">
        <v>2249.1999999999998</v>
      </c>
      <c r="O12" s="18">
        <v>43900</v>
      </c>
    </row>
    <row r="13" spans="1:16" x14ac:dyDescent="0.2">
      <c r="A13" s="14">
        <v>43891.416666666672</v>
      </c>
      <c r="B13" s="65">
        <v>18.518934000000002</v>
      </c>
      <c r="C13" s="65">
        <v>63</v>
      </c>
      <c r="D13" s="66">
        <v>2249.1999999999998</v>
      </c>
      <c r="O13" s="18">
        <v>43901</v>
      </c>
    </row>
    <row r="14" spans="1:16" x14ac:dyDescent="0.2">
      <c r="A14" s="14">
        <v>43891.458333333328</v>
      </c>
      <c r="B14" s="65">
        <v>19.848934</v>
      </c>
      <c r="C14" s="65">
        <v>58</v>
      </c>
      <c r="D14" s="66">
        <v>1754.4</v>
      </c>
      <c r="O14" s="18">
        <v>43902</v>
      </c>
    </row>
    <row r="15" spans="1:16" x14ac:dyDescent="0.2">
      <c r="A15" s="14">
        <v>43891.5</v>
      </c>
      <c r="B15" s="65">
        <v>21.698934999999999</v>
      </c>
      <c r="C15" s="65">
        <v>52</v>
      </c>
      <c r="D15" s="66">
        <v>2851</v>
      </c>
      <c r="O15" s="18">
        <v>43903</v>
      </c>
    </row>
    <row r="16" spans="1:16" x14ac:dyDescent="0.2">
      <c r="A16" s="14">
        <v>43891.541666666672</v>
      </c>
      <c r="B16" s="65">
        <v>23.828934</v>
      </c>
      <c r="C16" s="65">
        <v>46</v>
      </c>
      <c r="D16" s="66">
        <v>2500</v>
      </c>
      <c r="O16" s="18">
        <v>43904</v>
      </c>
    </row>
    <row r="17" spans="1:16" ht="32" x14ac:dyDescent="0.2">
      <c r="A17" s="14">
        <v>43891.583333333328</v>
      </c>
      <c r="B17" s="65">
        <v>24.148933</v>
      </c>
      <c r="C17" s="65">
        <v>49</v>
      </c>
      <c r="D17" s="66">
        <v>2500</v>
      </c>
      <c r="O17" s="18">
        <v>43905</v>
      </c>
      <c r="P17" s="26" t="s">
        <v>549</v>
      </c>
    </row>
    <row r="18" spans="1:16" x14ac:dyDescent="0.2">
      <c r="A18" s="14">
        <v>43891.625</v>
      </c>
      <c r="B18" s="65">
        <v>25.068933000000001</v>
      </c>
      <c r="C18" s="65">
        <v>47</v>
      </c>
      <c r="D18" s="66">
        <v>2866</v>
      </c>
      <c r="O18" s="18">
        <v>43906</v>
      </c>
      <c r="P18" s="23" t="s">
        <v>546</v>
      </c>
    </row>
    <row r="19" spans="1:16" x14ac:dyDescent="0.2">
      <c r="A19" s="14">
        <v>43891.666666666672</v>
      </c>
      <c r="B19" s="65">
        <v>24.428934000000002</v>
      </c>
      <c r="C19" s="65">
        <v>48</v>
      </c>
      <c r="D19" s="66">
        <v>2500</v>
      </c>
      <c r="O19" s="18">
        <v>43907</v>
      </c>
      <c r="P19" s="23" t="s">
        <v>547</v>
      </c>
    </row>
    <row r="20" spans="1:16" x14ac:dyDescent="0.2">
      <c r="A20" s="14">
        <v>43891.708333333328</v>
      </c>
      <c r="B20" s="65">
        <v>24.148933</v>
      </c>
      <c r="C20" s="65">
        <v>50</v>
      </c>
      <c r="D20" s="66">
        <v>2851</v>
      </c>
      <c r="O20" s="18">
        <v>43908</v>
      </c>
      <c r="P20" s="23" t="s">
        <v>544</v>
      </c>
    </row>
    <row r="21" spans="1:16" x14ac:dyDescent="0.2">
      <c r="A21" s="14">
        <v>43891.75</v>
      </c>
      <c r="B21" s="65">
        <v>23.598934</v>
      </c>
      <c r="C21" s="65">
        <v>56</v>
      </c>
      <c r="D21" s="66">
        <v>2851</v>
      </c>
      <c r="O21" s="18">
        <v>43909</v>
      </c>
    </row>
    <row r="22" spans="1:16" x14ac:dyDescent="0.2">
      <c r="A22" s="14">
        <v>43891.791666666672</v>
      </c>
      <c r="B22" s="65">
        <v>21.758934</v>
      </c>
      <c r="C22" s="65">
        <v>61</v>
      </c>
      <c r="D22" s="66">
        <v>3186.6</v>
      </c>
      <c r="O22" s="18">
        <v>43910</v>
      </c>
    </row>
    <row r="23" spans="1:16" x14ac:dyDescent="0.2">
      <c r="A23" s="14">
        <v>43891.833333333328</v>
      </c>
      <c r="B23" s="65">
        <v>21.118935</v>
      </c>
      <c r="C23" s="65">
        <v>64</v>
      </c>
      <c r="D23" s="66">
        <v>3186.6</v>
      </c>
      <c r="O23" s="18">
        <v>43911</v>
      </c>
      <c r="P23" s="23"/>
    </row>
    <row r="24" spans="1:16" x14ac:dyDescent="0.2">
      <c r="A24" s="14">
        <v>43891.875</v>
      </c>
      <c r="B24" s="65">
        <v>20.678934000000002</v>
      </c>
      <c r="C24" s="65">
        <v>66</v>
      </c>
      <c r="D24" s="66">
        <v>3186.6</v>
      </c>
      <c r="O24" s="18">
        <v>43912</v>
      </c>
      <c r="P24" s="23" t="s">
        <v>545</v>
      </c>
    </row>
    <row r="25" spans="1:16" x14ac:dyDescent="0.2">
      <c r="A25" s="14">
        <v>43891.916666666672</v>
      </c>
      <c r="B25" s="65">
        <v>20.628934999999998</v>
      </c>
      <c r="C25" s="65">
        <v>67</v>
      </c>
      <c r="D25" s="66">
        <v>3186.6</v>
      </c>
      <c r="O25" s="18">
        <v>43913</v>
      </c>
    </row>
    <row r="26" spans="1:16" x14ac:dyDescent="0.2">
      <c r="A26" s="14">
        <v>43891.958333333328</v>
      </c>
      <c r="B26" s="65">
        <v>20.438934</v>
      </c>
      <c r="C26" s="65">
        <v>68</v>
      </c>
      <c r="D26" s="66">
        <v>3186.6</v>
      </c>
      <c r="E26" s="67">
        <f>AVERAGE(D3:D26)</f>
        <v>2354.9916666666663</v>
      </c>
      <c r="L26" s="8"/>
      <c r="M26" s="8"/>
      <c r="N26" s="8"/>
      <c r="O26" s="18">
        <v>43914</v>
      </c>
    </row>
    <row r="27" spans="1:16" x14ac:dyDescent="0.2">
      <c r="A27" s="14">
        <v>43892</v>
      </c>
      <c r="B27" s="65">
        <v>19.988934</v>
      </c>
      <c r="C27" s="65">
        <v>69</v>
      </c>
      <c r="D27" s="66">
        <v>2249.1999999999998</v>
      </c>
      <c r="E27" s="67"/>
      <c r="O27" s="18">
        <v>43915</v>
      </c>
    </row>
    <row r="28" spans="1:16" x14ac:dyDescent="0.2">
      <c r="A28" s="14">
        <v>43892.041666666672</v>
      </c>
      <c r="B28" s="65">
        <v>18.378934999999998</v>
      </c>
      <c r="C28" s="65">
        <v>76</v>
      </c>
      <c r="D28" s="66">
        <v>3219</v>
      </c>
      <c r="O28" s="18">
        <v>43916</v>
      </c>
    </row>
    <row r="29" spans="1:16" x14ac:dyDescent="0.2">
      <c r="A29" s="14">
        <v>43892.083333333328</v>
      </c>
      <c r="B29" s="65">
        <v>17.418934</v>
      </c>
      <c r="C29" s="65">
        <v>79</v>
      </c>
      <c r="D29" s="66">
        <v>3219</v>
      </c>
      <c r="O29" s="18">
        <v>43917</v>
      </c>
    </row>
    <row r="30" spans="1:16" ht="15.75" customHeight="1" x14ac:dyDescent="0.2">
      <c r="A30" s="14">
        <v>43892.125</v>
      </c>
      <c r="B30" s="65">
        <v>15.978934000000001</v>
      </c>
      <c r="C30" s="65">
        <v>82</v>
      </c>
      <c r="D30" s="66">
        <v>3508.8</v>
      </c>
      <c r="O30" s="18">
        <v>43918</v>
      </c>
    </row>
    <row r="31" spans="1:16" x14ac:dyDescent="0.2">
      <c r="A31" s="14">
        <v>43892.166666666672</v>
      </c>
      <c r="B31" s="65">
        <v>15.918934</v>
      </c>
      <c r="C31" s="65">
        <v>83</v>
      </c>
      <c r="D31" s="66">
        <v>3508.8</v>
      </c>
      <c r="O31" s="18">
        <v>43919</v>
      </c>
    </row>
    <row r="32" spans="1:16" x14ac:dyDescent="0.2">
      <c r="A32" s="14">
        <v>43892.208333333328</v>
      </c>
      <c r="B32" s="65">
        <v>16.318933000000001</v>
      </c>
      <c r="C32" s="65">
        <v>81</v>
      </c>
      <c r="D32" s="66">
        <v>3508.8</v>
      </c>
      <c r="O32" s="18">
        <v>43920</v>
      </c>
    </row>
    <row r="33" spans="1:16" x14ac:dyDescent="0.2">
      <c r="A33" s="14">
        <v>43892.25</v>
      </c>
      <c r="B33" s="65">
        <v>16.428934000000002</v>
      </c>
      <c r="C33" s="65">
        <v>82</v>
      </c>
      <c r="D33" s="66">
        <v>3508.8</v>
      </c>
      <c r="O33" s="18">
        <v>43921</v>
      </c>
    </row>
    <row r="34" spans="1:16" x14ac:dyDescent="0.2">
      <c r="A34" s="14">
        <v>43892.291666666672</v>
      </c>
      <c r="B34" s="65">
        <v>16.898933</v>
      </c>
      <c r="C34" s="65">
        <v>79</v>
      </c>
      <c r="D34" s="66">
        <v>3219</v>
      </c>
      <c r="F34" s="65">
        <v>15.4</v>
      </c>
      <c r="G34" s="65">
        <v>89.7</v>
      </c>
      <c r="H34" s="65">
        <v>46269</v>
      </c>
      <c r="I34" s="65">
        <v>15.6</v>
      </c>
      <c r="J34" s="65">
        <v>90.2</v>
      </c>
      <c r="K34" s="65">
        <v>86536</v>
      </c>
      <c r="O34" s="70"/>
      <c r="P34" s="8"/>
    </row>
    <row r="35" spans="1:16" x14ac:dyDescent="0.2">
      <c r="A35" s="14">
        <v>43892.333333333328</v>
      </c>
      <c r="B35" s="65">
        <v>18.298935</v>
      </c>
      <c r="C35" s="65">
        <v>72</v>
      </c>
      <c r="D35" s="66">
        <v>3219</v>
      </c>
      <c r="H35" s="65">
        <v>46569</v>
      </c>
      <c r="K35" s="65">
        <v>86752</v>
      </c>
      <c r="O35" s="8"/>
      <c r="P35" s="71"/>
    </row>
    <row r="36" spans="1:16" x14ac:dyDescent="0.2">
      <c r="A36" s="14">
        <v>43892.375</v>
      </c>
      <c r="B36" s="65">
        <v>19.238934</v>
      </c>
      <c r="C36" s="65">
        <v>68</v>
      </c>
      <c r="D36" s="66">
        <v>2249.1999999999998</v>
      </c>
      <c r="F36" s="65">
        <v>15.8</v>
      </c>
      <c r="G36" s="65">
        <v>89.6</v>
      </c>
      <c r="H36" s="65">
        <v>46863</v>
      </c>
      <c r="I36" s="65">
        <v>15.8</v>
      </c>
      <c r="J36" s="65">
        <v>90.2</v>
      </c>
      <c r="K36" s="65">
        <v>86968</v>
      </c>
      <c r="O36" s="8"/>
      <c r="P36" s="8"/>
    </row>
    <row r="37" spans="1:16" x14ac:dyDescent="0.2">
      <c r="A37" s="14">
        <v>43892.416666666672</v>
      </c>
      <c r="B37" s="65">
        <v>18.608934000000001</v>
      </c>
      <c r="C37" s="65">
        <v>72</v>
      </c>
      <c r="D37" s="66">
        <v>3219</v>
      </c>
      <c r="F37" s="65">
        <v>15</v>
      </c>
      <c r="G37" s="65">
        <v>89.6</v>
      </c>
      <c r="H37" s="65">
        <v>46863</v>
      </c>
      <c r="I37" s="65">
        <v>15.3</v>
      </c>
      <c r="J37" s="65">
        <v>89</v>
      </c>
      <c r="K37" s="65">
        <v>87003</v>
      </c>
      <c r="O37" s="72"/>
      <c r="P37" s="8"/>
    </row>
    <row r="38" spans="1:16" x14ac:dyDescent="0.2">
      <c r="A38" s="14">
        <v>43892.458333333328</v>
      </c>
      <c r="B38" s="65">
        <v>18.108934000000001</v>
      </c>
      <c r="C38" s="65">
        <v>75</v>
      </c>
      <c r="D38" s="66">
        <v>3219</v>
      </c>
      <c r="F38" s="65">
        <v>15.4</v>
      </c>
      <c r="G38" s="65">
        <v>89.7</v>
      </c>
      <c r="H38" s="65">
        <v>46863</v>
      </c>
      <c r="I38" s="65">
        <v>15.3</v>
      </c>
      <c r="J38" s="65">
        <v>90.1</v>
      </c>
      <c r="K38" s="65">
        <v>87003</v>
      </c>
      <c r="O38" s="8"/>
      <c r="P38" s="8"/>
    </row>
    <row r="39" spans="1:16" x14ac:dyDescent="0.2">
      <c r="A39" s="14">
        <v>43892.5</v>
      </c>
      <c r="B39" s="65">
        <v>22.208935</v>
      </c>
      <c r="C39" s="65">
        <v>59</v>
      </c>
      <c r="D39" s="66">
        <v>2851</v>
      </c>
      <c r="F39" s="65">
        <v>14.8</v>
      </c>
      <c r="G39" s="65">
        <v>89.7</v>
      </c>
      <c r="H39" s="65">
        <v>46863</v>
      </c>
      <c r="I39" s="65">
        <v>15.6</v>
      </c>
      <c r="J39" s="65">
        <v>90.3</v>
      </c>
      <c r="K39" s="65">
        <v>87003</v>
      </c>
      <c r="O39" s="8"/>
      <c r="P39" s="8"/>
    </row>
    <row r="40" spans="1:16" x14ac:dyDescent="0.2">
      <c r="A40" s="14">
        <v>43892.541666666672</v>
      </c>
      <c r="B40" s="65">
        <v>22.468934999999998</v>
      </c>
      <c r="C40" s="65">
        <v>57</v>
      </c>
      <c r="D40" s="66">
        <v>2851</v>
      </c>
      <c r="F40" s="16">
        <v>14.8</v>
      </c>
      <c r="G40" s="16">
        <v>89.5</v>
      </c>
      <c r="H40" s="65">
        <v>46863</v>
      </c>
      <c r="I40" s="16">
        <v>15.5</v>
      </c>
      <c r="J40" s="16">
        <v>90.2</v>
      </c>
      <c r="K40" s="65">
        <v>87003</v>
      </c>
      <c r="O40" s="8"/>
      <c r="P40" s="8"/>
    </row>
    <row r="41" spans="1:16" x14ac:dyDescent="0.2">
      <c r="A41" s="14">
        <v>43892.583333333328</v>
      </c>
      <c r="B41" s="65">
        <v>20.238934</v>
      </c>
      <c r="C41" s="65">
        <v>69</v>
      </c>
      <c r="D41" s="66">
        <v>3186.6</v>
      </c>
      <c r="F41" s="16">
        <v>15.7</v>
      </c>
      <c r="G41" s="16">
        <v>89.7</v>
      </c>
      <c r="H41" s="65">
        <v>46871</v>
      </c>
      <c r="I41" s="16">
        <v>15.1</v>
      </c>
      <c r="J41" s="16">
        <v>90.1</v>
      </c>
      <c r="K41" s="65">
        <v>87003</v>
      </c>
      <c r="O41" s="8"/>
      <c r="P41" s="8"/>
    </row>
    <row r="42" spans="1:16" x14ac:dyDescent="0.2">
      <c r="A42" s="14">
        <v>43892.625</v>
      </c>
      <c r="B42" s="65">
        <v>20.238934</v>
      </c>
      <c r="C42" s="65">
        <v>70</v>
      </c>
      <c r="D42" s="66">
        <v>3951.4</v>
      </c>
      <c r="F42" s="16">
        <v>17.3</v>
      </c>
      <c r="G42" s="16">
        <v>86.4</v>
      </c>
      <c r="H42" s="65">
        <v>46982</v>
      </c>
      <c r="I42" s="16">
        <v>17.7</v>
      </c>
      <c r="J42" s="16">
        <v>86.7</v>
      </c>
      <c r="K42" s="65">
        <v>87036</v>
      </c>
      <c r="O42" s="8"/>
      <c r="P42" s="8"/>
    </row>
    <row r="43" spans="1:16" x14ac:dyDescent="0.2">
      <c r="A43" s="14">
        <v>43892.666666666672</v>
      </c>
      <c r="B43" s="65">
        <v>20.278934</v>
      </c>
      <c r="C43" s="65">
        <v>69</v>
      </c>
      <c r="D43" s="66">
        <v>3186.6</v>
      </c>
      <c r="F43" s="16">
        <v>16.100000000000001</v>
      </c>
      <c r="G43" s="16">
        <v>89.7</v>
      </c>
      <c r="H43" s="65">
        <v>47089</v>
      </c>
      <c r="I43" s="16">
        <v>15.1</v>
      </c>
      <c r="J43" s="16">
        <v>90.2</v>
      </c>
      <c r="K43" s="65">
        <v>87089</v>
      </c>
      <c r="O43" s="8"/>
      <c r="P43" s="8"/>
    </row>
    <row r="44" spans="1:16" x14ac:dyDescent="0.2">
      <c r="A44" s="14">
        <v>43892.708333333328</v>
      </c>
      <c r="B44" s="65">
        <v>20.148933</v>
      </c>
      <c r="C44" s="65">
        <v>69</v>
      </c>
      <c r="D44" s="66">
        <v>3186.6</v>
      </c>
      <c r="O44" s="8"/>
      <c r="P44" s="8"/>
    </row>
    <row r="45" spans="1:16" x14ac:dyDescent="0.2">
      <c r="A45" s="14">
        <v>43892.75</v>
      </c>
      <c r="B45" s="65">
        <v>18.858934000000001</v>
      </c>
      <c r="C45" s="65">
        <v>79</v>
      </c>
      <c r="D45" s="66">
        <v>3219</v>
      </c>
      <c r="O45" s="70"/>
      <c r="P45" s="8"/>
    </row>
    <row r="46" spans="1:16" x14ac:dyDescent="0.2">
      <c r="A46" s="14">
        <v>43892.791666666672</v>
      </c>
      <c r="B46" s="65">
        <v>16.908933999999999</v>
      </c>
      <c r="C46" s="65">
        <v>93</v>
      </c>
      <c r="D46" s="66">
        <v>4561.3999999999996</v>
      </c>
      <c r="O46" s="70"/>
      <c r="P46" s="8"/>
    </row>
    <row r="47" spans="1:16" x14ac:dyDescent="0.2">
      <c r="A47" s="14">
        <v>43892.833333333328</v>
      </c>
      <c r="B47" s="65">
        <v>16.248933999999998</v>
      </c>
      <c r="C47" s="65">
        <v>93</v>
      </c>
      <c r="D47" s="66">
        <v>4561.3999999999996</v>
      </c>
      <c r="O47" s="70"/>
      <c r="P47" s="8"/>
    </row>
    <row r="48" spans="1:16" x14ac:dyDescent="0.2">
      <c r="A48" s="14">
        <v>43892.875</v>
      </c>
      <c r="B48" s="65">
        <v>16.058933</v>
      </c>
      <c r="C48" s="65">
        <v>91</v>
      </c>
      <c r="D48" s="66">
        <v>4561.3999999999996</v>
      </c>
      <c r="O48" s="70"/>
      <c r="P48" s="8"/>
    </row>
    <row r="49" spans="1:16" ht="23.25" customHeight="1" x14ac:dyDescent="0.2">
      <c r="A49" s="14">
        <v>43892.916666666672</v>
      </c>
      <c r="B49" s="65">
        <v>15.868935</v>
      </c>
      <c r="C49" s="65">
        <v>90</v>
      </c>
      <c r="D49" s="66">
        <v>4561.3999999999996</v>
      </c>
      <c r="O49" s="70"/>
      <c r="P49" s="8"/>
    </row>
    <row r="50" spans="1:16" x14ac:dyDescent="0.2">
      <c r="A50" s="14">
        <v>43892.958333333328</v>
      </c>
      <c r="B50" s="65">
        <v>15.308934000000001</v>
      </c>
      <c r="C50" s="65">
        <v>89</v>
      </c>
      <c r="D50" s="66">
        <v>3508.8</v>
      </c>
      <c r="E50" s="67">
        <f>AVERAGE(D27:D50)</f>
        <v>3418.0916666666658</v>
      </c>
      <c r="F50" s="55">
        <f>AVERAGE(F34:F49)</f>
        <v>15.58888888888889</v>
      </c>
      <c r="G50" s="55">
        <f>AVERAGE(G34:G49)</f>
        <v>89.288888888888891</v>
      </c>
      <c r="H50" s="55">
        <f>H58-H34</f>
        <v>1717</v>
      </c>
      <c r="I50" s="55">
        <f>AVERAGE(I34:I49)</f>
        <v>15.666666666666666</v>
      </c>
      <c r="J50" s="55">
        <f>AVERAGE(J34:J49)</f>
        <v>89.666666666666686</v>
      </c>
      <c r="K50" s="55">
        <f>K58-K34</f>
        <v>1415</v>
      </c>
      <c r="L50" s="8"/>
      <c r="M50" s="8"/>
      <c r="N50" s="8"/>
      <c r="O50" s="70"/>
      <c r="P50" s="8"/>
    </row>
    <row r="51" spans="1:16" x14ac:dyDescent="0.2">
      <c r="A51" s="14">
        <v>43893</v>
      </c>
      <c r="B51" s="65">
        <v>15.458933999999999</v>
      </c>
      <c r="C51" s="65">
        <v>89</v>
      </c>
      <c r="D51" s="66">
        <v>3508.8</v>
      </c>
      <c r="E51" s="67"/>
      <c r="O51" s="70"/>
      <c r="P51" s="8"/>
    </row>
    <row r="52" spans="1:16" x14ac:dyDescent="0.2">
      <c r="A52" s="14">
        <v>43893.041666666672</v>
      </c>
      <c r="B52" s="65">
        <v>15.478934000000001</v>
      </c>
      <c r="C52" s="65">
        <v>88</v>
      </c>
      <c r="D52" s="66">
        <v>3508.8</v>
      </c>
      <c r="O52" s="70"/>
      <c r="P52" s="8"/>
    </row>
    <row r="53" spans="1:16" x14ac:dyDescent="0.2">
      <c r="A53" s="14">
        <v>43893.083333333328</v>
      </c>
      <c r="B53" s="65">
        <v>15.478934000000001</v>
      </c>
      <c r="C53" s="65">
        <v>87</v>
      </c>
      <c r="D53" s="66">
        <v>3508.8</v>
      </c>
      <c r="O53" s="70"/>
      <c r="P53" s="8"/>
    </row>
    <row r="54" spans="1:16" x14ac:dyDescent="0.2">
      <c r="A54" s="14">
        <v>43893.125</v>
      </c>
      <c r="B54" s="65">
        <v>15.498934</v>
      </c>
      <c r="C54" s="65">
        <v>88</v>
      </c>
      <c r="D54" s="66">
        <v>3508.8</v>
      </c>
      <c r="F54" s="8"/>
      <c r="G54" s="8"/>
      <c r="H54" s="8"/>
      <c r="I54" s="8"/>
      <c r="J54" s="8"/>
      <c r="K54" s="8"/>
      <c r="L54" s="8"/>
      <c r="M54" s="8"/>
      <c r="N54" s="8"/>
      <c r="O54" s="70"/>
      <c r="P54" s="8"/>
    </row>
    <row r="55" spans="1:16" x14ac:dyDescent="0.2">
      <c r="A55" s="14">
        <v>43893.166666666672</v>
      </c>
      <c r="B55" s="65">
        <v>15.078934</v>
      </c>
      <c r="C55" s="65">
        <v>88</v>
      </c>
      <c r="D55" s="66">
        <v>3508.8</v>
      </c>
      <c r="O55" s="70"/>
      <c r="P55" s="8"/>
    </row>
    <row r="56" spans="1:16" x14ac:dyDescent="0.2">
      <c r="A56" s="14">
        <v>43893.208333333328</v>
      </c>
      <c r="B56" s="65">
        <v>14.548933999999999</v>
      </c>
      <c r="C56" s="65">
        <v>90</v>
      </c>
      <c r="D56" s="66">
        <v>0</v>
      </c>
      <c r="O56" s="70"/>
      <c r="P56" s="8"/>
    </row>
    <row r="57" spans="1:16" x14ac:dyDescent="0.2">
      <c r="A57" s="14">
        <v>43893.25</v>
      </c>
      <c r="B57" s="65">
        <v>14.108934</v>
      </c>
      <c r="C57" s="65">
        <v>91</v>
      </c>
      <c r="D57" s="66">
        <v>0</v>
      </c>
      <c r="O57" s="70"/>
      <c r="P57" s="8"/>
    </row>
    <row r="58" spans="1:16" x14ac:dyDescent="0.2">
      <c r="A58" s="14">
        <v>43893.291666666672</v>
      </c>
      <c r="B58" s="65">
        <v>15.258934</v>
      </c>
      <c r="C58" s="65">
        <v>87</v>
      </c>
      <c r="D58" s="66">
        <v>3508.8</v>
      </c>
      <c r="F58" s="65">
        <v>16.600000000000001</v>
      </c>
      <c r="G58" s="65">
        <v>83.1</v>
      </c>
      <c r="H58" s="65">
        <v>47986</v>
      </c>
      <c r="I58" s="65">
        <v>15.1</v>
      </c>
      <c r="J58" s="65">
        <v>87.7</v>
      </c>
      <c r="K58" s="65">
        <v>87951</v>
      </c>
      <c r="O58" s="70"/>
      <c r="P58" s="8"/>
    </row>
    <row r="59" spans="1:16" x14ac:dyDescent="0.2">
      <c r="A59" s="14">
        <v>43893.333333333328</v>
      </c>
      <c r="B59" s="65">
        <v>18.288934999999999</v>
      </c>
      <c r="C59" s="65">
        <v>74</v>
      </c>
      <c r="D59" s="66">
        <v>3219</v>
      </c>
      <c r="F59" s="65">
        <v>15.7</v>
      </c>
      <c r="G59" s="65">
        <v>89.6</v>
      </c>
      <c r="H59" s="65">
        <v>48181</v>
      </c>
      <c r="I59" s="65">
        <v>15.5</v>
      </c>
      <c r="J59" s="65">
        <v>90.1</v>
      </c>
      <c r="K59" s="65">
        <v>88140</v>
      </c>
      <c r="O59" s="70"/>
      <c r="P59" s="8"/>
    </row>
    <row r="60" spans="1:16" x14ac:dyDescent="0.2">
      <c r="A60" s="14">
        <v>43893.375</v>
      </c>
      <c r="B60" s="65">
        <v>20.378934999999998</v>
      </c>
      <c r="C60" s="65">
        <v>65</v>
      </c>
      <c r="D60" s="66">
        <v>3186.6</v>
      </c>
      <c r="F60" s="65">
        <v>16.399999999999999</v>
      </c>
      <c r="G60" s="65">
        <v>87.7</v>
      </c>
      <c r="H60" s="65">
        <v>48460</v>
      </c>
      <c r="I60" s="65">
        <v>17</v>
      </c>
      <c r="J60" s="65">
        <v>87.4</v>
      </c>
      <c r="K60" s="65">
        <v>88383</v>
      </c>
      <c r="O60" s="70"/>
      <c r="P60" s="8"/>
    </row>
    <row r="61" spans="1:16" x14ac:dyDescent="0.2">
      <c r="A61" s="14">
        <v>43893.416666666672</v>
      </c>
      <c r="B61" s="65">
        <v>20.818933000000001</v>
      </c>
      <c r="C61" s="65">
        <v>62</v>
      </c>
      <c r="D61" s="66">
        <v>3186.6</v>
      </c>
      <c r="F61" s="65">
        <v>17</v>
      </c>
      <c r="G61" s="65">
        <v>87.7</v>
      </c>
      <c r="H61" s="65">
        <v>48478</v>
      </c>
      <c r="I61" s="65">
        <v>17.5</v>
      </c>
      <c r="J61" s="65">
        <v>86.4</v>
      </c>
      <c r="K61" s="65">
        <v>88398</v>
      </c>
      <c r="O61" s="70"/>
      <c r="P61" s="8"/>
    </row>
    <row r="62" spans="1:16" x14ac:dyDescent="0.2">
      <c r="A62" s="14">
        <v>43893.458333333328</v>
      </c>
      <c r="B62" s="65">
        <v>22.458935</v>
      </c>
      <c r="C62" s="65">
        <v>57</v>
      </c>
      <c r="D62" s="66">
        <v>2851</v>
      </c>
      <c r="F62" s="65">
        <v>16.7</v>
      </c>
      <c r="G62" s="65">
        <v>88</v>
      </c>
      <c r="H62" s="65">
        <v>48637</v>
      </c>
      <c r="I62" s="65">
        <v>16.899999999999999</v>
      </c>
      <c r="J62" s="65">
        <v>88.3</v>
      </c>
      <c r="K62" s="65">
        <v>88536</v>
      </c>
      <c r="O62" s="70"/>
      <c r="P62" s="8"/>
    </row>
    <row r="63" spans="1:16" x14ac:dyDescent="0.2">
      <c r="A63" s="14">
        <v>43893.5</v>
      </c>
      <c r="B63" s="65">
        <v>24.268934000000002</v>
      </c>
      <c r="C63" s="65">
        <v>48</v>
      </c>
      <c r="D63" s="66">
        <v>2500</v>
      </c>
      <c r="F63" s="65">
        <v>17.100000000000001</v>
      </c>
      <c r="G63" s="65">
        <v>87.3</v>
      </c>
      <c r="H63" s="65">
        <v>48821</v>
      </c>
      <c r="I63" s="65">
        <v>17.5</v>
      </c>
      <c r="J63" s="65">
        <v>86.4</v>
      </c>
      <c r="K63" s="65">
        <v>88696</v>
      </c>
      <c r="O63" s="70"/>
      <c r="P63" s="8"/>
    </row>
    <row r="64" spans="1:16" x14ac:dyDescent="0.2">
      <c r="A64" s="14">
        <v>43893.541666666672</v>
      </c>
      <c r="B64" s="65">
        <v>25.488934</v>
      </c>
      <c r="C64" s="65">
        <v>43</v>
      </c>
      <c r="D64" s="66">
        <v>2866</v>
      </c>
      <c r="F64" s="65">
        <v>16.2</v>
      </c>
      <c r="G64" s="65">
        <v>88.3</v>
      </c>
      <c r="H64" s="65">
        <v>49016</v>
      </c>
      <c r="I64" s="65">
        <v>16.899999999999999</v>
      </c>
      <c r="J64" s="65">
        <v>87</v>
      </c>
      <c r="K64" s="65">
        <v>88823</v>
      </c>
      <c r="O64" s="70"/>
      <c r="P64" s="8"/>
    </row>
    <row r="65" spans="1:16" x14ac:dyDescent="0.2">
      <c r="A65" s="14">
        <v>43893.583333333328</v>
      </c>
      <c r="B65" s="65">
        <v>26.958935</v>
      </c>
      <c r="C65" s="65">
        <v>38</v>
      </c>
      <c r="D65" s="66">
        <v>2274</v>
      </c>
      <c r="F65" s="65">
        <v>16.7</v>
      </c>
      <c r="G65" s="65">
        <v>89.2</v>
      </c>
      <c r="H65" s="65">
        <v>49016</v>
      </c>
      <c r="I65" s="65">
        <v>17.3</v>
      </c>
      <c r="J65" s="65">
        <v>87.8</v>
      </c>
      <c r="K65" s="65">
        <v>88990</v>
      </c>
      <c r="O65" s="70"/>
      <c r="P65" s="8"/>
    </row>
    <row r="66" spans="1:16" x14ac:dyDescent="0.2">
      <c r="A66" s="14">
        <v>43893.625</v>
      </c>
      <c r="B66" s="65">
        <v>27.288934999999999</v>
      </c>
      <c r="C66" s="65">
        <v>36</v>
      </c>
      <c r="D66" s="66">
        <v>2274</v>
      </c>
      <c r="F66" s="16">
        <v>20.9</v>
      </c>
      <c r="G66" s="16">
        <v>85.7</v>
      </c>
      <c r="H66" s="65">
        <v>49016</v>
      </c>
      <c r="I66" s="16">
        <v>24.5</v>
      </c>
      <c r="J66" s="16">
        <v>63.3</v>
      </c>
      <c r="K66" s="65">
        <v>88990</v>
      </c>
      <c r="O66" s="70"/>
      <c r="P66" s="8"/>
    </row>
    <row r="67" spans="1:16" x14ac:dyDescent="0.2">
      <c r="A67" s="14">
        <v>43893.666666666672</v>
      </c>
      <c r="B67" s="65">
        <v>27.218934999999998</v>
      </c>
      <c r="C67" s="65">
        <v>36</v>
      </c>
      <c r="D67" s="66">
        <v>2274</v>
      </c>
      <c r="F67" s="16">
        <v>19.899999999999999</v>
      </c>
      <c r="G67" s="16">
        <v>82.6</v>
      </c>
      <c r="H67" s="65">
        <v>49016</v>
      </c>
      <c r="I67" s="16">
        <v>20.8</v>
      </c>
      <c r="J67" s="16">
        <v>76.5</v>
      </c>
      <c r="K67" s="65">
        <v>88990</v>
      </c>
      <c r="O67" s="70"/>
      <c r="P67" s="8"/>
    </row>
    <row r="68" spans="1:16" x14ac:dyDescent="0.2">
      <c r="A68" s="14">
        <v>43893.708333333328</v>
      </c>
      <c r="B68" s="65">
        <v>26.738934</v>
      </c>
      <c r="C68" s="65">
        <v>37</v>
      </c>
      <c r="D68" s="66">
        <v>2274</v>
      </c>
      <c r="O68" s="70"/>
      <c r="P68" s="8"/>
    </row>
    <row r="69" spans="1:16" x14ac:dyDescent="0.2">
      <c r="A69" s="14">
        <v>43893.75</v>
      </c>
      <c r="B69" s="65">
        <v>25.618935</v>
      </c>
      <c r="C69" s="65">
        <v>40</v>
      </c>
      <c r="D69" s="66">
        <v>2866</v>
      </c>
      <c r="O69" s="70"/>
      <c r="P69" s="8"/>
    </row>
    <row r="70" spans="1:16" x14ac:dyDescent="0.2">
      <c r="A70" s="14">
        <v>43893.791666666672</v>
      </c>
      <c r="B70" s="65">
        <v>22.488934</v>
      </c>
      <c r="C70" s="65">
        <v>49</v>
      </c>
      <c r="D70" s="66">
        <v>2500</v>
      </c>
      <c r="O70" s="70"/>
      <c r="P70" s="8"/>
    </row>
    <row r="71" spans="1:16" x14ac:dyDescent="0.2">
      <c r="A71" s="14">
        <v>43893.833333333328</v>
      </c>
      <c r="B71" s="65">
        <v>21.018934000000002</v>
      </c>
      <c r="C71" s="65">
        <v>55</v>
      </c>
      <c r="D71" s="66">
        <v>2851</v>
      </c>
      <c r="O71" s="70"/>
      <c r="P71" s="8"/>
    </row>
    <row r="72" spans="1:16" x14ac:dyDescent="0.2">
      <c r="A72" s="14">
        <v>43893.875</v>
      </c>
      <c r="B72" s="65">
        <v>20.248933999999998</v>
      </c>
      <c r="C72" s="65">
        <v>58</v>
      </c>
      <c r="D72" s="66">
        <v>2851</v>
      </c>
      <c r="O72" s="70"/>
      <c r="P72" s="8"/>
    </row>
    <row r="73" spans="1:16" x14ac:dyDescent="0.2">
      <c r="A73" s="14">
        <v>43893.916666666672</v>
      </c>
      <c r="B73" s="65">
        <v>19.778934</v>
      </c>
      <c r="C73" s="65">
        <v>60</v>
      </c>
      <c r="D73" s="66">
        <v>2249.1999999999998</v>
      </c>
      <c r="O73" s="70"/>
      <c r="P73" s="8"/>
    </row>
    <row r="74" spans="1:16" x14ac:dyDescent="0.2">
      <c r="A74" s="14">
        <v>43893.958333333328</v>
      </c>
      <c r="B74" s="65">
        <v>19.058933</v>
      </c>
      <c r="C74" s="65">
        <v>63</v>
      </c>
      <c r="D74" s="66">
        <v>2249.1999999999998</v>
      </c>
      <c r="E74" s="67">
        <f>AVERAGE(D51:D74)</f>
        <v>2646.85</v>
      </c>
      <c r="F74" s="55">
        <f>AVERAGE(F58:F73)</f>
        <v>17.32</v>
      </c>
      <c r="G74" s="55">
        <f>AVERAGE(G58:G73)</f>
        <v>86.92</v>
      </c>
      <c r="H74" s="55">
        <f>H82-H58</f>
        <v>2140</v>
      </c>
      <c r="I74" s="55">
        <f>AVERAGE(I58:I73)</f>
        <v>17.900000000000002</v>
      </c>
      <c r="J74" s="55">
        <f>AVERAGE(J58:J73)</f>
        <v>84.09</v>
      </c>
      <c r="K74" s="55">
        <f>K82-K58</f>
        <v>2175</v>
      </c>
      <c r="L74" s="8"/>
      <c r="M74" s="8"/>
      <c r="N74" s="8"/>
      <c r="O74" s="70"/>
      <c r="P74" s="8"/>
    </row>
    <row r="75" spans="1:16" x14ac:dyDescent="0.2">
      <c r="A75" s="14">
        <v>43894</v>
      </c>
      <c r="B75" s="65">
        <v>17.998933999999998</v>
      </c>
      <c r="C75" s="65">
        <v>70</v>
      </c>
      <c r="D75" s="66">
        <v>3219</v>
      </c>
      <c r="E75" s="67"/>
      <c r="O75" s="70"/>
      <c r="P75" s="8"/>
    </row>
    <row r="76" spans="1:16" x14ac:dyDescent="0.2">
      <c r="A76" s="14">
        <v>43894.041666666672</v>
      </c>
      <c r="B76" s="65">
        <v>16.838933999999998</v>
      </c>
      <c r="C76" s="65">
        <v>77</v>
      </c>
      <c r="D76" s="66">
        <v>3219</v>
      </c>
      <c r="O76" s="8"/>
      <c r="P76" s="8"/>
    </row>
    <row r="77" spans="1:16" x14ac:dyDescent="0.2">
      <c r="A77" s="14">
        <v>43894.083333333328</v>
      </c>
      <c r="B77" s="65">
        <v>15.7789345</v>
      </c>
      <c r="C77" s="65">
        <v>84</v>
      </c>
      <c r="D77" s="66">
        <v>3508.8</v>
      </c>
      <c r="O77" s="8"/>
      <c r="P77" s="8"/>
    </row>
    <row r="78" spans="1:16" x14ac:dyDescent="0.2">
      <c r="A78" s="14">
        <v>43894.125</v>
      </c>
      <c r="B78" s="65">
        <v>15.088934</v>
      </c>
      <c r="C78" s="65">
        <v>89</v>
      </c>
      <c r="D78" s="66">
        <v>3508.8</v>
      </c>
      <c r="O78" s="8"/>
      <c r="P78" s="8"/>
    </row>
    <row r="79" spans="1:16" x14ac:dyDescent="0.2">
      <c r="A79" s="14">
        <v>43894.166666666672</v>
      </c>
      <c r="B79" s="65">
        <v>14.468934000000001</v>
      </c>
      <c r="C79" s="65">
        <v>93</v>
      </c>
      <c r="D79" s="66">
        <v>0</v>
      </c>
      <c r="O79" s="8"/>
      <c r="P79" s="8"/>
    </row>
    <row r="80" spans="1:16" x14ac:dyDescent="0.2">
      <c r="A80" s="14">
        <v>43894.208333333328</v>
      </c>
      <c r="B80" s="65">
        <v>14.078934</v>
      </c>
      <c r="C80" s="65">
        <v>94</v>
      </c>
      <c r="D80" s="66">
        <v>0</v>
      </c>
      <c r="O80" s="8"/>
      <c r="P80" s="8"/>
    </row>
    <row r="81" spans="1:16" x14ac:dyDescent="0.2">
      <c r="A81" s="14">
        <v>43894.25</v>
      </c>
      <c r="B81" s="65">
        <v>13.708933999999999</v>
      </c>
      <c r="C81" s="65">
        <v>94</v>
      </c>
      <c r="D81" s="66">
        <v>0</v>
      </c>
      <c r="O81" s="8"/>
      <c r="P81" s="8"/>
    </row>
    <row r="82" spans="1:16" x14ac:dyDescent="0.2">
      <c r="A82" s="14">
        <v>43894.291666666672</v>
      </c>
      <c r="B82" s="65">
        <v>16.068933000000001</v>
      </c>
      <c r="C82" s="65">
        <v>84</v>
      </c>
      <c r="D82" s="66">
        <v>3508.8</v>
      </c>
      <c r="F82" s="16">
        <v>18</v>
      </c>
      <c r="G82" s="16">
        <v>85.7</v>
      </c>
      <c r="H82" s="65">
        <v>50126</v>
      </c>
      <c r="I82" s="16">
        <v>16.2</v>
      </c>
      <c r="J82" s="16">
        <v>90.1</v>
      </c>
      <c r="K82" s="16">
        <v>90126</v>
      </c>
      <c r="O82" s="8"/>
      <c r="P82" s="8"/>
    </row>
    <row r="83" spans="1:16" x14ac:dyDescent="0.2">
      <c r="A83" s="14">
        <v>43894.333333333328</v>
      </c>
      <c r="B83" s="65">
        <v>19.258934</v>
      </c>
      <c r="C83" s="65">
        <v>71</v>
      </c>
      <c r="D83" s="66">
        <v>3219</v>
      </c>
      <c r="F83" s="16">
        <v>17</v>
      </c>
      <c r="G83" s="16">
        <v>85.9</v>
      </c>
      <c r="H83" s="65">
        <v>50307</v>
      </c>
      <c r="I83" s="16">
        <v>16.3</v>
      </c>
      <c r="J83" s="16">
        <v>89.4</v>
      </c>
      <c r="K83" s="16">
        <v>90236</v>
      </c>
      <c r="O83" s="8"/>
      <c r="P83" s="8"/>
    </row>
    <row r="84" spans="1:16" x14ac:dyDescent="0.2">
      <c r="A84" s="14">
        <v>43894.375</v>
      </c>
      <c r="B84" s="65">
        <v>21.768934000000002</v>
      </c>
      <c r="C84" s="65">
        <v>61</v>
      </c>
      <c r="D84" s="66">
        <v>3186.6</v>
      </c>
      <c r="F84" s="16">
        <v>16.399999999999999</v>
      </c>
      <c r="G84" s="16">
        <v>89.7</v>
      </c>
      <c r="H84" s="65">
        <v>50412</v>
      </c>
      <c r="I84" s="16">
        <v>16.399999999999999</v>
      </c>
      <c r="J84" s="16">
        <v>90.1</v>
      </c>
      <c r="K84" s="16">
        <v>90324</v>
      </c>
      <c r="O84" s="8"/>
      <c r="P84" s="8"/>
    </row>
    <row r="85" spans="1:16" x14ac:dyDescent="0.2">
      <c r="A85" s="14">
        <v>43894.416666666672</v>
      </c>
      <c r="B85" s="65">
        <v>23.528934</v>
      </c>
      <c r="C85" s="65">
        <v>54</v>
      </c>
      <c r="D85" s="66">
        <v>2851</v>
      </c>
      <c r="F85" s="16">
        <v>16.3</v>
      </c>
      <c r="G85" s="16">
        <v>88.8</v>
      </c>
      <c r="H85" s="65">
        <v>50532</v>
      </c>
      <c r="I85" s="16">
        <v>16.899999999999999</v>
      </c>
      <c r="J85" s="16">
        <v>90</v>
      </c>
      <c r="K85" s="16">
        <v>90501</v>
      </c>
      <c r="O85" s="8"/>
      <c r="P85" s="8"/>
    </row>
    <row r="86" spans="1:16" x14ac:dyDescent="0.2">
      <c r="A86" s="14">
        <v>43894.458333333328</v>
      </c>
      <c r="B86" s="65">
        <v>25.028934</v>
      </c>
      <c r="C86" s="65">
        <v>49</v>
      </c>
      <c r="D86" s="66">
        <v>2866</v>
      </c>
      <c r="F86" s="16">
        <v>16.399999999999999</v>
      </c>
      <c r="G86" s="16">
        <v>86.8</v>
      </c>
      <c r="H86" s="65">
        <v>50761</v>
      </c>
      <c r="I86" s="16">
        <v>16.3</v>
      </c>
      <c r="J86" s="16">
        <v>90</v>
      </c>
      <c r="K86" s="16">
        <v>90621</v>
      </c>
      <c r="O86" s="8"/>
      <c r="P86" s="8"/>
    </row>
    <row r="87" spans="1:16" x14ac:dyDescent="0.2">
      <c r="A87" s="14">
        <v>43894.5</v>
      </c>
      <c r="B87" s="65">
        <v>26.478933000000001</v>
      </c>
      <c r="C87" s="65">
        <v>43</v>
      </c>
      <c r="D87" s="66">
        <v>2866</v>
      </c>
      <c r="F87" s="16">
        <v>16.3</v>
      </c>
      <c r="G87" s="16">
        <v>84.4</v>
      </c>
      <c r="H87" s="65">
        <v>50912</v>
      </c>
      <c r="I87" s="16">
        <v>16.3</v>
      </c>
      <c r="J87" s="16">
        <v>86.1</v>
      </c>
      <c r="K87" s="16">
        <v>90732</v>
      </c>
      <c r="O87" s="8"/>
      <c r="P87" s="8"/>
    </row>
    <row r="88" spans="1:16" x14ac:dyDescent="0.2">
      <c r="A88" s="14">
        <v>43894.541666666672</v>
      </c>
      <c r="B88" s="65">
        <v>27.578934</v>
      </c>
      <c r="C88" s="65">
        <v>39</v>
      </c>
      <c r="D88" s="66">
        <v>2274</v>
      </c>
      <c r="F88" s="16">
        <v>16.600000000000001</v>
      </c>
      <c r="G88" s="16">
        <v>87.8</v>
      </c>
      <c r="H88" s="65">
        <v>51102</v>
      </c>
      <c r="I88" s="16">
        <v>17.3</v>
      </c>
      <c r="J88" s="16">
        <v>87</v>
      </c>
      <c r="K88" s="16">
        <v>90821</v>
      </c>
      <c r="O88" s="8"/>
      <c r="P88" s="8"/>
    </row>
    <row r="89" spans="1:16" x14ac:dyDescent="0.2">
      <c r="A89" s="14">
        <v>43894.583333333328</v>
      </c>
      <c r="B89" s="65">
        <v>28.528934</v>
      </c>
      <c r="C89" s="65">
        <v>34</v>
      </c>
      <c r="D89" s="66">
        <v>2274</v>
      </c>
      <c r="F89" s="16">
        <v>17.2</v>
      </c>
      <c r="G89" s="16">
        <v>87.7</v>
      </c>
      <c r="H89" s="65">
        <v>51223</v>
      </c>
      <c r="I89" s="16">
        <v>17.3</v>
      </c>
      <c r="J89" s="16">
        <v>87.7</v>
      </c>
      <c r="K89" s="16">
        <v>90963</v>
      </c>
      <c r="O89" s="8"/>
      <c r="P89" s="8"/>
    </row>
    <row r="90" spans="1:16" x14ac:dyDescent="0.2">
      <c r="A90" s="14">
        <v>43894.625</v>
      </c>
      <c r="B90" s="65">
        <v>28.868935</v>
      </c>
      <c r="C90" s="65">
        <v>32</v>
      </c>
      <c r="D90" s="66">
        <v>2274</v>
      </c>
      <c r="F90" s="16">
        <v>15.5</v>
      </c>
      <c r="G90" s="16">
        <v>84</v>
      </c>
      <c r="H90" s="65">
        <v>51342</v>
      </c>
      <c r="I90" s="16">
        <v>16</v>
      </c>
      <c r="J90" s="16">
        <v>84.9</v>
      </c>
      <c r="K90" s="16">
        <v>91065</v>
      </c>
      <c r="O90" s="8"/>
      <c r="P90" s="8"/>
    </row>
    <row r="91" spans="1:16" x14ac:dyDescent="0.2">
      <c r="A91" s="14">
        <v>43894.666666666672</v>
      </c>
      <c r="B91" s="65">
        <v>28.798935</v>
      </c>
      <c r="C91" s="65">
        <v>31</v>
      </c>
      <c r="D91" s="66">
        <v>2274</v>
      </c>
      <c r="F91" s="16"/>
      <c r="G91" s="16"/>
      <c r="H91" s="65">
        <v>51342</v>
      </c>
      <c r="I91" s="16"/>
      <c r="J91" s="16"/>
      <c r="K91" s="16">
        <v>91065</v>
      </c>
      <c r="O91" s="8"/>
      <c r="P91" s="8"/>
    </row>
    <row r="92" spans="1:16" x14ac:dyDescent="0.2">
      <c r="A92" s="14">
        <v>43894.708333333328</v>
      </c>
      <c r="B92" s="65">
        <v>28.278934</v>
      </c>
      <c r="C92" s="65">
        <v>32</v>
      </c>
      <c r="D92" s="66">
        <v>2274</v>
      </c>
      <c r="O92" s="8"/>
      <c r="P92" s="8"/>
    </row>
    <row r="93" spans="1:16" x14ac:dyDescent="0.2">
      <c r="A93" s="14">
        <v>43894.75</v>
      </c>
      <c r="B93" s="65">
        <v>27.078934</v>
      </c>
      <c r="C93" s="65">
        <v>36</v>
      </c>
      <c r="D93" s="66">
        <v>2274</v>
      </c>
      <c r="O93" s="8"/>
      <c r="P93" s="8"/>
    </row>
    <row r="94" spans="1:16" x14ac:dyDescent="0.2">
      <c r="A94" s="14">
        <v>43894.791666666672</v>
      </c>
      <c r="B94" s="65">
        <v>24.668934</v>
      </c>
      <c r="C94" s="65">
        <v>39</v>
      </c>
      <c r="D94" s="66">
        <v>2016</v>
      </c>
      <c r="O94" s="8"/>
      <c r="P94" s="8"/>
    </row>
    <row r="95" spans="1:16" x14ac:dyDescent="0.2">
      <c r="A95" s="14">
        <v>43894.833333333328</v>
      </c>
      <c r="B95" s="65">
        <v>22.178934000000002</v>
      </c>
      <c r="C95" s="65">
        <v>44</v>
      </c>
      <c r="D95" s="66">
        <v>2500</v>
      </c>
      <c r="O95" s="8"/>
      <c r="P95" s="8"/>
    </row>
    <row r="96" spans="1:16" x14ac:dyDescent="0.2">
      <c r="A96" s="14">
        <v>43894.875</v>
      </c>
      <c r="B96" s="65">
        <v>20.818933000000001</v>
      </c>
      <c r="C96" s="65">
        <v>46</v>
      </c>
      <c r="D96" s="66">
        <v>2500</v>
      </c>
      <c r="O96" s="8"/>
      <c r="P96" s="8"/>
    </row>
    <row r="97" spans="1:16" x14ac:dyDescent="0.2">
      <c r="A97" s="14">
        <v>43894.916666666672</v>
      </c>
      <c r="B97" s="65">
        <v>20.218934999999998</v>
      </c>
      <c r="C97" s="65">
        <v>47</v>
      </c>
      <c r="D97" s="66">
        <v>2500</v>
      </c>
      <c r="O97" s="8"/>
      <c r="P97" s="8"/>
    </row>
    <row r="98" spans="1:16" x14ac:dyDescent="0.2">
      <c r="A98" s="14">
        <v>43894.958333333328</v>
      </c>
      <c r="B98" s="65">
        <v>19.758934</v>
      </c>
      <c r="C98" s="65">
        <v>49</v>
      </c>
      <c r="D98" s="66">
        <v>1610</v>
      </c>
      <c r="E98" s="67">
        <f>AVERAGE(D75:D98)</f>
        <v>2363.4583333333335</v>
      </c>
      <c r="F98" s="55">
        <f>AVERAGE(F82:F97)</f>
        <v>16.633333333333333</v>
      </c>
      <c r="G98" s="55">
        <f>AVERAGE(G82:G97)</f>
        <v>86.75555555555556</v>
      </c>
      <c r="H98" s="55">
        <f>H106-H82</f>
        <v>1216</v>
      </c>
      <c r="I98" s="55">
        <f>AVERAGE(I82:I97)</f>
        <v>16.555555555555557</v>
      </c>
      <c r="J98" s="55">
        <f>AVERAGE(J82:J97)</f>
        <v>88.366666666666674</v>
      </c>
      <c r="K98" s="55">
        <f>K106-K82</f>
        <v>939</v>
      </c>
      <c r="L98" s="8"/>
      <c r="M98" s="8"/>
      <c r="N98" s="8"/>
      <c r="O98" s="8"/>
      <c r="P98" s="8"/>
    </row>
    <row r="99" spans="1:16" x14ac:dyDescent="0.2">
      <c r="A99" s="14">
        <v>43895</v>
      </c>
      <c r="B99" s="65">
        <v>18.148933</v>
      </c>
      <c r="C99" s="65">
        <v>57</v>
      </c>
      <c r="D99" s="66">
        <v>1754.4</v>
      </c>
      <c r="E99" s="67"/>
      <c r="O99" s="8"/>
      <c r="P99" s="8"/>
    </row>
    <row r="100" spans="1:16" x14ac:dyDescent="0.2">
      <c r="A100" s="14">
        <v>43895.041666666672</v>
      </c>
      <c r="B100" s="65">
        <v>17.098934</v>
      </c>
      <c r="C100" s="65">
        <v>63</v>
      </c>
      <c r="D100" s="66">
        <v>2249.1999999999998</v>
      </c>
      <c r="O100" s="8"/>
      <c r="P100" s="8"/>
    </row>
    <row r="101" spans="1:16" x14ac:dyDescent="0.2">
      <c r="A101" s="14">
        <v>43895.083333333328</v>
      </c>
      <c r="B101" s="65">
        <v>16.288934999999999</v>
      </c>
      <c r="C101" s="65">
        <v>70</v>
      </c>
      <c r="D101" s="66">
        <v>3219</v>
      </c>
      <c r="O101" s="8"/>
      <c r="P101" s="8"/>
    </row>
    <row r="102" spans="1:16" x14ac:dyDescent="0.2">
      <c r="A102" s="14">
        <v>43895.125</v>
      </c>
      <c r="B102" s="65">
        <v>16.228933000000001</v>
      </c>
      <c r="C102" s="65">
        <v>73</v>
      </c>
      <c r="D102" s="66">
        <v>3219</v>
      </c>
      <c r="O102" s="8"/>
      <c r="P102" s="8"/>
    </row>
    <row r="103" spans="1:16" x14ac:dyDescent="0.2">
      <c r="A103" s="14">
        <v>43895.166666666672</v>
      </c>
      <c r="B103" s="65">
        <v>14.598934</v>
      </c>
      <c r="C103" s="65">
        <v>82</v>
      </c>
      <c r="D103" s="66">
        <v>0</v>
      </c>
      <c r="O103" s="8"/>
      <c r="P103" s="8"/>
    </row>
    <row r="104" spans="1:16" x14ac:dyDescent="0.2">
      <c r="A104" s="14">
        <v>43895.208333333328</v>
      </c>
      <c r="B104" s="65">
        <v>13.838934</v>
      </c>
      <c r="C104" s="65">
        <v>88</v>
      </c>
      <c r="D104" s="66">
        <v>0</v>
      </c>
      <c r="O104" s="8"/>
      <c r="P104" s="8"/>
    </row>
    <row r="105" spans="1:16" x14ac:dyDescent="0.2">
      <c r="A105" s="14">
        <v>43895.25</v>
      </c>
      <c r="B105" s="65">
        <v>14.338934</v>
      </c>
      <c r="C105" s="65">
        <v>85</v>
      </c>
      <c r="D105" s="66">
        <v>0</v>
      </c>
      <c r="O105" s="8"/>
      <c r="P105" s="8"/>
    </row>
    <row r="106" spans="1:16" x14ac:dyDescent="0.2">
      <c r="A106" s="14">
        <v>43895.291666666672</v>
      </c>
      <c r="B106" s="65">
        <v>15.948935000000001</v>
      </c>
      <c r="C106" s="65">
        <v>79</v>
      </c>
      <c r="D106" s="66">
        <v>3219</v>
      </c>
      <c r="F106" s="65">
        <v>14</v>
      </c>
      <c r="G106" s="65">
        <v>88.4</v>
      </c>
      <c r="H106" s="65">
        <v>51342</v>
      </c>
      <c r="I106" s="65">
        <v>14.1</v>
      </c>
      <c r="J106" s="65">
        <v>90.3</v>
      </c>
      <c r="K106" s="65">
        <v>91065</v>
      </c>
      <c r="O106" s="8"/>
      <c r="P106" s="8"/>
    </row>
    <row r="107" spans="1:16" x14ac:dyDescent="0.2">
      <c r="A107" s="14">
        <v>43895.333333333328</v>
      </c>
      <c r="B107" s="65">
        <v>18.668934</v>
      </c>
      <c r="C107" s="65">
        <v>67</v>
      </c>
      <c r="D107" s="66">
        <v>2249.1999999999998</v>
      </c>
      <c r="F107" s="65">
        <v>14.6</v>
      </c>
      <c r="G107" s="65">
        <v>87.7</v>
      </c>
      <c r="H107" s="65">
        <v>51342</v>
      </c>
      <c r="I107" s="65">
        <v>14.9</v>
      </c>
      <c r="J107" s="65">
        <v>87.5</v>
      </c>
      <c r="K107" s="65">
        <v>91065</v>
      </c>
      <c r="O107" s="8"/>
      <c r="P107" s="8"/>
    </row>
    <row r="108" spans="1:16" x14ac:dyDescent="0.2">
      <c r="A108" s="14">
        <v>43895.375</v>
      </c>
      <c r="B108" s="65">
        <v>21.148933</v>
      </c>
      <c r="C108" s="65">
        <v>55</v>
      </c>
      <c r="D108" s="66">
        <v>2851</v>
      </c>
      <c r="F108" s="65">
        <v>16.7</v>
      </c>
      <c r="G108" s="65">
        <v>87.6</v>
      </c>
      <c r="H108" s="65">
        <v>51431</v>
      </c>
      <c r="I108" s="65">
        <v>15.5</v>
      </c>
      <c r="J108" s="65">
        <v>88.5</v>
      </c>
      <c r="K108" s="65">
        <v>91266</v>
      </c>
      <c r="O108" s="8"/>
      <c r="P108" s="8"/>
    </row>
    <row r="109" spans="1:16" x14ac:dyDescent="0.2">
      <c r="A109" s="14">
        <v>43895.416666666672</v>
      </c>
      <c r="B109" s="65">
        <v>23.068933000000001</v>
      </c>
      <c r="C109" s="65">
        <v>47</v>
      </c>
      <c r="D109" s="66">
        <v>2500</v>
      </c>
      <c r="F109" s="65">
        <v>16.2</v>
      </c>
      <c r="G109" s="65">
        <v>89.2</v>
      </c>
      <c r="H109" s="65">
        <v>51624</v>
      </c>
      <c r="I109" s="65">
        <v>16.3</v>
      </c>
      <c r="J109" s="65">
        <v>87.5</v>
      </c>
      <c r="K109" s="65">
        <v>91332</v>
      </c>
      <c r="O109" s="8"/>
      <c r="P109" s="8"/>
    </row>
    <row r="110" spans="1:16" x14ac:dyDescent="0.2">
      <c r="A110" s="14">
        <v>43895.458333333328</v>
      </c>
      <c r="B110" s="65">
        <v>24.858934000000001</v>
      </c>
      <c r="C110" s="65">
        <v>43</v>
      </c>
      <c r="D110" s="66">
        <v>2500</v>
      </c>
      <c r="F110" s="65">
        <v>15.9</v>
      </c>
      <c r="G110" s="65">
        <v>89.6</v>
      </c>
      <c r="H110" s="65">
        <v>51624</v>
      </c>
      <c r="I110" s="65">
        <v>16.7</v>
      </c>
      <c r="J110" s="65">
        <v>85.9</v>
      </c>
      <c r="K110" s="65">
        <v>91368</v>
      </c>
      <c r="O110" s="8"/>
      <c r="P110" s="8"/>
    </row>
    <row r="111" spans="1:16" x14ac:dyDescent="0.2">
      <c r="A111" s="14">
        <v>43895.5</v>
      </c>
      <c r="B111" s="65">
        <v>26.518934000000002</v>
      </c>
      <c r="C111" s="65">
        <v>39</v>
      </c>
      <c r="D111" s="66">
        <v>2274</v>
      </c>
      <c r="F111" s="65">
        <v>18.399999999999999</v>
      </c>
      <c r="G111" s="65">
        <v>89.2</v>
      </c>
      <c r="H111" s="65">
        <v>51693</v>
      </c>
      <c r="I111" s="65">
        <v>19.100000000000001</v>
      </c>
      <c r="J111" s="65">
        <v>84.9</v>
      </c>
      <c r="K111" s="65">
        <v>91412</v>
      </c>
      <c r="O111" s="8"/>
      <c r="P111" s="8"/>
    </row>
    <row r="112" spans="1:16" x14ac:dyDescent="0.2">
      <c r="A112" s="14">
        <v>43895.541666666672</v>
      </c>
      <c r="B112" s="65">
        <v>28.008934</v>
      </c>
      <c r="C112" s="65">
        <v>36</v>
      </c>
      <c r="D112" s="66">
        <v>2274</v>
      </c>
      <c r="F112" s="65">
        <v>18.7</v>
      </c>
      <c r="G112" s="65">
        <v>83.5</v>
      </c>
      <c r="H112" s="65">
        <v>51783</v>
      </c>
      <c r="I112" s="65">
        <v>19.3</v>
      </c>
      <c r="J112" s="65">
        <v>83.4</v>
      </c>
      <c r="K112" s="65">
        <v>91713</v>
      </c>
      <c r="O112" s="8"/>
      <c r="P112" s="8"/>
    </row>
    <row r="113" spans="1:16" x14ac:dyDescent="0.2">
      <c r="A113" s="14">
        <v>43895.583333333328</v>
      </c>
      <c r="B113" s="65">
        <v>29.408933999999999</v>
      </c>
      <c r="C113" s="65">
        <v>31</v>
      </c>
      <c r="D113" s="66">
        <v>2274</v>
      </c>
      <c r="F113" s="65">
        <v>18.7</v>
      </c>
      <c r="G113" s="65">
        <v>85.9</v>
      </c>
      <c r="H113" s="65">
        <v>51896</v>
      </c>
      <c r="I113" s="65">
        <v>19.100000000000001</v>
      </c>
      <c r="J113" s="65">
        <v>83.9</v>
      </c>
      <c r="K113" s="65">
        <v>91925</v>
      </c>
      <c r="O113" s="8"/>
      <c r="P113" s="8"/>
    </row>
    <row r="114" spans="1:16" x14ac:dyDescent="0.2">
      <c r="A114" s="14">
        <v>43895.625</v>
      </c>
      <c r="B114" s="65">
        <v>29.728933000000001</v>
      </c>
      <c r="C114" s="65">
        <v>30</v>
      </c>
      <c r="D114" s="66">
        <v>2274</v>
      </c>
      <c r="F114" s="65">
        <v>17.600000000000001</v>
      </c>
      <c r="G114" s="65">
        <v>87.1</v>
      </c>
      <c r="H114" s="65">
        <v>51896</v>
      </c>
      <c r="I114" s="65">
        <v>18.8</v>
      </c>
      <c r="J114" s="65">
        <v>83.9</v>
      </c>
      <c r="K114" s="8">
        <v>92206</v>
      </c>
      <c r="L114" s="8"/>
      <c r="M114" s="8"/>
      <c r="N114" s="8"/>
      <c r="O114" s="8"/>
      <c r="P114" s="8"/>
    </row>
    <row r="115" spans="1:16" x14ac:dyDescent="0.2">
      <c r="A115" s="14">
        <v>43895.666666666672</v>
      </c>
      <c r="B115" s="65">
        <v>29.728933000000001</v>
      </c>
      <c r="C115" s="65">
        <v>30</v>
      </c>
      <c r="D115" s="66">
        <v>2274</v>
      </c>
      <c r="F115" s="65">
        <v>18.100000000000001</v>
      </c>
      <c r="G115" s="65">
        <v>83.9</v>
      </c>
      <c r="H115" s="65">
        <v>51902</v>
      </c>
      <c r="I115" s="65">
        <v>18.100000000000001</v>
      </c>
      <c r="J115" s="65">
        <v>83.8</v>
      </c>
      <c r="K115" s="8">
        <v>92214</v>
      </c>
      <c r="L115" s="8"/>
      <c r="M115" s="8"/>
      <c r="N115" s="8"/>
      <c r="O115" s="8"/>
      <c r="P115" s="8"/>
    </row>
    <row r="116" spans="1:16" x14ac:dyDescent="0.2">
      <c r="A116" s="14">
        <v>43895.708333333328</v>
      </c>
      <c r="B116" s="65">
        <v>29.358934000000001</v>
      </c>
      <c r="C116" s="65">
        <v>30</v>
      </c>
      <c r="D116" s="66">
        <v>2274</v>
      </c>
      <c r="O116" s="8"/>
      <c r="P116" s="8"/>
    </row>
    <row r="117" spans="1:16" x14ac:dyDescent="0.2">
      <c r="A117" s="14">
        <v>43895.75</v>
      </c>
      <c r="B117" s="65">
        <v>28.298935</v>
      </c>
      <c r="C117" s="65">
        <v>32</v>
      </c>
      <c r="D117" s="66">
        <v>2274</v>
      </c>
      <c r="O117" s="8"/>
      <c r="P117" s="8"/>
    </row>
    <row r="118" spans="1:16" x14ac:dyDescent="0.2">
      <c r="A118" s="14">
        <v>43895.791666666672</v>
      </c>
      <c r="B118" s="65">
        <v>26.508934</v>
      </c>
      <c r="C118" s="65">
        <v>34</v>
      </c>
      <c r="D118" s="66">
        <v>2274</v>
      </c>
      <c r="O118" s="8"/>
      <c r="P118" s="8"/>
    </row>
    <row r="119" spans="1:16" x14ac:dyDescent="0.2">
      <c r="A119" s="14">
        <v>43895.833333333328</v>
      </c>
      <c r="B119" s="65">
        <v>25.048935</v>
      </c>
      <c r="C119" s="65">
        <v>37</v>
      </c>
      <c r="D119" s="66">
        <v>2274</v>
      </c>
      <c r="O119" s="8"/>
      <c r="P119" s="8"/>
    </row>
    <row r="120" spans="1:16" x14ac:dyDescent="0.2">
      <c r="A120" s="14">
        <v>43895.875</v>
      </c>
      <c r="B120" s="65">
        <v>23.198934999999999</v>
      </c>
      <c r="C120" s="65">
        <v>41</v>
      </c>
      <c r="D120" s="66">
        <v>2500</v>
      </c>
      <c r="O120" s="8"/>
      <c r="P120" s="8"/>
    </row>
    <row r="121" spans="1:16" x14ac:dyDescent="0.2">
      <c r="A121" s="14">
        <v>43895.916666666672</v>
      </c>
      <c r="B121" s="65">
        <v>20.728933000000001</v>
      </c>
      <c r="C121" s="65">
        <v>48</v>
      </c>
      <c r="D121" s="66">
        <v>2500</v>
      </c>
      <c r="O121" s="8"/>
      <c r="P121" s="8"/>
    </row>
    <row r="122" spans="1:16" x14ac:dyDescent="0.2">
      <c r="A122" s="14">
        <v>43895.958333333328</v>
      </c>
      <c r="B122" s="65">
        <v>19.788934999999999</v>
      </c>
      <c r="C122" s="65">
        <v>53</v>
      </c>
      <c r="D122" s="66">
        <v>1754.4</v>
      </c>
      <c r="E122" s="67">
        <f>AVERAGE(D99:D122)</f>
        <v>2124.2166666666667</v>
      </c>
      <c r="F122" s="55">
        <f>AVERAGE(F106:F121)</f>
        <v>16.89</v>
      </c>
      <c r="G122" s="55">
        <f>AVERAGE(G106:G121)</f>
        <v>87.210000000000008</v>
      </c>
      <c r="H122" s="55">
        <f>H130-H106</f>
        <v>1302</v>
      </c>
      <c r="I122" s="55">
        <f>AVERAGE(I106:I121)</f>
        <v>17.190000000000001</v>
      </c>
      <c r="J122" s="55">
        <f>AVERAGE(J106:J121)</f>
        <v>85.96</v>
      </c>
      <c r="K122" s="55">
        <f>K130-K106</f>
        <v>2423</v>
      </c>
      <c r="O122" s="8"/>
      <c r="P122" s="8"/>
    </row>
    <row r="123" spans="1:16" x14ac:dyDescent="0.2">
      <c r="A123" s="14">
        <v>43896</v>
      </c>
      <c r="B123" s="65">
        <v>19.078934</v>
      </c>
      <c r="C123" s="65">
        <v>59</v>
      </c>
      <c r="D123" s="67">
        <v>1754.4</v>
      </c>
      <c r="E123" s="67"/>
      <c r="O123" s="8"/>
      <c r="P123" s="8"/>
    </row>
    <row r="124" spans="1:16" x14ac:dyDescent="0.2">
      <c r="A124" s="14">
        <v>43896.041666666672</v>
      </c>
      <c r="B124" s="65">
        <v>17.628934999999998</v>
      </c>
      <c r="C124" s="65">
        <v>69</v>
      </c>
      <c r="D124" s="67">
        <v>2249.1999999999998</v>
      </c>
      <c r="O124" s="8"/>
      <c r="P124" s="8"/>
    </row>
    <row r="125" spans="1:16" x14ac:dyDescent="0.2">
      <c r="A125" s="14">
        <v>43896.083333333328</v>
      </c>
      <c r="B125" s="65">
        <v>16.838933999999998</v>
      </c>
      <c r="C125" s="65">
        <v>74</v>
      </c>
      <c r="D125" s="67">
        <v>3219</v>
      </c>
      <c r="O125" s="8"/>
      <c r="P125" s="8"/>
    </row>
    <row r="126" spans="1:16" x14ac:dyDescent="0.2">
      <c r="A126" s="14">
        <v>43896.125</v>
      </c>
      <c r="B126" s="65">
        <v>18.538934999999999</v>
      </c>
      <c r="C126" s="65">
        <v>64</v>
      </c>
      <c r="D126" s="67">
        <v>2249.1999999999998</v>
      </c>
      <c r="O126" s="8"/>
      <c r="P126" s="8"/>
    </row>
    <row r="127" spans="1:16" x14ac:dyDescent="0.2">
      <c r="A127" s="14">
        <v>43896.166666666672</v>
      </c>
      <c r="B127" s="65">
        <v>18.478933000000001</v>
      </c>
      <c r="C127" s="65">
        <v>63</v>
      </c>
      <c r="D127" s="67">
        <v>2249.1999999999998</v>
      </c>
      <c r="O127" s="8"/>
      <c r="P127" s="8"/>
    </row>
    <row r="128" spans="1:16" x14ac:dyDescent="0.2">
      <c r="A128" s="14">
        <v>43896.208333333328</v>
      </c>
      <c r="B128" s="65">
        <v>17.968934999999998</v>
      </c>
      <c r="C128" s="65">
        <v>66</v>
      </c>
      <c r="D128" s="67">
        <v>2249.1999999999998</v>
      </c>
      <c r="O128" s="8"/>
      <c r="P128" s="8"/>
    </row>
    <row r="129" spans="1:16" x14ac:dyDescent="0.2">
      <c r="A129" s="14">
        <v>43896.25</v>
      </c>
      <c r="B129" s="65">
        <v>15.928934</v>
      </c>
      <c r="C129" s="65">
        <v>75</v>
      </c>
      <c r="D129" s="67">
        <v>3219</v>
      </c>
      <c r="O129" s="8"/>
      <c r="P129" s="8"/>
    </row>
    <row r="130" spans="1:16" x14ac:dyDescent="0.2">
      <c r="A130" s="14">
        <v>43896.291666666672</v>
      </c>
      <c r="B130" s="65">
        <v>17.378934999999998</v>
      </c>
      <c r="C130" s="65">
        <v>70</v>
      </c>
      <c r="D130" s="67">
        <v>3219</v>
      </c>
      <c r="F130" s="65">
        <v>14.3</v>
      </c>
      <c r="G130" s="65">
        <v>89.7</v>
      </c>
      <c r="H130" s="65">
        <v>52644</v>
      </c>
      <c r="I130" s="65">
        <v>15</v>
      </c>
      <c r="J130" s="65">
        <v>90.1</v>
      </c>
      <c r="K130" s="65">
        <v>93488</v>
      </c>
      <c r="O130" s="8"/>
      <c r="P130" s="8"/>
    </row>
    <row r="131" spans="1:16" x14ac:dyDescent="0.2">
      <c r="A131" s="14">
        <v>43896.333333333328</v>
      </c>
      <c r="B131" s="65">
        <v>19.338933999999998</v>
      </c>
      <c r="C131" s="65">
        <v>63</v>
      </c>
      <c r="D131" s="67">
        <v>2249.1999999999998</v>
      </c>
      <c r="F131" s="65">
        <v>15.2</v>
      </c>
      <c r="G131" s="65">
        <v>88</v>
      </c>
      <c r="H131" s="65">
        <v>52644</v>
      </c>
      <c r="I131" s="65">
        <v>15.1</v>
      </c>
      <c r="J131" s="65">
        <v>88.5</v>
      </c>
      <c r="K131" s="65">
        <v>93488</v>
      </c>
      <c r="O131" s="8"/>
      <c r="P131" s="8"/>
    </row>
    <row r="132" spans="1:16" x14ac:dyDescent="0.2">
      <c r="A132" s="14">
        <v>43896.375</v>
      </c>
      <c r="B132" s="65">
        <v>21.368935</v>
      </c>
      <c r="C132" s="65">
        <v>56</v>
      </c>
      <c r="D132" s="67">
        <v>2851</v>
      </c>
      <c r="F132" s="65">
        <v>14.8</v>
      </c>
      <c r="G132" s="65">
        <v>84.8</v>
      </c>
      <c r="H132" s="65">
        <v>52802</v>
      </c>
      <c r="I132" s="65">
        <v>14.9</v>
      </c>
      <c r="J132" s="65">
        <v>85.3</v>
      </c>
      <c r="K132" s="65">
        <v>93488</v>
      </c>
      <c r="O132" s="8"/>
      <c r="P132" s="8"/>
    </row>
    <row r="133" spans="1:16" x14ac:dyDescent="0.2">
      <c r="A133" s="14">
        <v>43896.416666666672</v>
      </c>
      <c r="B133" s="65">
        <v>23.398933</v>
      </c>
      <c r="C133" s="65">
        <v>48</v>
      </c>
      <c r="D133" s="67">
        <v>2500</v>
      </c>
      <c r="E133" s="67"/>
      <c r="F133" s="65">
        <v>14</v>
      </c>
      <c r="G133" s="65">
        <v>89.7</v>
      </c>
      <c r="H133" s="65">
        <v>52892</v>
      </c>
      <c r="I133" s="65">
        <v>15</v>
      </c>
      <c r="J133" s="65">
        <v>85.1</v>
      </c>
      <c r="K133" s="65">
        <v>93488</v>
      </c>
      <c r="O133" s="8"/>
      <c r="P133" s="8"/>
    </row>
    <row r="134" spans="1:16" x14ac:dyDescent="0.2">
      <c r="A134" s="14">
        <v>43896.458333333328</v>
      </c>
      <c r="B134" s="65">
        <v>24.998933999999998</v>
      </c>
      <c r="C134" s="65">
        <v>44</v>
      </c>
      <c r="D134" s="67">
        <v>2500</v>
      </c>
      <c r="F134" s="65">
        <v>15.5</v>
      </c>
      <c r="G134" s="65">
        <v>86.5</v>
      </c>
      <c r="H134" s="65">
        <v>52892</v>
      </c>
      <c r="I134" s="65">
        <v>15.5</v>
      </c>
      <c r="J134" s="65">
        <v>86.5</v>
      </c>
      <c r="K134" s="65">
        <v>93488</v>
      </c>
      <c r="O134" s="8"/>
      <c r="P134" s="8"/>
    </row>
    <row r="135" spans="1:16" x14ac:dyDescent="0.2">
      <c r="A135" s="14">
        <v>43896.5</v>
      </c>
      <c r="B135" s="65">
        <v>26.588933999999998</v>
      </c>
      <c r="C135" s="65">
        <v>40</v>
      </c>
      <c r="D135" s="67">
        <v>2866</v>
      </c>
      <c r="F135" s="65">
        <v>16.8</v>
      </c>
      <c r="G135" s="65">
        <v>86.8</v>
      </c>
      <c r="H135" s="65">
        <v>52892</v>
      </c>
      <c r="I135" s="65">
        <v>15.4</v>
      </c>
      <c r="J135" s="65">
        <v>82.2</v>
      </c>
      <c r="K135" s="65">
        <v>93661</v>
      </c>
      <c r="O135" s="8"/>
      <c r="P135" s="8"/>
    </row>
    <row r="136" spans="1:16" x14ac:dyDescent="0.2">
      <c r="A136" s="14">
        <v>43896.541666666672</v>
      </c>
      <c r="B136" s="65">
        <v>27.658933999999999</v>
      </c>
      <c r="C136" s="65">
        <v>37</v>
      </c>
      <c r="D136" s="67">
        <v>2274</v>
      </c>
      <c r="F136" s="65">
        <v>16.399999999999999</v>
      </c>
      <c r="G136" s="65">
        <v>84.9</v>
      </c>
      <c r="H136" s="65">
        <v>53063</v>
      </c>
      <c r="I136" s="65">
        <v>16.899999999999999</v>
      </c>
      <c r="J136" s="65">
        <v>87.2</v>
      </c>
      <c r="K136" s="65">
        <v>93710</v>
      </c>
      <c r="O136" s="8"/>
      <c r="P136" s="8"/>
    </row>
    <row r="137" spans="1:16" x14ac:dyDescent="0.2">
      <c r="A137" s="14">
        <v>43896.583333333328</v>
      </c>
      <c r="B137" s="65">
        <v>28.528934</v>
      </c>
      <c r="C137" s="65">
        <v>19</v>
      </c>
      <c r="D137" s="67">
        <v>0</v>
      </c>
      <c r="F137" s="65">
        <v>16.899999999999999</v>
      </c>
      <c r="G137" s="65">
        <v>84.9</v>
      </c>
      <c r="H137" s="65">
        <v>53154</v>
      </c>
      <c r="I137" s="65">
        <v>16.100000000000001</v>
      </c>
      <c r="J137" s="65">
        <v>84</v>
      </c>
      <c r="K137" s="65">
        <v>93710</v>
      </c>
      <c r="O137" s="8"/>
      <c r="P137" s="8"/>
    </row>
    <row r="138" spans="1:16" x14ac:dyDescent="0.2">
      <c r="A138" s="14">
        <v>43896.625</v>
      </c>
      <c r="B138" s="65">
        <v>28.788934999999999</v>
      </c>
      <c r="C138" s="65">
        <v>19</v>
      </c>
      <c r="D138" s="67">
        <v>0</v>
      </c>
      <c r="F138" s="65">
        <v>15.9</v>
      </c>
      <c r="G138" s="65">
        <v>86.9</v>
      </c>
      <c r="H138" s="65">
        <v>53154</v>
      </c>
      <c r="I138" s="65">
        <v>16.3</v>
      </c>
      <c r="J138" s="65">
        <v>81.3</v>
      </c>
      <c r="K138" s="65">
        <v>93802</v>
      </c>
      <c r="O138" s="8"/>
      <c r="P138" s="8"/>
    </row>
    <row r="139" spans="1:16" x14ac:dyDescent="0.2">
      <c r="A139" s="14">
        <v>43896.666666666672</v>
      </c>
      <c r="B139" s="65">
        <v>28.558933</v>
      </c>
      <c r="C139" s="65">
        <v>19</v>
      </c>
      <c r="D139" s="67">
        <v>0</v>
      </c>
      <c r="F139" s="65">
        <v>15.4</v>
      </c>
      <c r="G139" s="65">
        <v>80</v>
      </c>
      <c r="H139" s="65">
        <v>53364</v>
      </c>
      <c r="I139" s="65">
        <v>15.7</v>
      </c>
      <c r="J139" s="65">
        <v>81.400000000000006</v>
      </c>
      <c r="K139" s="65">
        <v>93920</v>
      </c>
      <c r="O139" s="8"/>
      <c r="P139" s="8"/>
    </row>
    <row r="140" spans="1:16" x14ac:dyDescent="0.2">
      <c r="A140" s="14">
        <v>43896.708333333328</v>
      </c>
      <c r="B140" s="65">
        <v>27.728933000000001</v>
      </c>
      <c r="C140" s="65">
        <v>21</v>
      </c>
      <c r="D140" s="67">
        <v>0</v>
      </c>
      <c r="O140" s="8"/>
      <c r="P140" s="8"/>
    </row>
    <row r="141" spans="1:16" x14ac:dyDescent="0.2">
      <c r="A141" s="14">
        <v>43896.75</v>
      </c>
      <c r="B141" s="65">
        <v>25.748933999999998</v>
      </c>
      <c r="C141" s="65">
        <v>26</v>
      </c>
      <c r="D141" s="67">
        <v>0</v>
      </c>
      <c r="O141" s="8"/>
      <c r="P141" s="8"/>
    </row>
    <row r="142" spans="1:16" x14ac:dyDescent="0.2">
      <c r="A142" s="14">
        <v>43896.791666666672</v>
      </c>
      <c r="B142" s="65">
        <v>22.098934</v>
      </c>
      <c r="C142" s="65">
        <v>31</v>
      </c>
      <c r="D142" s="67">
        <v>2016</v>
      </c>
      <c r="O142" s="8"/>
      <c r="P142" s="8"/>
    </row>
    <row r="143" spans="1:16" x14ac:dyDescent="0.2">
      <c r="A143" s="14">
        <v>43896.833333333328</v>
      </c>
      <c r="B143" s="65">
        <v>20.128934999999998</v>
      </c>
      <c r="C143" s="65">
        <v>36</v>
      </c>
      <c r="D143" s="67">
        <v>2016</v>
      </c>
      <c r="O143" s="8"/>
      <c r="P143" s="8"/>
    </row>
    <row r="144" spans="1:16" x14ac:dyDescent="0.2">
      <c r="A144" s="14">
        <v>43896.875</v>
      </c>
      <c r="B144" s="65">
        <v>19.208935</v>
      </c>
      <c r="C144" s="65">
        <v>38</v>
      </c>
      <c r="D144" s="67">
        <v>1124</v>
      </c>
      <c r="O144" s="8"/>
      <c r="P144" s="8"/>
    </row>
    <row r="145" spans="1:16" x14ac:dyDescent="0.2">
      <c r="A145" s="14">
        <v>43896.916666666672</v>
      </c>
      <c r="B145" s="65">
        <v>18.718934999999998</v>
      </c>
      <c r="C145" s="65">
        <v>42</v>
      </c>
      <c r="D145" s="67">
        <v>1610</v>
      </c>
      <c r="O145" s="8"/>
      <c r="P145" s="8"/>
    </row>
    <row r="146" spans="1:16" x14ac:dyDescent="0.2">
      <c r="A146" s="14">
        <v>43896.958333333328</v>
      </c>
      <c r="B146" s="65">
        <v>17.318933000000001</v>
      </c>
      <c r="C146" s="65">
        <v>55</v>
      </c>
      <c r="D146" s="67">
        <v>1754.4</v>
      </c>
      <c r="E146" s="67">
        <f>AVERAGE(D123:D146)</f>
        <v>1840.3666666666668</v>
      </c>
      <c r="F146" s="55">
        <f>AVERAGE(F130:F145)</f>
        <v>15.520000000000001</v>
      </c>
      <c r="G146" s="55">
        <f>AVERAGE(G130:G145)</f>
        <v>86.22</v>
      </c>
      <c r="H146" s="55">
        <f>H154-H130</f>
        <v>-52644</v>
      </c>
      <c r="I146" s="55">
        <f>AVERAGE(I130:I145)</f>
        <v>15.59</v>
      </c>
      <c r="J146" s="55">
        <f>AVERAGE(J130:J145)</f>
        <v>85.16</v>
      </c>
      <c r="K146" s="55">
        <f>K154-K130</f>
        <v>-93488</v>
      </c>
      <c r="O146" s="8"/>
      <c r="P146" s="8"/>
    </row>
    <row r="147" spans="1:16" x14ac:dyDescent="0.2">
      <c r="A147" s="14">
        <v>43897</v>
      </c>
      <c r="B147" s="65">
        <v>15.978934000000001</v>
      </c>
      <c r="C147" s="65">
        <v>63</v>
      </c>
      <c r="D147" s="66">
        <v>2249.1999999999998</v>
      </c>
      <c r="E147" s="67"/>
      <c r="O147" s="8"/>
      <c r="P147" s="8"/>
    </row>
    <row r="148" spans="1:16" x14ac:dyDescent="0.2">
      <c r="A148" s="14">
        <v>43897.041666666672</v>
      </c>
      <c r="B148" s="65">
        <v>14.738934499999999</v>
      </c>
      <c r="C148" s="65">
        <v>67</v>
      </c>
      <c r="D148" s="66">
        <v>0</v>
      </c>
    </row>
    <row r="149" spans="1:16" x14ac:dyDescent="0.2">
      <c r="A149" s="14">
        <v>43897.083333333328</v>
      </c>
      <c r="B149" s="65">
        <v>14.008934</v>
      </c>
      <c r="C149" s="65">
        <v>69</v>
      </c>
      <c r="D149" s="66">
        <v>0</v>
      </c>
    </row>
    <row r="150" spans="1:16" x14ac:dyDescent="0.2">
      <c r="A150" s="14">
        <v>43897.125</v>
      </c>
      <c r="B150" s="65">
        <v>13.588934</v>
      </c>
      <c r="C150" s="65">
        <v>72</v>
      </c>
      <c r="D150" s="66">
        <v>0</v>
      </c>
    </row>
    <row r="151" spans="1:16" x14ac:dyDescent="0.2">
      <c r="A151" s="14">
        <v>43897.166666666672</v>
      </c>
      <c r="B151" s="65">
        <v>13.228934000000001</v>
      </c>
      <c r="C151" s="65">
        <v>77</v>
      </c>
      <c r="D151" s="66">
        <v>0</v>
      </c>
    </row>
    <row r="152" spans="1:16" x14ac:dyDescent="0.2">
      <c r="A152" s="14">
        <v>43897.208333333328</v>
      </c>
      <c r="B152" s="65">
        <v>15.578934</v>
      </c>
      <c r="C152" s="65">
        <v>71</v>
      </c>
      <c r="D152" s="66">
        <v>3219</v>
      </c>
    </row>
    <row r="153" spans="1:16" x14ac:dyDescent="0.2">
      <c r="A153" s="14">
        <v>43897.25</v>
      </c>
      <c r="B153" s="65">
        <v>15.438934</v>
      </c>
      <c r="C153" s="65">
        <v>74</v>
      </c>
      <c r="D153" s="66">
        <v>3219</v>
      </c>
    </row>
    <row r="154" spans="1:16" x14ac:dyDescent="0.2">
      <c r="A154" s="14">
        <v>43897.291666666672</v>
      </c>
      <c r="B154" s="65">
        <v>15.798933999999999</v>
      </c>
      <c r="C154" s="65">
        <v>76</v>
      </c>
      <c r="D154" s="66">
        <v>3219</v>
      </c>
      <c r="F154" s="17"/>
      <c r="I154" s="17"/>
    </row>
    <row r="155" spans="1:16" x14ac:dyDescent="0.2">
      <c r="A155" s="14">
        <v>43897.333333333328</v>
      </c>
      <c r="B155" s="65">
        <v>16.578934</v>
      </c>
      <c r="C155" s="65">
        <v>75</v>
      </c>
      <c r="D155" s="66">
        <v>3219</v>
      </c>
      <c r="F155" s="17"/>
      <c r="I155" s="17"/>
    </row>
    <row r="156" spans="1:16" x14ac:dyDescent="0.2">
      <c r="A156" s="14">
        <v>43897.375</v>
      </c>
      <c r="B156" s="65">
        <v>17.828934</v>
      </c>
      <c r="C156" s="65">
        <v>70</v>
      </c>
      <c r="D156" s="66">
        <v>3219</v>
      </c>
      <c r="F156" s="17"/>
      <c r="I156" s="17"/>
    </row>
    <row r="157" spans="1:16" x14ac:dyDescent="0.2">
      <c r="A157" s="14">
        <v>43897.416666666672</v>
      </c>
      <c r="B157" s="65">
        <v>19.898933</v>
      </c>
      <c r="C157" s="65">
        <v>62</v>
      </c>
      <c r="D157" s="66">
        <v>2249.1999999999998</v>
      </c>
      <c r="F157" s="17"/>
      <c r="I157" s="17"/>
    </row>
    <row r="158" spans="1:16" x14ac:dyDescent="0.2">
      <c r="A158" s="14">
        <v>43897.458333333328</v>
      </c>
      <c r="B158" s="65">
        <v>22.348934</v>
      </c>
      <c r="C158" s="65">
        <v>52</v>
      </c>
      <c r="D158" s="66">
        <v>2851</v>
      </c>
      <c r="F158" s="17"/>
      <c r="I158" s="17"/>
    </row>
    <row r="159" spans="1:16" x14ac:dyDescent="0.2">
      <c r="A159" s="14">
        <v>43897.5</v>
      </c>
      <c r="B159" s="65">
        <v>24.288934999999999</v>
      </c>
      <c r="C159" s="65">
        <v>43</v>
      </c>
      <c r="D159" s="66">
        <v>2500</v>
      </c>
      <c r="F159" s="17"/>
      <c r="I159" s="17"/>
    </row>
    <row r="160" spans="1:16" x14ac:dyDescent="0.2">
      <c r="A160" s="14">
        <v>43897.541666666672</v>
      </c>
      <c r="B160" s="65">
        <v>25.918934</v>
      </c>
      <c r="C160" s="65">
        <v>36</v>
      </c>
      <c r="D160" s="66">
        <v>2274</v>
      </c>
      <c r="F160" s="17"/>
      <c r="I160" s="17"/>
    </row>
    <row r="161" spans="1:14" x14ac:dyDescent="0.2">
      <c r="A161" s="14">
        <v>43897.583333333328</v>
      </c>
      <c r="B161" s="65">
        <v>27.648933</v>
      </c>
      <c r="C161" s="65">
        <v>28</v>
      </c>
      <c r="D161" s="66">
        <v>0</v>
      </c>
      <c r="F161" s="17"/>
      <c r="I161" s="17"/>
    </row>
    <row r="162" spans="1:14" x14ac:dyDescent="0.2">
      <c r="A162" s="14">
        <v>43897.625</v>
      </c>
      <c r="B162" s="65">
        <v>28.118935</v>
      </c>
      <c r="C162" s="65">
        <v>26</v>
      </c>
      <c r="D162" s="66">
        <v>0</v>
      </c>
      <c r="F162" s="17"/>
      <c r="I162" s="17"/>
    </row>
    <row r="163" spans="1:14" x14ac:dyDescent="0.2">
      <c r="A163" s="14">
        <v>43897.666666666672</v>
      </c>
      <c r="B163" s="65">
        <v>28.108934000000001</v>
      </c>
      <c r="C163" s="65">
        <v>26</v>
      </c>
      <c r="D163" s="66">
        <v>0</v>
      </c>
      <c r="F163" s="17"/>
      <c r="I163" s="17"/>
    </row>
    <row r="164" spans="1:14" x14ac:dyDescent="0.2">
      <c r="A164" s="14">
        <v>43897.708333333328</v>
      </c>
      <c r="B164" s="65">
        <v>27.548935</v>
      </c>
      <c r="C164" s="65">
        <v>26</v>
      </c>
      <c r="D164" s="66">
        <v>0</v>
      </c>
    </row>
    <row r="165" spans="1:14" x14ac:dyDescent="0.2">
      <c r="A165" s="14">
        <v>43897.75</v>
      </c>
      <c r="B165" s="65">
        <v>25.758934</v>
      </c>
      <c r="C165" s="65">
        <v>31</v>
      </c>
      <c r="D165" s="66">
        <v>2274</v>
      </c>
    </row>
    <row r="166" spans="1:14" x14ac:dyDescent="0.2">
      <c r="A166" s="14">
        <v>43897.791666666672</v>
      </c>
      <c r="B166" s="65">
        <v>22.178934000000002</v>
      </c>
      <c r="C166" s="65">
        <v>36</v>
      </c>
      <c r="D166" s="66">
        <v>2016</v>
      </c>
    </row>
    <row r="167" spans="1:14" x14ac:dyDescent="0.2">
      <c r="A167" s="14">
        <v>43897.833333333328</v>
      </c>
      <c r="B167" s="65">
        <v>20.448934999999999</v>
      </c>
      <c r="C167" s="65">
        <v>39</v>
      </c>
      <c r="D167" s="66">
        <v>2016</v>
      </c>
    </row>
    <row r="168" spans="1:14" x14ac:dyDescent="0.2">
      <c r="A168" s="14">
        <v>43897.875</v>
      </c>
      <c r="B168" s="65">
        <v>19.848934</v>
      </c>
      <c r="C168" s="65">
        <v>41</v>
      </c>
      <c r="D168" s="66">
        <v>1610</v>
      </c>
    </row>
    <row r="169" spans="1:14" x14ac:dyDescent="0.2">
      <c r="A169" s="14">
        <v>43897.916666666672</v>
      </c>
      <c r="B169" s="65">
        <v>19.568933000000001</v>
      </c>
      <c r="C169" s="65">
        <v>44</v>
      </c>
      <c r="D169" s="66">
        <v>1610</v>
      </c>
    </row>
    <row r="170" spans="1:14" x14ac:dyDescent="0.2">
      <c r="A170" s="14">
        <v>43897.958333333328</v>
      </c>
      <c r="B170" s="65">
        <v>19.438934</v>
      </c>
      <c r="C170" s="65">
        <v>49</v>
      </c>
      <c r="D170" s="66">
        <v>1610</v>
      </c>
      <c r="E170" s="67">
        <f>AVERAGE(D147:D170)</f>
        <v>1639.7666666666667</v>
      </c>
      <c r="L170" s="8"/>
      <c r="M170" s="8"/>
      <c r="N170" s="8"/>
    </row>
    <row r="171" spans="1:14" x14ac:dyDescent="0.2">
      <c r="A171" s="14">
        <v>43898</v>
      </c>
      <c r="B171" s="65">
        <v>18.388935</v>
      </c>
      <c r="C171" s="65">
        <v>57</v>
      </c>
      <c r="D171" s="66">
        <v>1754.4</v>
      </c>
      <c r="E171" s="67"/>
    </row>
    <row r="172" spans="1:14" x14ac:dyDescent="0.2">
      <c r="A172" s="14">
        <v>43898.041666666672</v>
      </c>
      <c r="B172" s="65">
        <v>17.798935</v>
      </c>
      <c r="C172" s="65">
        <v>61</v>
      </c>
      <c r="D172" s="66">
        <v>2249.1999999999998</v>
      </c>
      <c r="E172" s="67"/>
    </row>
    <row r="173" spans="1:14" x14ac:dyDescent="0.2">
      <c r="A173" s="14">
        <v>43898.083333333328</v>
      </c>
      <c r="B173" s="65">
        <v>16.308933</v>
      </c>
      <c r="C173" s="65">
        <v>70</v>
      </c>
      <c r="D173" s="66">
        <v>3219</v>
      </c>
    </row>
    <row r="174" spans="1:14" x14ac:dyDescent="0.2">
      <c r="A174" s="14">
        <v>43898.125</v>
      </c>
      <c r="B174" s="65">
        <v>14.858934</v>
      </c>
      <c r="C174" s="65">
        <v>77</v>
      </c>
      <c r="D174" s="66">
        <v>0</v>
      </c>
    </row>
    <row r="175" spans="1:14" x14ac:dyDescent="0.2">
      <c r="A175" s="14">
        <v>43898.166666666672</v>
      </c>
      <c r="B175" s="65">
        <v>14.458933999999999</v>
      </c>
      <c r="C175" s="65">
        <v>80</v>
      </c>
      <c r="D175" s="66">
        <v>0</v>
      </c>
    </row>
    <row r="176" spans="1:14" x14ac:dyDescent="0.2">
      <c r="A176" s="14">
        <v>43898.208333333328</v>
      </c>
      <c r="B176" s="65">
        <v>13.938934</v>
      </c>
      <c r="C176" s="65">
        <v>85</v>
      </c>
      <c r="D176" s="66">
        <v>0</v>
      </c>
    </row>
    <row r="177" spans="1:9" x14ac:dyDescent="0.2">
      <c r="A177" s="14">
        <v>43898.25</v>
      </c>
      <c r="B177" s="65">
        <v>13.638934000000001</v>
      </c>
      <c r="C177" s="65">
        <v>89</v>
      </c>
      <c r="D177" s="66">
        <v>0</v>
      </c>
    </row>
    <row r="178" spans="1:9" x14ac:dyDescent="0.2">
      <c r="A178" s="14">
        <v>43898.291666666672</v>
      </c>
      <c r="B178" s="65">
        <v>16.138935</v>
      </c>
      <c r="C178" s="65">
        <v>80</v>
      </c>
      <c r="D178" s="66">
        <v>3508.8</v>
      </c>
      <c r="F178" s="17"/>
      <c r="I178" s="17"/>
    </row>
    <row r="179" spans="1:9" x14ac:dyDescent="0.2">
      <c r="A179" s="14">
        <v>43898.333333333328</v>
      </c>
      <c r="B179" s="65">
        <v>19.258934</v>
      </c>
      <c r="C179" s="65">
        <v>68</v>
      </c>
      <c r="D179" s="66">
        <v>2249.1999999999998</v>
      </c>
      <c r="F179" s="17"/>
      <c r="I179" s="17"/>
    </row>
    <row r="180" spans="1:9" x14ac:dyDescent="0.2">
      <c r="A180" s="14">
        <v>43898.375</v>
      </c>
      <c r="B180" s="65">
        <v>21.618935</v>
      </c>
      <c r="C180" s="65">
        <v>56</v>
      </c>
      <c r="D180" s="66">
        <v>2851</v>
      </c>
      <c r="F180" s="17"/>
      <c r="I180" s="17"/>
    </row>
    <row r="181" spans="1:9" x14ac:dyDescent="0.2">
      <c r="A181" s="14">
        <v>43898.416666666672</v>
      </c>
      <c r="B181" s="65">
        <v>23.308933</v>
      </c>
      <c r="C181" s="65">
        <v>50</v>
      </c>
      <c r="D181" s="66">
        <v>2851</v>
      </c>
      <c r="F181" s="17"/>
      <c r="I181" s="17"/>
    </row>
    <row r="182" spans="1:9" x14ac:dyDescent="0.2">
      <c r="A182" s="14">
        <v>43898.458333333328</v>
      </c>
      <c r="B182" s="65">
        <v>24.958935</v>
      </c>
      <c r="C182" s="65">
        <v>45</v>
      </c>
      <c r="D182" s="66">
        <v>2500</v>
      </c>
      <c r="F182" s="17"/>
      <c r="I182" s="17"/>
    </row>
    <row r="183" spans="1:9" x14ac:dyDescent="0.2">
      <c r="A183" s="14">
        <v>43898.5</v>
      </c>
      <c r="B183" s="65">
        <v>26.268934000000002</v>
      </c>
      <c r="C183" s="65">
        <v>42</v>
      </c>
      <c r="D183" s="66">
        <v>2866</v>
      </c>
      <c r="F183" s="17"/>
      <c r="I183" s="17"/>
    </row>
    <row r="184" spans="1:9" x14ac:dyDescent="0.2">
      <c r="A184" s="14">
        <v>43898.541666666672</v>
      </c>
      <c r="B184" s="65">
        <v>27.668934</v>
      </c>
      <c r="C184" s="65">
        <v>38</v>
      </c>
      <c r="D184" s="66">
        <v>2274</v>
      </c>
      <c r="F184" s="17"/>
      <c r="I184" s="17"/>
    </row>
    <row r="185" spans="1:9" x14ac:dyDescent="0.2">
      <c r="A185" s="14">
        <v>43898.583333333328</v>
      </c>
      <c r="B185" s="65">
        <v>28.928934000000002</v>
      </c>
      <c r="C185" s="65">
        <v>27</v>
      </c>
      <c r="D185" s="66">
        <v>0</v>
      </c>
      <c r="F185" s="17"/>
      <c r="I185" s="17"/>
    </row>
    <row r="186" spans="1:9" x14ac:dyDescent="0.2">
      <c r="A186" s="14">
        <v>43898.625</v>
      </c>
      <c r="B186" s="65">
        <v>29.398933</v>
      </c>
      <c r="C186" s="65">
        <v>25</v>
      </c>
      <c r="D186" s="66">
        <v>0</v>
      </c>
      <c r="F186" s="17"/>
      <c r="I186" s="17"/>
    </row>
    <row r="187" spans="1:9" x14ac:dyDescent="0.2">
      <c r="A187" s="14">
        <v>43898.666666666672</v>
      </c>
      <c r="B187" s="65">
        <v>29.418934</v>
      </c>
      <c r="C187" s="65">
        <v>24</v>
      </c>
      <c r="D187" s="66">
        <v>0</v>
      </c>
      <c r="F187" s="17"/>
      <c r="I187" s="17"/>
    </row>
    <row r="188" spans="1:9" x14ac:dyDescent="0.2">
      <c r="A188" s="14">
        <v>43898.708333333328</v>
      </c>
      <c r="B188" s="65">
        <v>28.948934999999999</v>
      </c>
      <c r="C188" s="65">
        <v>24</v>
      </c>
      <c r="D188" s="66">
        <v>0</v>
      </c>
    </row>
    <row r="189" spans="1:9" x14ac:dyDescent="0.2">
      <c r="A189" s="14">
        <v>43898.75</v>
      </c>
      <c r="B189" s="65">
        <v>28.118935</v>
      </c>
      <c r="C189" s="65">
        <v>27</v>
      </c>
      <c r="D189" s="66">
        <v>0</v>
      </c>
    </row>
    <row r="190" spans="1:9" x14ac:dyDescent="0.2">
      <c r="A190" s="14">
        <v>43898.791666666672</v>
      </c>
      <c r="B190" s="65">
        <v>26.618935</v>
      </c>
      <c r="C190" s="65">
        <v>27</v>
      </c>
      <c r="D190" s="66">
        <v>0</v>
      </c>
    </row>
    <row r="191" spans="1:9" x14ac:dyDescent="0.2">
      <c r="A191" s="14">
        <v>43898.833333333328</v>
      </c>
      <c r="B191" s="65">
        <v>25.178934000000002</v>
      </c>
      <c r="C191" s="65">
        <v>29</v>
      </c>
      <c r="D191" s="66">
        <v>0</v>
      </c>
    </row>
    <row r="192" spans="1:9" x14ac:dyDescent="0.2">
      <c r="A192" s="14">
        <v>43898.875</v>
      </c>
      <c r="B192" s="65">
        <v>23.618935</v>
      </c>
      <c r="C192" s="65">
        <v>32</v>
      </c>
      <c r="D192" s="66">
        <v>2016</v>
      </c>
    </row>
    <row r="193" spans="1:14" x14ac:dyDescent="0.2">
      <c r="A193" s="14">
        <v>43898.916666666672</v>
      </c>
      <c r="B193" s="65">
        <v>22.118935</v>
      </c>
      <c r="C193" s="65">
        <v>35</v>
      </c>
      <c r="D193" s="66">
        <v>2016</v>
      </c>
    </row>
    <row r="194" spans="1:14" x14ac:dyDescent="0.2">
      <c r="A194" s="14">
        <v>43898.958333333328</v>
      </c>
      <c r="B194" s="65">
        <v>20.778934</v>
      </c>
      <c r="C194" s="65">
        <v>38</v>
      </c>
      <c r="D194" s="66">
        <v>2016</v>
      </c>
      <c r="E194" s="67">
        <f>AVERAGE(D171:D194)</f>
        <v>1348.7750000000001</v>
      </c>
      <c r="L194" s="8"/>
      <c r="M194" s="8"/>
      <c r="N194" s="8"/>
    </row>
    <row r="195" spans="1:14" x14ac:dyDescent="0.2">
      <c r="A195" s="14">
        <v>43899</v>
      </c>
      <c r="B195" s="65">
        <v>18.738934</v>
      </c>
      <c r="C195" s="65">
        <v>47</v>
      </c>
      <c r="D195" s="66">
        <v>1610</v>
      </c>
      <c r="E195" s="67"/>
    </row>
    <row r="196" spans="1:14" x14ac:dyDescent="0.2">
      <c r="A196" s="14">
        <v>43899.041666666672</v>
      </c>
      <c r="B196" s="65">
        <v>18.218934999999998</v>
      </c>
      <c r="C196" s="65">
        <v>59</v>
      </c>
      <c r="D196" s="66">
        <v>1754.4</v>
      </c>
      <c r="E196" s="67"/>
    </row>
    <row r="197" spans="1:14" x14ac:dyDescent="0.2">
      <c r="A197" s="14">
        <v>43899.083333333328</v>
      </c>
      <c r="B197" s="65">
        <v>17.518934000000002</v>
      </c>
      <c r="C197" s="65">
        <v>65</v>
      </c>
      <c r="D197" s="66">
        <v>2249.1999999999998</v>
      </c>
    </row>
    <row r="198" spans="1:14" x14ac:dyDescent="0.2">
      <c r="A198" s="14">
        <v>43899.125</v>
      </c>
      <c r="B198" s="65">
        <v>16.838933999999998</v>
      </c>
      <c r="C198" s="65">
        <v>69</v>
      </c>
      <c r="D198" s="66">
        <v>2249.1999999999998</v>
      </c>
    </row>
    <row r="199" spans="1:14" x14ac:dyDescent="0.2">
      <c r="A199" s="14">
        <v>43899.166666666672</v>
      </c>
      <c r="B199" s="65">
        <v>15.768934</v>
      </c>
      <c r="C199" s="65">
        <v>75</v>
      </c>
      <c r="D199" s="66">
        <v>3219</v>
      </c>
    </row>
    <row r="200" spans="1:14" x14ac:dyDescent="0.2">
      <c r="A200" s="14">
        <v>43899.208333333328</v>
      </c>
      <c r="B200" s="65">
        <v>14.548933999999999</v>
      </c>
      <c r="C200" s="65">
        <v>82</v>
      </c>
      <c r="D200" s="66">
        <v>0</v>
      </c>
    </row>
    <row r="201" spans="1:14" x14ac:dyDescent="0.2">
      <c r="A201" s="14">
        <v>43899.25</v>
      </c>
      <c r="B201" s="65">
        <v>13.958933999999999</v>
      </c>
      <c r="C201" s="65">
        <v>86</v>
      </c>
      <c r="D201" s="66">
        <v>0</v>
      </c>
    </row>
    <row r="202" spans="1:14" x14ac:dyDescent="0.2">
      <c r="A202" s="14">
        <v>43899.291666666672</v>
      </c>
      <c r="B202" s="65">
        <v>16.428934000000002</v>
      </c>
      <c r="C202" s="65">
        <v>75</v>
      </c>
      <c r="D202" s="66">
        <v>3219</v>
      </c>
      <c r="F202" s="17">
        <v>17.7</v>
      </c>
      <c r="G202" s="65">
        <v>77.3</v>
      </c>
      <c r="H202" s="65">
        <v>53683</v>
      </c>
      <c r="I202" s="17">
        <v>14.8</v>
      </c>
      <c r="J202" s="65">
        <v>87.7</v>
      </c>
      <c r="K202" s="65">
        <v>93946</v>
      </c>
    </row>
    <row r="203" spans="1:14" x14ac:dyDescent="0.2">
      <c r="A203" s="14">
        <v>43899.333333333328</v>
      </c>
      <c r="B203" s="65">
        <v>20.258934</v>
      </c>
      <c r="C203" s="65">
        <v>58</v>
      </c>
      <c r="D203" s="66">
        <v>2851</v>
      </c>
      <c r="F203" s="17">
        <v>15.2</v>
      </c>
      <c r="G203" s="65">
        <v>88.2</v>
      </c>
      <c r="H203" s="65">
        <v>53683</v>
      </c>
      <c r="I203" s="17">
        <v>15.2</v>
      </c>
      <c r="J203" s="65">
        <v>89.5</v>
      </c>
      <c r="K203" s="65">
        <v>94002</v>
      </c>
    </row>
    <row r="204" spans="1:14" x14ac:dyDescent="0.2">
      <c r="A204" s="14">
        <v>43899.375</v>
      </c>
      <c r="B204" s="65">
        <v>22.338933999999998</v>
      </c>
      <c r="C204" s="65">
        <v>52</v>
      </c>
      <c r="D204" s="66">
        <v>2851</v>
      </c>
      <c r="F204" s="17">
        <v>16.899999999999999</v>
      </c>
      <c r="G204" s="65">
        <v>88.1</v>
      </c>
      <c r="H204" s="65">
        <v>53769</v>
      </c>
      <c r="I204" s="17">
        <v>17.100000000000001</v>
      </c>
      <c r="J204" s="65">
        <v>87.7</v>
      </c>
      <c r="K204" s="65">
        <v>94109</v>
      </c>
    </row>
    <row r="205" spans="1:14" x14ac:dyDescent="0.2">
      <c r="A205" s="14">
        <v>43899.416666666672</v>
      </c>
      <c r="B205" s="65">
        <v>24.138935</v>
      </c>
      <c r="C205" s="65">
        <v>47</v>
      </c>
      <c r="D205" s="66">
        <v>2500</v>
      </c>
      <c r="F205" s="17">
        <v>18.5</v>
      </c>
      <c r="G205" s="65">
        <v>85.6</v>
      </c>
      <c r="H205" s="65">
        <v>53804</v>
      </c>
      <c r="I205" s="17">
        <v>17.899999999999999</v>
      </c>
      <c r="J205" s="65">
        <v>84.3</v>
      </c>
      <c r="K205" s="65">
        <v>94237</v>
      </c>
    </row>
    <row r="206" spans="1:14" x14ac:dyDescent="0.2">
      <c r="A206" s="14">
        <v>43899.458333333328</v>
      </c>
      <c r="B206" s="65">
        <v>25.918934</v>
      </c>
      <c r="C206" s="65">
        <v>42</v>
      </c>
      <c r="D206" s="66">
        <v>2866</v>
      </c>
      <c r="F206" s="17">
        <v>18.5</v>
      </c>
      <c r="G206" s="65">
        <v>84.7</v>
      </c>
      <c r="H206" s="65">
        <v>53804</v>
      </c>
      <c r="I206" s="17">
        <v>18.3</v>
      </c>
      <c r="J206" s="65">
        <v>83.8</v>
      </c>
      <c r="K206" s="65">
        <v>94429</v>
      </c>
    </row>
    <row r="207" spans="1:14" x14ac:dyDescent="0.2">
      <c r="A207" s="14">
        <v>43899.5</v>
      </c>
      <c r="B207" s="65">
        <v>27.548935</v>
      </c>
      <c r="C207" s="65">
        <v>38</v>
      </c>
      <c r="D207" s="66">
        <v>2274</v>
      </c>
      <c r="F207" s="17">
        <v>18.7</v>
      </c>
      <c r="G207" s="65">
        <v>83.9</v>
      </c>
      <c r="H207" s="65">
        <v>53958</v>
      </c>
      <c r="I207" s="17">
        <v>18.7</v>
      </c>
      <c r="J207" s="65">
        <v>89</v>
      </c>
      <c r="K207" s="65">
        <v>94722</v>
      </c>
    </row>
    <row r="208" spans="1:14" x14ac:dyDescent="0.2">
      <c r="A208" s="14">
        <v>43899.541666666672</v>
      </c>
      <c r="B208" s="65">
        <v>28.848934</v>
      </c>
      <c r="C208" s="65">
        <v>35</v>
      </c>
      <c r="D208" s="66">
        <v>2274</v>
      </c>
      <c r="F208" s="17">
        <v>19.399999999999999</v>
      </c>
      <c r="G208" s="65">
        <v>86.9</v>
      </c>
      <c r="H208" s="65">
        <v>53996</v>
      </c>
      <c r="I208" s="17">
        <v>19.899999999999999</v>
      </c>
      <c r="J208" s="65">
        <v>83.5</v>
      </c>
      <c r="K208" s="65">
        <v>94867</v>
      </c>
    </row>
    <row r="209" spans="1:14" x14ac:dyDescent="0.2">
      <c r="A209" s="14">
        <v>43899.583333333328</v>
      </c>
      <c r="B209" s="65">
        <v>30.048935</v>
      </c>
      <c r="C209" s="65">
        <v>25</v>
      </c>
      <c r="D209" s="66">
        <v>0</v>
      </c>
      <c r="F209" s="17">
        <v>18.100000000000001</v>
      </c>
      <c r="G209" s="65">
        <v>83.6</v>
      </c>
      <c r="H209" s="65">
        <v>54021</v>
      </c>
      <c r="I209" s="17">
        <v>19</v>
      </c>
      <c r="J209" s="65">
        <v>80.599999999999994</v>
      </c>
      <c r="K209" s="65">
        <v>95012</v>
      </c>
    </row>
    <row r="210" spans="1:14" x14ac:dyDescent="0.2">
      <c r="A210" s="14">
        <v>43899.625</v>
      </c>
      <c r="B210" s="65">
        <v>30.478933000000001</v>
      </c>
      <c r="C210" s="65">
        <v>23</v>
      </c>
      <c r="D210" s="66">
        <v>0</v>
      </c>
      <c r="F210" s="17">
        <v>17.2</v>
      </c>
      <c r="G210" s="65">
        <v>80.3</v>
      </c>
      <c r="H210" s="65">
        <v>54129</v>
      </c>
      <c r="I210" s="17">
        <v>17.8</v>
      </c>
      <c r="J210" s="65">
        <v>79.900000000000006</v>
      </c>
      <c r="K210" s="65">
        <v>95117</v>
      </c>
    </row>
    <row r="211" spans="1:14" x14ac:dyDescent="0.2">
      <c r="A211" s="14">
        <v>43899.666666666672</v>
      </c>
      <c r="B211" s="65">
        <v>30.428934000000002</v>
      </c>
      <c r="C211" s="65">
        <v>22</v>
      </c>
      <c r="D211" s="66">
        <v>0</v>
      </c>
      <c r="F211" s="17">
        <v>17.5</v>
      </c>
      <c r="G211" s="65">
        <v>80.5</v>
      </c>
      <c r="H211" s="65">
        <v>54203</v>
      </c>
      <c r="I211" s="17">
        <v>17.5</v>
      </c>
      <c r="J211" s="65">
        <v>78.400000000000006</v>
      </c>
      <c r="K211" s="65">
        <v>95206</v>
      </c>
    </row>
    <row r="212" spans="1:14" x14ac:dyDescent="0.2">
      <c r="A212" s="14">
        <v>43899.708333333328</v>
      </c>
      <c r="B212" s="65">
        <v>29.968934999999998</v>
      </c>
      <c r="C212" s="65">
        <v>22</v>
      </c>
      <c r="D212" s="66">
        <v>0</v>
      </c>
    </row>
    <row r="213" spans="1:14" x14ac:dyDescent="0.2">
      <c r="A213" s="14">
        <v>43899.75</v>
      </c>
      <c r="B213" s="65">
        <v>28.828934</v>
      </c>
      <c r="C213" s="65">
        <v>23</v>
      </c>
      <c r="D213" s="66">
        <v>0</v>
      </c>
    </row>
    <row r="214" spans="1:14" x14ac:dyDescent="0.2">
      <c r="A214" s="14">
        <v>43899.791666666672</v>
      </c>
      <c r="B214" s="65">
        <v>26.478933000000001</v>
      </c>
      <c r="C214" s="65">
        <v>27</v>
      </c>
      <c r="D214" s="66">
        <v>0</v>
      </c>
    </row>
    <row r="215" spans="1:14" x14ac:dyDescent="0.2">
      <c r="A215" s="14">
        <v>43899.833333333328</v>
      </c>
      <c r="B215" s="65">
        <v>24.708935</v>
      </c>
      <c r="C215" s="65">
        <v>30</v>
      </c>
      <c r="D215" s="66">
        <v>2016</v>
      </c>
    </row>
    <row r="216" spans="1:14" x14ac:dyDescent="0.2">
      <c r="A216" s="14">
        <v>43899.875</v>
      </c>
      <c r="B216" s="65">
        <v>23.228933000000001</v>
      </c>
      <c r="C216" s="65">
        <v>33</v>
      </c>
      <c r="D216" s="66">
        <v>2016</v>
      </c>
    </row>
    <row r="217" spans="1:14" x14ac:dyDescent="0.2">
      <c r="A217" s="14">
        <v>43899.916666666672</v>
      </c>
      <c r="B217" s="65">
        <v>20.908933999999999</v>
      </c>
      <c r="C217" s="65">
        <v>40</v>
      </c>
      <c r="D217" s="66">
        <v>2500</v>
      </c>
    </row>
    <row r="218" spans="1:14" x14ac:dyDescent="0.2">
      <c r="A218" s="14">
        <v>43899.958333333328</v>
      </c>
      <c r="B218" s="65">
        <v>20.138935</v>
      </c>
      <c r="C218" s="65">
        <v>55</v>
      </c>
      <c r="D218" s="66">
        <v>2851</v>
      </c>
      <c r="E218" s="67">
        <f>AVERAGE(D195:D218)</f>
        <v>1637.4916666666668</v>
      </c>
      <c r="F218" s="55">
        <f>AVERAGE(F202:F217)</f>
        <v>17.77</v>
      </c>
      <c r="G218" s="55">
        <f>AVERAGE(G202:G217)</f>
        <v>83.91</v>
      </c>
      <c r="H218" s="55">
        <f>H226-H202</f>
        <v>447</v>
      </c>
      <c r="I218" s="55">
        <f>AVERAGE(I202:I217)</f>
        <v>17.62</v>
      </c>
      <c r="J218" s="55">
        <f>AVERAGE(J202:J217)</f>
        <v>84.44</v>
      </c>
      <c r="K218" s="55">
        <f>K226-K202</f>
        <v>1731</v>
      </c>
      <c r="L218" s="8"/>
      <c r="M218" s="8"/>
      <c r="N218" s="8"/>
    </row>
    <row r="219" spans="1:14" x14ac:dyDescent="0.2">
      <c r="A219" s="14">
        <v>43900</v>
      </c>
      <c r="B219" s="65">
        <v>18.478933000000001</v>
      </c>
      <c r="C219" s="65">
        <v>70</v>
      </c>
      <c r="D219" s="66">
        <v>3219</v>
      </c>
    </row>
    <row r="220" spans="1:14" x14ac:dyDescent="0.2">
      <c r="A220" s="14">
        <v>43900.041666666672</v>
      </c>
      <c r="B220" s="65">
        <v>17.978933000000001</v>
      </c>
      <c r="C220" s="65">
        <v>70</v>
      </c>
      <c r="D220" s="66">
        <v>3219</v>
      </c>
      <c r="E220" s="67"/>
    </row>
    <row r="221" spans="1:14" x14ac:dyDescent="0.2">
      <c r="A221" s="14">
        <v>43900.083333333328</v>
      </c>
      <c r="B221" s="65">
        <v>17.388935</v>
      </c>
      <c r="C221" s="65">
        <v>72</v>
      </c>
      <c r="D221" s="66">
        <v>3219</v>
      </c>
      <c r="E221" s="67"/>
    </row>
    <row r="222" spans="1:14" x14ac:dyDescent="0.2">
      <c r="A222" s="14">
        <v>43900.125</v>
      </c>
      <c r="B222" s="65">
        <v>16.488934</v>
      </c>
      <c r="C222" s="65">
        <v>77</v>
      </c>
      <c r="D222" s="66">
        <v>3219</v>
      </c>
    </row>
    <row r="223" spans="1:14" x14ac:dyDescent="0.2">
      <c r="A223" s="14">
        <v>43900.166666666672</v>
      </c>
      <c r="B223" s="65">
        <v>15.138934000000001</v>
      </c>
      <c r="C223" s="65">
        <v>84</v>
      </c>
      <c r="D223" s="66">
        <v>3508.8</v>
      </c>
    </row>
    <row r="224" spans="1:14" x14ac:dyDescent="0.2">
      <c r="A224" s="14">
        <v>43900.208333333328</v>
      </c>
      <c r="B224" s="65">
        <v>14.198935000000001</v>
      </c>
      <c r="C224" s="65">
        <v>91</v>
      </c>
      <c r="D224" s="66">
        <v>0</v>
      </c>
    </row>
    <row r="225" spans="1:11" x14ac:dyDescent="0.2">
      <c r="A225" s="14">
        <v>43900.25</v>
      </c>
      <c r="B225" s="65">
        <v>13.7789345</v>
      </c>
      <c r="C225" s="65">
        <v>94</v>
      </c>
      <c r="D225" s="66">
        <v>0</v>
      </c>
    </row>
    <row r="226" spans="1:11" x14ac:dyDescent="0.2">
      <c r="A226" s="14">
        <v>43900.291666666672</v>
      </c>
      <c r="B226" s="65">
        <v>16.058933</v>
      </c>
      <c r="C226" s="65">
        <v>86</v>
      </c>
      <c r="D226" s="66">
        <v>3508.8</v>
      </c>
      <c r="F226" s="22">
        <v>14.9</v>
      </c>
      <c r="G226" s="21">
        <v>89.4</v>
      </c>
      <c r="H226" s="21">
        <v>54130</v>
      </c>
      <c r="I226" s="22">
        <v>15.1</v>
      </c>
      <c r="J226" s="65">
        <v>90.2</v>
      </c>
      <c r="K226" s="65">
        <v>95677</v>
      </c>
    </row>
    <row r="227" spans="1:11" x14ac:dyDescent="0.2">
      <c r="A227" s="14">
        <v>43900.333333333328</v>
      </c>
      <c r="B227" s="65">
        <v>18.968934999999998</v>
      </c>
      <c r="C227" s="65">
        <v>74</v>
      </c>
      <c r="D227" s="66">
        <v>3219</v>
      </c>
      <c r="F227" s="22">
        <v>15.9</v>
      </c>
      <c r="G227" s="21">
        <v>87.1</v>
      </c>
      <c r="H227" s="21">
        <v>54661</v>
      </c>
      <c r="I227" s="22">
        <v>15.8</v>
      </c>
      <c r="J227" s="65">
        <v>89.5</v>
      </c>
      <c r="K227" s="65">
        <v>95820</v>
      </c>
    </row>
    <row r="228" spans="1:11" x14ac:dyDescent="0.2">
      <c r="A228" s="14">
        <v>43900.375</v>
      </c>
      <c r="B228" s="65">
        <v>21.548935</v>
      </c>
      <c r="C228" s="65">
        <v>60</v>
      </c>
      <c r="D228" s="66">
        <v>3186.6</v>
      </c>
      <c r="F228" s="22">
        <v>15.4</v>
      </c>
      <c r="G228" s="21">
        <v>89.6</v>
      </c>
      <c r="H228" s="21">
        <v>54927</v>
      </c>
      <c r="I228" s="22">
        <v>16.3</v>
      </c>
      <c r="J228" s="65">
        <v>88</v>
      </c>
      <c r="K228" s="65">
        <v>95936</v>
      </c>
    </row>
    <row r="229" spans="1:11" x14ac:dyDescent="0.2">
      <c r="A229" s="14">
        <v>43900.416666666672</v>
      </c>
      <c r="B229" s="65">
        <v>23.898933</v>
      </c>
      <c r="C229" s="65">
        <v>49</v>
      </c>
      <c r="D229" s="66">
        <v>2500</v>
      </c>
      <c r="F229" s="22">
        <v>17.100000000000001</v>
      </c>
      <c r="G229" s="21">
        <v>88.8</v>
      </c>
      <c r="H229" s="21">
        <v>54927</v>
      </c>
      <c r="I229" s="22">
        <v>17</v>
      </c>
      <c r="J229" s="65">
        <v>90.1</v>
      </c>
      <c r="K229" s="65">
        <v>95936</v>
      </c>
    </row>
    <row r="230" spans="1:11" x14ac:dyDescent="0.2">
      <c r="A230" s="14">
        <v>43900.458333333328</v>
      </c>
      <c r="B230" s="65">
        <v>25.868935</v>
      </c>
      <c r="C230" s="65">
        <v>43</v>
      </c>
      <c r="D230" s="66">
        <v>2866</v>
      </c>
      <c r="F230" s="22">
        <v>17.5</v>
      </c>
      <c r="G230" s="21">
        <v>88.2</v>
      </c>
      <c r="H230" s="21">
        <v>54927</v>
      </c>
      <c r="I230" s="22">
        <v>18.3</v>
      </c>
      <c r="J230" s="65">
        <v>87.6</v>
      </c>
      <c r="K230" s="65">
        <v>96101</v>
      </c>
    </row>
    <row r="231" spans="1:11" x14ac:dyDescent="0.2">
      <c r="A231" s="14">
        <v>43900.5</v>
      </c>
      <c r="B231" s="65">
        <v>27.428934000000002</v>
      </c>
      <c r="C231" s="65">
        <v>38</v>
      </c>
      <c r="D231" s="66">
        <v>2274</v>
      </c>
      <c r="F231" s="22">
        <v>18.899999999999999</v>
      </c>
      <c r="G231" s="21">
        <v>86.4</v>
      </c>
      <c r="H231" s="21">
        <v>55055</v>
      </c>
      <c r="I231" s="22">
        <v>19.600000000000001</v>
      </c>
      <c r="J231" s="65">
        <v>83.3</v>
      </c>
      <c r="K231" s="65">
        <v>96235</v>
      </c>
    </row>
    <row r="232" spans="1:11" x14ac:dyDescent="0.2">
      <c r="A232" s="14">
        <v>43900.541666666672</v>
      </c>
      <c r="B232" s="65">
        <v>28.558933</v>
      </c>
      <c r="C232" s="65">
        <v>36</v>
      </c>
      <c r="D232" s="66">
        <v>2274</v>
      </c>
      <c r="F232" s="22">
        <v>19.399999999999999</v>
      </c>
      <c r="G232" s="21">
        <v>86</v>
      </c>
      <c r="H232" s="21">
        <v>55185</v>
      </c>
      <c r="I232" s="22">
        <v>19.899999999999999</v>
      </c>
      <c r="J232" s="65">
        <v>79.2</v>
      </c>
      <c r="K232" s="65">
        <v>96239</v>
      </c>
    </row>
    <row r="233" spans="1:11" x14ac:dyDescent="0.2">
      <c r="A233" s="14">
        <v>43900.583333333328</v>
      </c>
      <c r="B233" s="65">
        <v>29.518934000000002</v>
      </c>
      <c r="C233" s="65">
        <v>29</v>
      </c>
      <c r="D233" s="66">
        <v>0</v>
      </c>
      <c r="F233" s="22"/>
      <c r="G233" s="21"/>
      <c r="H233" s="21">
        <v>55185</v>
      </c>
      <c r="I233" s="22"/>
      <c r="K233" s="65">
        <v>96316</v>
      </c>
    </row>
    <row r="234" spans="1:11" x14ac:dyDescent="0.2">
      <c r="A234" s="14">
        <v>43900.625</v>
      </c>
      <c r="B234" s="65">
        <v>30.028934</v>
      </c>
      <c r="C234" s="65">
        <v>27</v>
      </c>
      <c r="D234" s="66">
        <v>0</v>
      </c>
      <c r="F234" s="22">
        <v>18.600000000000001</v>
      </c>
      <c r="G234" s="21">
        <v>87.6</v>
      </c>
      <c r="H234" s="21">
        <v>55185</v>
      </c>
      <c r="I234" s="22">
        <v>18.7</v>
      </c>
      <c r="J234" s="65">
        <v>87.4</v>
      </c>
      <c r="K234" s="65">
        <v>96508</v>
      </c>
    </row>
    <row r="235" spans="1:11" x14ac:dyDescent="0.2">
      <c r="A235" s="14">
        <v>43900.666666666672</v>
      </c>
      <c r="B235" s="65">
        <v>29.948934999999999</v>
      </c>
      <c r="C235" s="65">
        <v>26</v>
      </c>
      <c r="D235" s="66">
        <v>0</v>
      </c>
      <c r="F235" s="22">
        <v>18.3</v>
      </c>
      <c r="G235" s="21">
        <v>87.4</v>
      </c>
      <c r="H235" s="21">
        <v>55185</v>
      </c>
      <c r="I235" s="22">
        <v>19.100000000000001</v>
      </c>
      <c r="J235" s="65">
        <v>79.599999999999994</v>
      </c>
      <c r="K235" s="65">
        <v>96508</v>
      </c>
    </row>
    <row r="236" spans="1:11" x14ac:dyDescent="0.2">
      <c r="A236" s="14">
        <v>43900.708333333328</v>
      </c>
      <c r="B236" s="65">
        <v>29.418934</v>
      </c>
      <c r="C236" s="65">
        <v>26</v>
      </c>
      <c r="D236" s="66">
        <v>0</v>
      </c>
      <c r="F236" s="21"/>
      <c r="G236" s="21"/>
      <c r="H236" s="21"/>
      <c r="I236" s="21"/>
    </row>
    <row r="237" spans="1:11" x14ac:dyDescent="0.2">
      <c r="A237" s="14">
        <v>43900.75</v>
      </c>
      <c r="B237" s="65">
        <v>27.708935</v>
      </c>
      <c r="C237" s="65">
        <v>32</v>
      </c>
      <c r="D237" s="66">
        <v>2274</v>
      </c>
    </row>
    <row r="238" spans="1:11" x14ac:dyDescent="0.2">
      <c r="A238" s="14">
        <v>43900.791666666672</v>
      </c>
      <c r="B238" s="65">
        <v>25.758934</v>
      </c>
      <c r="C238" s="65">
        <v>31</v>
      </c>
      <c r="D238" s="66">
        <v>2274</v>
      </c>
    </row>
    <row r="239" spans="1:11" x14ac:dyDescent="0.2">
      <c r="A239" s="14">
        <v>43900.833333333328</v>
      </c>
      <c r="B239" s="65">
        <v>24.488934</v>
      </c>
      <c r="C239" s="65">
        <v>34</v>
      </c>
      <c r="D239" s="66">
        <v>2016</v>
      </c>
    </row>
    <row r="240" spans="1:11" x14ac:dyDescent="0.2">
      <c r="A240" s="14">
        <v>43900.875</v>
      </c>
      <c r="B240" s="65">
        <v>23.668934</v>
      </c>
      <c r="C240" s="65">
        <v>36</v>
      </c>
      <c r="D240" s="66">
        <v>2016</v>
      </c>
    </row>
    <row r="241" spans="1:14" x14ac:dyDescent="0.2">
      <c r="A241" s="14">
        <v>43900.916666666672</v>
      </c>
      <c r="B241" s="65">
        <v>23.168934</v>
      </c>
      <c r="C241" s="65">
        <v>38</v>
      </c>
      <c r="D241" s="66">
        <v>2016</v>
      </c>
    </row>
    <row r="242" spans="1:14" x14ac:dyDescent="0.2">
      <c r="A242" s="14">
        <v>43900.958333333328</v>
      </c>
      <c r="B242" s="65">
        <v>22.358934000000001</v>
      </c>
      <c r="C242" s="65">
        <v>40</v>
      </c>
      <c r="D242" s="66">
        <v>2500</v>
      </c>
      <c r="E242" s="67">
        <f>AVERAGE(D219:D242)</f>
        <v>2054.5499999999997</v>
      </c>
      <c r="F242" s="55">
        <f>AVERAGE(F226:F241)</f>
        <v>17.333333333333336</v>
      </c>
      <c r="G242" s="55">
        <f>AVERAGE(G226:G241)</f>
        <v>87.833333333333329</v>
      </c>
      <c r="H242" s="55">
        <f>H250-H226</f>
        <v>2275</v>
      </c>
      <c r="I242" s="55">
        <f>AVERAGE(I226:I241)</f>
        <v>17.755555555555553</v>
      </c>
      <c r="J242" s="55">
        <f>AVERAGE(J226:J241)</f>
        <v>86.1</v>
      </c>
      <c r="K242" s="55">
        <f>K250-K226</f>
        <v>1582</v>
      </c>
      <c r="L242" s="8"/>
      <c r="M242" s="8"/>
      <c r="N242" s="8"/>
    </row>
    <row r="243" spans="1:14" x14ac:dyDescent="0.2">
      <c r="A243" s="14">
        <v>43901</v>
      </c>
      <c r="B243" s="65">
        <v>20.348934</v>
      </c>
      <c r="C243" s="65">
        <v>45</v>
      </c>
      <c r="D243" s="66">
        <v>2500</v>
      </c>
      <c r="E243" s="67"/>
    </row>
    <row r="244" spans="1:14" x14ac:dyDescent="0.2">
      <c r="A244" s="14">
        <v>43901.041666666672</v>
      </c>
      <c r="B244" s="65">
        <v>17.648933</v>
      </c>
      <c r="C244" s="65">
        <v>59</v>
      </c>
      <c r="D244" s="66">
        <v>1754.4</v>
      </c>
    </row>
    <row r="245" spans="1:14" x14ac:dyDescent="0.2">
      <c r="A245" s="14">
        <v>43901.083333333328</v>
      </c>
      <c r="B245" s="65">
        <v>16.328934</v>
      </c>
      <c r="C245" s="65">
        <v>76</v>
      </c>
      <c r="D245" s="66">
        <v>3219</v>
      </c>
      <c r="E245" s="67"/>
    </row>
    <row r="246" spans="1:14" x14ac:dyDescent="0.2">
      <c r="A246" s="14">
        <v>43901.125</v>
      </c>
      <c r="B246" s="65">
        <v>15.618935</v>
      </c>
      <c r="C246" s="65">
        <v>85</v>
      </c>
      <c r="D246" s="66">
        <v>3508.8</v>
      </c>
      <c r="E246" s="67"/>
    </row>
    <row r="247" spans="1:14" x14ac:dyDescent="0.2">
      <c r="A247" s="14">
        <v>43901.166666666672</v>
      </c>
      <c r="B247" s="65">
        <v>15.368935</v>
      </c>
      <c r="C247" s="65">
        <v>85</v>
      </c>
      <c r="D247" s="66">
        <v>3508.8</v>
      </c>
    </row>
    <row r="248" spans="1:14" x14ac:dyDescent="0.2">
      <c r="A248" s="14">
        <v>43901.208333333328</v>
      </c>
      <c r="B248" s="65">
        <v>15.268934</v>
      </c>
      <c r="C248" s="65">
        <v>83</v>
      </c>
      <c r="D248" s="66">
        <v>3508.8</v>
      </c>
    </row>
    <row r="249" spans="1:14" x14ac:dyDescent="0.2">
      <c r="A249" s="14">
        <v>43901.25</v>
      </c>
      <c r="B249" s="65">
        <v>15.118935</v>
      </c>
      <c r="C249" s="65">
        <v>82</v>
      </c>
      <c r="D249" s="66">
        <v>3508.8</v>
      </c>
    </row>
    <row r="250" spans="1:14" x14ac:dyDescent="0.2">
      <c r="A250" s="14">
        <v>43901.291666666672</v>
      </c>
      <c r="B250" s="65">
        <v>16.788934999999999</v>
      </c>
      <c r="C250" s="65">
        <v>76</v>
      </c>
      <c r="D250" s="66">
        <v>3219</v>
      </c>
      <c r="F250" s="22">
        <v>15.7</v>
      </c>
      <c r="G250" s="21">
        <v>89.3</v>
      </c>
      <c r="H250" s="21">
        <v>56405</v>
      </c>
      <c r="I250" s="22">
        <v>16.3</v>
      </c>
      <c r="J250" s="65">
        <v>90.1</v>
      </c>
      <c r="K250" s="65">
        <v>97259</v>
      </c>
    </row>
    <row r="251" spans="1:14" x14ac:dyDescent="0.2">
      <c r="A251" s="14">
        <v>43901.333333333328</v>
      </c>
      <c r="B251" s="65">
        <v>20.868935</v>
      </c>
      <c r="C251" s="65">
        <v>59</v>
      </c>
      <c r="D251" s="66">
        <v>2851</v>
      </c>
      <c r="F251" s="22">
        <v>16.3</v>
      </c>
      <c r="G251" s="21">
        <v>89.7</v>
      </c>
      <c r="H251" s="21">
        <v>56419</v>
      </c>
      <c r="I251" s="22">
        <v>17.100000000000001</v>
      </c>
      <c r="J251" s="65">
        <v>90.8</v>
      </c>
      <c r="K251" s="65">
        <v>97456</v>
      </c>
    </row>
    <row r="252" spans="1:14" x14ac:dyDescent="0.2">
      <c r="A252" s="14">
        <v>43901.375</v>
      </c>
      <c r="B252" s="65">
        <v>23.348934</v>
      </c>
      <c r="C252" s="65">
        <v>50</v>
      </c>
      <c r="D252" s="66">
        <v>2851</v>
      </c>
      <c r="F252" s="22">
        <v>17.2</v>
      </c>
      <c r="G252" s="21">
        <v>89.6</v>
      </c>
      <c r="H252" s="21">
        <v>56702</v>
      </c>
      <c r="I252" s="22">
        <v>18.7</v>
      </c>
      <c r="J252" s="65">
        <v>87.7</v>
      </c>
      <c r="K252" s="65">
        <v>97557</v>
      </c>
    </row>
    <row r="253" spans="1:14" x14ac:dyDescent="0.2">
      <c r="A253" s="14">
        <v>43901.416666666672</v>
      </c>
      <c r="B253" s="65">
        <v>25.718934999999998</v>
      </c>
      <c r="C253" s="65">
        <v>42</v>
      </c>
      <c r="D253" s="66">
        <v>2866</v>
      </c>
      <c r="F253" s="22">
        <v>18.600000000000001</v>
      </c>
      <c r="G253" s="21">
        <v>89.7</v>
      </c>
      <c r="H253" s="21">
        <v>56788</v>
      </c>
      <c r="I253" s="22">
        <v>18.600000000000001</v>
      </c>
      <c r="J253" s="65">
        <v>87.7</v>
      </c>
      <c r="K253" s="65">
        <v>97608</v>
      </c>
    </row>
    <row r="254" spans="1:14" x14ac:dyDescent="0.2">
      <c r="A254" s="14">
        <v>43901.458333333328</v>
      </c>
      <c r="B254" s="65">
        <v>27.748933999999998</v>
      </c>
      <c r="C254" s="65">
        <v>37</v>
      </c>
      <c r="D254" s="66">
        <v>2274</v>
      </c>
      <c r="F254" s="22" t="s">
        <v>5732</v>
      </c>
      <c r="G254" s="21"/>
      <c r="H254" s="21">
        <v>56788</v>
      </c>
      <c r="I254" s="22"/>
      <c r="K254" s="65">
        <v>97762</v>
      </c>
    </row>
    <row r="255" spans="1:14" x14ac:dyDescent="0.2">
      <c r="A255" s="14">
        <v>43901.5</v>
      </c>
      <c r="B255" s="65">
        <v>29.048935</v>
      </c>
      <c r="C255" s="65">
        <v>33</v>
      </c>
      <c r="D255" s="66">
        <v>2274</v>
      </c>
      <c r="F255" s="22"/>
      <c r="G255" s="21"/>
      <c r="H255" s="21">
        <v>56788</v>
      </c>
      <c r="I255" s="22"/>
      <c r="K255" s="65">
        <v>97762</v>
      </c>
    </row>
    <row r="256" spans="1:14" x14ac:dyDescent="0.2">
      <c r="A256" s="14">
        <v>43901.541666666672</v>
      </c>
      <c r="B256" s="65">
        <v>29.898933</v>
      </c>
      <c r="C256" s="65">
        <v>30</v>
      </c>
      <c r="D256" s="66">
        <v>2274</v>
      </c>
      <c r="F256" s="22">
        <v>21</v>
      </c>
      <c r="G256" s="21">
        <v>82.9</v>
      </c>
      <c r="H256" s="21">
        <v>56921</v>
      </c>
      <c r="I256" s="22">
        <v>21</v>
      </c>
      <c r="J256" s="65">
        <v>80.099999999999994</v>
      </c>
      <c r="K256" s="65">
        <v>97762</v>
      </c>
    </row>
    <row r="257" spans="1:14" x14ac:dyDescent="0.2">
      <c r="A257" s="14">
        <v>43901.583333333328</v>
      </c>
      <c r="B257" s="65">
        <v>30.558933</v>
      </c>
      <c r="C257" s="65">
        <v>28</v>
      </c>
      <c r="D257" s="66">
        <v>0</v>
      </c>
      <c r="F257" s="22">
        <v>19.899999999999999</v>
      </c>
      <c r="G257" s="21">
        <v>85.8</v>
      </c>
      <c r="H257" s="21">
        <v>57032</v>
      </c>
      <c r="I257" s="22">
        <v>20.100000000000001</v>
      </c>
      <c r="J257" s="65">
        <v>82.3</v>
      </c>
      <c r="K257" s="65">
        <v>97811</v>
      </c>
    </row>
    <row r="258" spans="1:14" x14ac:dyDescent="0.2">
      <c r="A258" s="14">
        <v>43901.625</v>
      </c>
      <c r="B258" s="65">
        <v>30.898933</v>
      </c>
      <c r="C258" s="65">
        <v>27</v>
      </c>
      <c r="D258" s="66">
        <v>0</v>
      </c>
      <c r="F258" s="22" t="s">
        <v>5733</v>
      </c>
      <c r="G258" s="21"/>
      <c r="H258" s="21">
        <v>57032</v>
      </c>
      <c r="I258" s="22"/>
      <c r="K258" s="65">
        <v>97835</v>
      </c>
    </row>
    <row r="259" spans="1:14" x14ac:dyDescent="0.2">
      <c r="A259" s="14">
        <v>43901.666666666672</v>
      </c>
      <c r="B259" s="65">
        <v>30.638935</v>
      </c>
      <c r="C259" s="65">
        <v>27</v>
      </c>
      <c r="D259" s="66">
        <v>0</v>
      </c>
      <c r="F259" s="17"/>
      <c r="H259" s="65">
        <v>57032</v>
      </c>
      <c r="I259" s="17"/>
      <c r="K259" s="65">
        <v>97835</v>
      </c>
    </row>
    <row r="260" spans="1:14" x14ac:dyDescent="0.2">
      <c r="A260" s="14">
        <v>43901.708333333328</v>
      </c>
      <c r="B260" s="65">
        <v>30.268934000000002</v>
      </c>
      <c r="C260" s="65">
        <v>27</v>
      </c>
      <c r="D260" s="66">
        <v>0</v>
      </c>
    </row>
    <row r="261" spans="1:14" x14ac:dyDescent="0.2">
      <c r="A261" s="14">
        <v>43901.75</v>
      </c>
      <c r="B261" s="65">
        <v>29.348934</v>
      </c>
      <c r="C261" s="65">
        <v>30</v>
      </c>
      <c r="D261" s="66">
        <v>2274</v>
      </c>
    </row>
    <row r="262" spans="1:14" x14ac:dyDescent="0.2">
      <c r="A262" s="14">
        <v>43901.791666666672</v>
      </c>
      <c r="B262" s="65">
        <v>28.338933999999998</v>
      </c>
      <c r="C262" s="65">
        <v>30</v>
      </c>
      <c r="D262" s="66">
        <v>2274</v>
      </c>
    </row>
    <row r="263" spans="1:14" x14ac:dyDescent="0.2">
      <c r="A263" s="14">
        <v>43901.833333333328</v>
      </c>
      <c r="B263" s="65">
        <v>26.848934</v>
      </c>
      <c r="C263" s="65">
        <v>33</v>
      </c>
      <c r="D263" s="66">
        <v>2274</v>
      </c>
    </row>
    <row r="264" spans="1:14" x14ac:dyDescent="0.2">
      <c r="A264" s="14">
        <v>43901.875</v>
      </c>
      <c r="B264" s="65">
        <v>25.358934000000001</v>
      </c>
      <c r="C264" s="65">
        <v>37</v>
      </c>
      <c r="D264" s="66">
        <v>2274</v>
      </c>
    </row>
    <row r="265" spans="1:14" x14ac:dyDescent="0.2">
      <c r="A265" s="14">
        <v>43901.916666666672</v>
      </c>
      <c r="B265" s="65">
        <v>24.728933000000001</v>
      </c>
      <c r="C265" s="65">
        <v>40</v>
      </c>
      <c r="D265" s="66">
        <v>2500</v>
      </c>
    </row>
    <row r="266" spans="1:14" x14ac:dyDescent="0.2">
      <c r="A266" s="14">
        <v>43901.958333333328</v>
      </c>
      <c r="B266" s="65">
        <v>24.168934</v>
      </c>
      <c r="C266" s="65">
        <v>42</v>
      </c>
      <c r="D266" s="66">
        <v>2500</v>
      </c>
      <c r="E266" s="67">
        <f>AVERAGE(D243:D266)</f>
        <v>2258.9</v>
      </c>
      <c r="F266" s="55">
        <f>AVERAGE(F250:F265)</f>
        <v>18.116666666666671</v>
      </c>
      <c r="G266" s="55">
        <f>AVERAGE(G250:G265)</f>
        <v>87.833333333333329</v>
      </c>
      <c r="H266" s="55">
        <f>H274-H250</f>
        <v>2310</v>
      </c>
      <c r="I266" s="55">
        <f>AVERAGE(I250:I265)</f>
        <v>18.633333333333336</v>
      </c>
      <c r="J266" s="55">
        <f>AVERAGE(J250:J265)</f>
        <v>86.449999999999989</v>
      </c>
      <c r="K266" s="55">
        <f>K274-K250</f>
        <v>1816</v>
      </c>
      <c r="L266" s="8"/>
      <c r="M266" s="8"/>
      <c r="N266" s="8"/>
    </row>
    <row r="267" spans="1:14" x14ac:dyDescent="0.2">
      <c r="A267" s="14">
        <v>43902</v>
      </c>
      <c r="B267" s="65">
        <v>23.938934</v>
      </c>
      <c r="C267" s="65">
        <v>42</v>
      </c>
      <c r="D267" s="66">
        <v>2500</v>
      </c>
    </row>
    <row r="268" spans="1:14" x14ac:dyDescent="0.2">
      <c r="A268" s="14">
        <v>43902.041666666672</v>
      </c>
      <c r="B268" s="65">
        <v>21.958935</v>
      </c>
      <c r="C268" s="65">
        <v>48</v>
      </c>
      <c r="D268" s="66">
        <v>2500</v>
      </c>
      <c r="E268" s="67"/>
    </row>
    <row r="269" spans="1:14" x14ac:dyDescent="0.2">
      <c r="A269" s="14">
        <v>43902.083333333328</v>
      </c>
      <c r="B269" s="65">
        <v>21.018934000000002</v>
      </c>
      <c r="C269" s="65">
        <v>63</v>
      </c>
      <c r="D269" s="66">
        <v>3186.6</v>
      </c>
      <c r="E269" s="67"/>
    </row>
    <row r="270" spans="1:14" x14ac:dyDescent="0.2">
      <c r="A270" s="14">
        <v>43902.125</v>
      </c>
      <c r="B270" s="65">
        <v>20.608934000000001</v>
      </c>
      <c r="C270" s="65">
        <v>67</v>
      </c>
      <c r="D270" s="66">
        <v>3186.6</v>
      </c>
      <c r="E270" s="67"/>
    </row>
    <row r="271" spans="1:14" x14ac:dyDescent="0.2">
      <c r="A271" s="14">
        <v>43902.166666666672</v>
      </c>
      <c r="B271" s="65">
        <v>19.888935</v>
      </c>
      <c r="C271" s="65">
        <v>71</v>
      </c>
      <c r="D271" s="66">
        <v>3219</v>
      </c>
    </row>
    <row r="272" spans="1:14" x14ac:dyDescent="0.2">
      <c r="A272" s="14">
        <v>43902.208333333328</v>
      </c>
      <c r="B272" s="65">
        <v>19.158933999999999</v>
      </c>
      <c r="C272" s="65">
        <v>77</v>
      </c>
      <c r="D272" s="66">
        <v>3219</v>
      </c>
    </row>
    <row r="273" spans="1:11" x14ac:dyDescent="0.2">
      <c r="A273" s="14">
        <v>43902.25</v>
      </c>
      <c r="B273" s="65">
        <v>18.248933999999998</v>
      </c>
      <c r="C273" s="65">
        <v>83</v>
      </c>
      <c r="D273" s="66">
        <v>3508.8</v>
      </c>
    </row>
    <row r="274" spans="1:11" x14ac:dyDescent="0.2">
      <c r="A274" s="14">
        <v>43902.291666666672</v>
      </c>
      <c r="B274" s="65">
        <v>19.298935</v>
      </c>
      <c r="C274" s="65">
        <v>79</v>
      </c>
      <c r="D274" s="66">
        <v>3219</v>
      </c>
      <c r="F274" s="65">
        <v>18.3</v>
      </c>
      <c r="G274" s="65">
        <v>89.7</v>
      </c>
      <c r="H274" s="65">
        <v>58715</v>
      </c>
      <c r="I274" s="65">
        <v>17.600000000000001</v>
      </c>
      <c r="J274" s="65">
        <v>89.8</v>
      </c>
      <c r="K274" s="65">
        <v>99075</v>
      </c>
    </row>
    <row r="275" spans="1:11" x14ac:dyDescent="0.2">
      <c r="A275" s="14">
        <v>43902.333333333328</v>
      </c>
      <c r="B275" s="65">
        <v>21.378934999999998</v>
      </c>
      <c r="C275" s="65">
        <v>71</v>
      </c>
      <c r="D275" s="66">
        <v>3951.4</v>
      </c>
      <c r="F275" s="65">
        <v>17.7</v>
      </c>
      <c r="G275" s="65">
        <v>88</v>
      </c>
      <c r="H275" s="65">
        <v>58766</v>
      </c>
      <c r="I275" s="65">
        <v>17.3</v>
      </c>
      <c r="J275" s="65">
        <v>90</v>
      </c>
      <c r="K275" s="65">
        <v>99296</v>
      </c>
    </row>
    <row r="276" spans="1:11" x14ac:dyDescent="0.2">
      <c r="A276" s="14">
        <v>43902.375</v>
      </c>
      <c r="B276" s="65">
        <v>23.668934</v>
      </c>
      <c r="C276" s="65">
        <v>60</v>
      </c>
      <c r="D276" s="66">
        <v>3186.6</v>
      </c>
      <c r="F276" s="65">
        <v>17</v>
      </c>
      <c r="G276" s="65">
        <v>89.6</v>
      </c>
      <c r="H276" s="65">
        <v>58820</v>
      </c>
      <c r="I276" s="65">
        <v>17.5</v>
      </c>
      <c r="J276" s="65">
        <v>89.4</v>
      </c>
      <c r="K276" s="65">
        <v>99418</v>
      </c>
    </row>
    <row r="277" spans="1:11" x14ac:dyDescent="0.2">
      <c r="A277" s="14">
        <v>43902.416666666672</v>
      </c>
      <c r="B277" s="65">
        <v>25.838933999999998</v>
      </c>
      <c r="C277" s="65">
        <v>52</v>
      </c>
      <c r="D277" s="66">
        <v>3610.8</v>
      </c>
      <c r="F277" s="65">
        <v>21</v>
      </c>
      <c r="G277" s="65">
        <v>85.7</v>
      </c>
      <c r="H277" s="65">
        <v>58879</v>
      </c>
      <c r="I277" s="65">
        <v>19.100000000000001</v>
      </c>
      <c r="J277" s="65">
        <v>87.9</v>
      </c>
      <c r="K277" s="65">
        <v>99455</v>
      </c>
    </row>
    <row r="278" spans="1:11" x14ac:dyDescent="0.2">
      <c r="A278" s="14">
        <v>43902.458333333328</v>
      </c>
      <c r="B278" s="65">
        <v>27.838933999999998</v>
      </c>
      <c r="C278" s="65">
        <v>44</v>
      </c>
      <c r="D278" s="66">
        <v>2866</v>
      </c>
      <c r="F278" s="65" t="s">
        <v>5732</v>
      </c>
      <c r="H278" s="65">
        <v>58879</v>
      </c>
      <c r="K278" s="65">
        <v>99455</v>
      </c>
    </row>
    <row r="279" spans="1:11" x14ac:dyDescent="0.2">
      <c r="A279" s="14">
        <v>43902.5</v>
      </c>
      <c r="B279" s="65">
        <v>29.048935</v>
      </c>
      <c r="C279" s="65">
        <v>37</v>
      </c>
      <c r="D279" s="66">
        <v>2274</v>
      </c>
      <c r="H279" s="65">
        <v>58879</v>
      </c>
      <c r="K279" s="65">
        <v>99455</v>
      </c>
    </row>
    <row r="280" spans="1:11" x14ac:dyDescent="0.2">
      <c r="A280" s="14">
        <v>43902.541666666672</v>
      </c>
      <c r="B280" s="65">
        <v>29.958935</v>
      </c>
      <c r="C280" s="65">
        <v>33</v>
      </c>
      <c r="D280" s="66">
        <v>2274</v>
      </c>
      <c r="H280" s="65">
        <v>58910</v>
      </c>
      <c r="K280" s="65">
        <v>99580</v>
      </c>
    </row>
    <row r="281" spans="1:11" x14ac:dyDescent="0.2">
      <c r="A281" s="14">
        <v>43902.583333333328</v>
      </c>
      <c r="B281" s="65">
        <v>30.498933999999998</v>
      </c>
      <c r="C281" s="65">
        <v>34</v>
      </c>
      <c r="D281" s="66">
        <v>2458</v>
      </c>
      <c r="F281" s="65">
        <v>21.9</v>
      </c>
      <c r="G281" s="65">
        <v>76.8</v>
      </c>
      <c r="H281" s="65">
        <v>58967</v>
      </c>
      <c r="I281" s="65">
        <v>19.600000000000001</v>
      </c>
      <c r="J281" s="65">
        <v>74.099999999999994</v>
      </c>
      <c r="K281" s="65">
        <v>99764</v>
      </c>
    </row>
    <row r="282" spans="1:11" x14ac:dyDescent="0.2">
      <c r="A282" s="14">
        <v>43902.625</v>
      </c>
      <c r="B282" s="65">
        <v>28.548935</v>
      </c>
      <c r="C282" s="65">
        <v>37</v>
      </c>
      <c r="D282" s="66">
        <v>2274</v>
      </c>
      <c r="F282" s="65">
        <v>18.3</v>
      </c>
      <c r="G282" s="65">
        <v>83</v>
      </c>
      <c r="H282" s="65">
        <v>59025</v>
      </c>
      <c r="I282" s="65">
        <v>18.2</v>
      </c>
      <c r="J282" s="65">
        <v>83.4</v>
      </c>
      <c r="K282" s="65">
        <v>99868</v>
      </c>
    </row>
    <row r="283" spans="1:11" x14ac:dyDescent="0.2">
      <c r="A283" s="14">
        <v>43902.666666666672</v>
      </c>
      <c r="B283" s="65">
        <v>28.028934</v>
      </c>
      <c r="C283" s="65">
        <v>39</v>
      </c>
      <c r="D283" s="66">
        <v>2274</v>
      </c>
      <c r="F283" s="65">
        <v>18.7</v>
      </c>
      <c r="G283" s="65">
        <v>87.5</v>
      </c>
      <c r="H283" s="65">
        <v>59077</v>
      </c>
      <c r="I283" s="65">
        <v>18.899999999999999</v>
      </c>
      <c r="J283" s="65">
        <v>83.7</v>
      </c>
      <c r="K283" s="65">
        <v>99968</v>
      </c>
    </row>
    <row r="284" spans="1:11" x14ac:dyDescent="0.2">
      <c r="A284" s="14">
        <v>43902.708333333328</v>
      </c>
      <c r="B284" s="65">
        <v>27.318933000000001</v>
      </c>
      <c r="C284" s="65">
        <v>42</v>
      </c>
      <c r="D284" s="66">
        <v>2866</v>
      </c>
    </row>
    <row r="285" spans="1:11" x14ac:dyDescent="0.2">
      <c r="A285" s="14">
        <v>43902.75</v>
      </c>
      <c r="B285" s="65">
        <v>25.818933000000001</v>
      </c>
      <c r="C285" s="65">
        <v>50</v>
      </c>
      <c r="D285" s="66">
        <v>3610.8</v>
      </c>
    </row>
    <row r="286" spans="1:11" x14ac:dyDescent="0.2">
      <c r="A286" s="14">
        <v>43902.791666666672</v>
      </c>
      <c r="B286" s="65">
        <v>23.828934</v>
      </c>
      <c r="C286" s="65">
        <v>58</v>
      </c>
      <c r="D286" s="66">
        <v>2851</v>
      </c>
    </row>
    <row r="287" spans="1:11" x14ac:dyDescent="0.2">
      <c r="A287" s="14">
        <v>43902.833333333328</v>
      </c>
      <c r="B287" s="65">
        <v>22.228933000000001</v>
      </c>
      <c r="C287" s="65">
        <v>62</v>
      </c>
      <c r="D287" s="66">
        <v>3186.6</v>
      </c>
    </row>
    <row r="288" spans="1:11" x14ac:dyDescent="0.2">
      <c r="A288" s="14">
        <v>43902.875</v>
      </c>
      <c r="B288" s="65">
        <v>21.398933</v>
      </c>
      <c r="C288" s="65">
        <v>61</v>
      </c>
      <c r="D288" s="66">
        <v>3186.6</v>
      </c>
    </row>
    <row r="289" spans="1:11" x14ac:dyDescent="0.2">
      <c r="A289" s="14">
        <v>43902.916666666672</v>
      </c>
      <c r="B289" s="65">
        <v>20.538934999999999</v>
      </c>
      <c r="C289" s="65">
        <v>64</v>
      </c>
      <c r="D289" s="66">
        <v>3186.6</v>
      </c>
    </row>
    <row r="290" spans="1:11" x14ac:dyDescent="0.2">
      <c r="A290" s="14">
        <v>43902.958333333328</v>
      </c>
      <c r="B290" s="65">
        <v>19.798935</v>
      </c>
      <c r="C290" s="65">
        <v>71</v>
      </c>
      <c r="D290" s="66">
        <v>3219</v>
      </c>
      <c r="E290" s="67">
        <f>AVERAGE(D267:D290)</f>
        <v>2992.2666666666669</v>
      </c>
      <c r="F290" s="55">
        <f>AVERAGE(F274:F289)</f>
        <v>18.985714285714288</v>
      </c>
      <c r="G290" s="55">
        <f>AVERAGE(G274:G289)</f>
        <v>85.757142857142853</v>
      </c>
      <c r="H290" s="55">
        <f>H298-H274</f>
        <v>944</v>
      </c>
      <c r="I290" s="55">
        <f>AVERAGE(I274:I289)</f>
        <v>18.314285714285713</v>
      </c>
      <c r="J290" s="55">
        <f>AVERAGE(J274:J289)</f>
        <v>85.471428571428575</v>
      </c>
      <c r="K290" s="55">
        <f>K298-K274</f>
        <v>1692</v>
      </c>
    </row>
    <row r="291" spans="1:11" x14ac:dyDescent="0.2">
      <c r="A291" s="14">
        <v>43903</v>
      </c>
      <c r="B291" s="65">
        <v>18.658933999999999</v>
      </c>
      <c r="C291" s="65">
        <v>82</v>
      </c>
      <c r="D291" s="66">
        <v>3508.8</v>
      </c>
    </row>
    <row r="292" spans="1:11" x14ac:dyDescent="0.2">
      <c r="A292" s="14">
        <v>43903.041666666672</v>
      </c>
      <c r="B292" s="65">
        <v>17.758934</v>
      </c>
      <c r="C292" s="65">
        <v>89</v>
      </c>
      <c r="D292" s="66">
        <v>3508.8</v>
      </c>
      <c r="E292" s="67"/>
    </row>
    <row r="293" spans="1:11" x14ac:dyDescent="0.2">
      <c r="A293" s="14">
        <v>43903.083333333328</v>
      </c>
      <c r="B293" s="65">
        <v>17.208935</v>
      </c>
      <c r="C293" s="65">
        <v>93</v>
      </c>
      <c r="D293" s="66">
        <v>4561.3999999999996</v>
      </c>
      <c r="E293" s="67"/>
    </row>
    <row r="294" spans="1:11" x14ac:dyDescent="0.2">
      <c r="A294" s="14">
        <v>43903.125</v>
      </c>
      <c r="B294" s="65">
        <v>16.748933999999998</v>
      </c>
      <c r="C294" s="65">
        <v>95</v>
      </c>
      <c r="D294" s="66">
        <v>4561.3999999999996</v>
      </c>
      <c r="E294" s="67"/>
    </row>
    <row r="295" spans="1:11" x14ac:dyDescent="0.2">
      <c r="A295" s="14">
        <v>43903.166666666672</v>
      </c>
      <c r="B295" s="65">
        <v>16.288934999999999</v>
      </c>
      <c r="C295" s="65">
        <v>96</v>
      </c>
      <c r="D295" s="66">
        <v>4561.3999999999996</v>
      </c>
    </row>
    <row r="296" spans="1:11" x14ac:dyDescent="0.2">
      <c r="A296" s="14">
        <v>43903.208333333328</v>
      </c>
      <c r="B296" s="65">
        <v>15.868935</v>
      </c>
      <c r="C296" s="65">
        <v>97</v>
      </c>
      <c r="D296" s="66">
        <v>4561.3999999999996</v>
      </c>
    </row>
    <row r="297" spans="1:11" x14ac:dyDescent="0.2">
      <c r="A297" s="14">
        <v>43903.25</v>
      </c>
      <c r="B297" s="65">
        <v>15.718934000000001</v>
      </c>
      <c r="C297" s="65">
        <v>97</v>
      </c>
      <c r="D297" s="66">
        <v>4561.3999999999996</v>
      </c>
    </row>
    <row r="298" spans="1:11" x14ac:dyDescent="0.2">
      <c r="A298" s="14">
        <v>43903.291666666672</v>
      </c>
      <c r="B298" s="65">
        <v>17.518934000000002</v>
      </c>
      <c r="C298" s="65">
        <v>91</v>
      </c>
      <c r="D298" s="66">
        <v>4561.3999999999996</v>
      </c>
      <c r="F298" s="65">
        <v>15</v>
      </c>
      <c r="G298" s="65">
        <v>89.7</v>
      </c>
      <c r="H298" s="65">
        <v>59659</v>
      </c>
      <c r="I298" s="65">
        <v>14.8</v>
      </c>
      <c r="J298" s="65">
        <v>90.2</v>
      </c>
      <c r="K298" s="65">
        <v>100767</v>
      </c>
    </row>
    <row r="299" spans="1:11" x14ac:dyDescent="0.2">
      <c r="A299" s="14">
        <v>43903.333333333328</v>
      </c>
      <c r="B299" s="65">
        <v>19.738934</v>
      </c>
      <c r="C299" s="65">
        <v>82</v>
      </c>
      <c r="D299" s="66">
        <v>3508.8</v>
      </c>
      <c r="F299" s="65">
        <v>17.399999999999999</v>
      </c>
      <c r="G299" s="65">
        <v>86.4</v>
      </c>
      <c r="H299" s="65">
        <v>59698</v>
      </c>
      <c r="I299" s="65">
        <v>15.6</v>
      </c>
      <c r="J299" s="65">
        <v>90.2</v>
      </c>
      <c r="K299" s="65">
        <v>100767</v>
      </c>
    </row>
    <row r="300" spans="1:11" x14ac:dyDescent="0.2">
      <c r="A300" s="14">
        <v>43903.375</v>
      </c>
      <c r="B300" s="65">
        <v>22.258934</v>
      </c>
      <c r="C300" s="65">
        <v>71</v>
      </c>
      <c r="D300" s="66">
        <v>3951.4</v>
      </c>
      <c r="F300" s="65">
        <v>15.1</v>
      </c>
      <c r="G300" s="65">
        <v>89.7</v>
      </c>
      <c r="H300" s="65">
        <v>59975</v>
      </c>
      <c r="I300" s="65">
        <v>16.399999999999999</v>
      </c>
      <c r="J300" s="65">
        <v>86.6</v>
      </c>
      <c r="K300" s="65">
        <v>100874</v>
      </c>
    </row>
    <row r="301" spans="1:11" x14ac:dyDescent="0.2">
      <c r="A301" s="14">
        <v>43903.416666666672</v>
      </c>
      <c r="B301" s="65">
        <v>24.558933</v>
      </c>
      <c r="C301" s="65">
        <v>57</v>
      </c>
      <c r="D301" s="66">
        <v>2851</v>
      </c>
      <c r="K301" s="65">
        <v>100874</v>
      </c>
    </row>
    <row r="302" spans="1:11" x14ac:dyDescent="0.2">
      <c r="A302" s="14">
        <v>43903.458333333328</v>
      </c>
      <c r="B302" s="65">
        <v>26.588933999999998</v>
      </c>
      <c r="C302" s="65">
        <v>46</v>
      </c>
      <c r="D302" s="66">
        <v>2866</v>
      </c>
      <c r="F302" s="65">
        <v>17.8</v>
      </c>
      <c r="G302" s="65">
        <v>86.9</v>
      </c>
      <c r="H302" s="65">
        <v>59850</v>
      </c>
      <c r="I302" s="65">
        <v>17</v>
      </c>
      <c r="J302" s="65">
        <v>89.6</v>
      </c>
      <c r="K302" s="65">
        <v>101005</v>
      </c>
    </row>
    <row r="303" spans="1:11" x14ac:dyDescent="0.2">
      <c r="A303" s="14">
        <v>43903.5</v>
      </c>
      <c r="B303" s="65">
        <v>27.788934999999999</v>
      </c>
      <c r="C303" s="65">
        <v>41</v>
      </c>
      <c r="D303" s="66">
        <v>2866</v>
      </c>
      <c r="F303" s="65">
        <v>17.2</v>
      </c>
      <c r="G303" s="65">
        <v>87.1</v>
      </c>
      <c r="H303" s="65">
        <v>59922</v>
      </c>
      <c r="I303" s="65">
        <v>16.3</v>
      </c>
      <c r="J303" s="65">
        <v>89</v>
      </c>
      <c r="K303" s="65">
        <v>101167</v>
      </c>
    </row>
    <row r="304" spans="1:11" x14ac:dyDescent="0.2">
      <c r="A304" s="14">
        <v>43903.541666666672</v>
      </c>
      <c r="B304" s="65">
        <v>28.478933000000001</v>
      </c>
      <c r="C304" s="65">
        <v>38</v>
      </c>
      <c r="D304" s="66">
        <v>2274</v>
      </c>
      <c r="F304" s="65">
        <v>16.7</v>
      </c>
      <c r="G304" s="65">
        <v>89.5</v>
      </c>
      <c r="H304" s="65">
        <v>59951</v>
      </c>
      <c r="I304" s="65">
        <v>16</v>
      </c>
      <c r="J304" s="65">
        <v>90.1</v>
      </c>
      <c r="K304" s="65">
        <v>101219</v>
      </c>
    </row>
    <row r="305" spans="1:11" x14ac:dyDescent="0.2">
      <c r="A305" s="14">
        <v>43903.583333333328</v>
      </c>
      <c r="B305" s="65">
        <v>27.858934000000001</v>
      </c>
      <c r="C305" s="65">
        <v>39</v>
      </c>
      <c r="D305" s="66">
        <v>2274</v>
      </c>
      <c r="F305" s="65">
        <v>18.8</v>
      </c>
      <c r="G305" s="65">
        <v>87.9</v>
      </c>
      <c r="H305" s="65">
        <v>59997</v>
      </c>
      <c r="I305" s="65">
        <v>16.2</v>
      </c>
      <c r="J305" s="65">
        <v>89.7</v>
      </c>
      <c r="K305" s="65">
        <v>102797</v>
      </c>
    </row>
    <row r="306" spans="1:11" x14ac:dyDescent="0.2">
      <c r="A306" s="14">
        <v>43903.625</v>
      </c>
      <c r="B306" s="65">
        <v>28.858934000000001</v>
      </c>
      <c r="C306" s="65">
        <v>37</v>
      </c>
      <c r="D306" s="66">
        <v>2274</v>
      </c>
      <c r="H306" s="65">
        <v>59997</v>
      </c>
      <c r="K306" s="65">
        <v>102797</v>
      </c>
    </row>
    <row r="307" spans="1:11" x14ac:dyDescent="0.2">
      <c r="A307" s="14">
        <v>43903.666666666672</v>
      </c>
      <c r="B307" s="65">
        <v>28.488934</v>
      </c>
      <c r="C307" s="65">
        <v>37</v>
      </c>
      <c r="D307" s="66">
        <v>2274</v>
      </c>
      <c r="H307" s="65">
        <v>59997</v>
      </c>
      <c r="K307" s="65">
        <v>102797</v>
      </c>
    </row>
    <row r="308" spans="1:11" x14ac:dyDescent="0.2">
      <c r="A308" s="14">
        <v>43903.708333333328</v>
      </c>
      <c r="B308" s="65">
        <v>27.868935</v>
      </c>
      <c r="C308" s="65">
        <v>38</v>
      </c>
      <c r="D308" s="66">
        <v>2274</v>
      </c>
    </row>
    <row r="309" spans="1:11" x14ac:dyDescent="0.2">
      <c r="A309" s="14">
        <v>43903.75</v>
      </c>
      <c r="B309" s="65">
        <v>27.148933</v>
      </c>
      <c r="C309" s="65">
        <v>41</v>
      </c>
      <c r="D309" s="66">
        <v>2866</v>
      </c>
    </row>
    <row r="310" spans="1:11" x14ac:dyDescent="0.2">
      <c r="A310" s="14">
        <v>43903.791666666672</v>
      </c>
      <c r="B310" s="65">
        <v>26.598934</v>
      </c>
      <c r="C310" s="65">
        <v>43</v>
      </c>
      <c r="D310" s="66">
        <v>2866</v>
      </c>
    </row>
    <row r="311" spans="1:11" x14ac:dyDescent="0.2">
      <c r="A311" s="14">
        <v>43903.833333333328</v>
      </c>
      <c r="B311" s="65">
        <v>26.368935</v>
      </c>
      <c r="C311" s="65">
        <v>46</v>
      </c>
      <c r="D311" s="66">
        <v>2866</v>
      </c>
    </row>
    <row r="312" spans="1:11" x14ac:dyDescent="0.2">
      <c r="A312" s="14">
        <v>43903.875</v>
      </c>
      <c r="B312" s="65">
        <v>26.088933999999998</v>
      </c>
      <c r="C312" s="65">
        <v>48</v>
      </c>
      <c r="D312" s="66">
        <v>2866</v>
      </c>
    </row>
    <row r="313" spans="1:11" x14ac:dyDescent="0.2">
      <c r="A313" s="14">
        <v>43903.916666666672</v>
      </c>
      <c r="B313" s="65">
        <v>25.678934000000002</v>
      </c>
      <c r="C313" s="65">
        <v>50</v>
      </c>
      <c r="D313" s="66">
        <v>3610.8</v>
      </c>
    </row>
    <row r="314" spans="1:11" x14ac:dyDescent="0.2">
      <c r="A314" s="14">
        <v>43903.958333333328</v>
      </c>
      <c r="B314" s="65">
        <v>24.818933000000001</v>
      </c>
      <c r="C314" s="65">
        <v>56</v>
      </c>
      <c r="D314" s="66">
        <v>2851</v>
      </c>
      <c r="E314" s="67">
        <f>AVERAGE(D291:D314)</f>
        <v>3321.8750000000005</v>
      </c>
      <c r="F314" s="55">
        <f>AVERAGE(F298:F313)</f>
        <v>16.857142857142858</v>
      </c>
      <c r="G314" s="55">
        <f>AVERAGE(G298:G313)</f>
        <v>88.171428571428578</v>
      </c>
      <c r="H314" s="55">
        <f>H322-H298</f>
        <v>-59659</v>
      </c>
      <c r="I314" s="55">
        <f>AVERAGE(I298:I313)</f>
        <v>16.042857142857141</v>
      </c>
      <c r="J314" s="55">
        <f>AVERAGE(J298:J313)</f>
        <v>89.342857142857156</v>
      </c>
      <c r="K314" s="55">
        <f>K322-K298</f>
        <v>-100767</v>
      </c>
    </row>
    <row r="315" spans="1:11" x14ac:dyDescent="0.2">
      <c r="A315" s="14">
        <v>43904</v>
      </c>
      <c r="B315" s="65">
        <v>22.408933999999999</v>
      </c>
      <c r="C315" s="65">
        <v>73</v>
      </c>
      <c r="D315" s="66">
        <v>3951.4</v>
      </c>
    </row>
    <row r="316" spans="1:11" x14ac:dyDescent="0.2">
      <c r="A316" s="14">
        <v>43904.041666666672</v>
      </c>
      <c r="B316" s="65">
        <v>20.358934000000001</v>
      </c>
      <c r="C316" s="65">
        <v>77</v>
      </c>
      <c r="D316" s="66">
        <v>3951.4</v>
      </c>
      <c r="E316" s="67"/>
    </row>
    <row r="317" spans="1:11" x14ac:dyDescent="0.2">
      <c r="A317" s="14">
        <v>43904.083333333328</v>
      </c>
      <c r="B317" s="65">
        <v>19.388935</v>
      </c>
      <c r="C317" s="65">
        <v>75</v>
      </c>
      <c r="D317" s="66">
        <v>3219</v>
      </c>
      <c r="E317" s="67"/>
    </row>
    <row r="318" spans="1:11" x14ac:dyDescent="0.2">
      <c r="A318" s="14">
        <v>43904.125</v>
      </c>
      <c r="B318" s="65">
        <v>18.718934999999998</v>
      </c>
      <c r="C318" s="65">
        <v>75</v>
      </c>
      <c r="D318" s="66">
        <v>3219</v>
      </c>
      <c r="E318" s="67"/>
    </row>
    <row r="319" spans="1:11" x14ac:dyDescent="0.2">
      <c r="A319" s="14">
        <v>43904.166666666672</v>
      </c>
      <c r="B319" s="65">
        <v>18.088933999999998</v>
      </c>
      <c r="C319" s="65">
        <v>75</v>
      </c>
      <c r="D319" s="66">
        <v>3219</v>
      </c>
    </row>
    <row r="320" spans="1:11" x14ac:dyDescent="0.2">
      <c r="A320" s="14">
        <v>43904.208333333328</v>
      </c>
      <c r="B320" s="65">
        <v>17.098934</v>
      </c>
      <c r="C320" s="65">
        <v>79</v>
      </c>
      <c r="D320" s="66">
        <v>3219</v>
      </c>
    </row>
    <row r="321" spans="1:4" x14ac:dyDescent="0.2">
      <c r="A321" s="14">
        <v>43904.25</v>
      </c>
      <c r="B321" s="65">
        <v>16.378934999999998</v>
      </c>
      <c r="C321" s="65">
        <v>85</v>
      </c>
      <c r="D321" s="66">
        <v>3508.8</v>
      </c>
    </row>
    <row r="322" spans="1:4" x14ac:dyDescent="0.2">
      <c r="A322" s="14">
        <v>43904.291666666672</v>
      </c>
      <c r="B322" s="65">
        <v>17.658933999999999</v>
      </c>
      <c r="C322" s="65">
        <v>82</v>
      </c>
      <c r="D322" s="66">
        <v>3508.8</v>
      </c>
    </row>
    <row r="323" spans="1:4" x14ac:dyDescent="0.2">
      <c r="A323" s="14">
        <v>43904.333333333328</v>
      </c>
      <c r="B323" s="65">
        <v>20.238934</v>
      </c>
      <c r="C323" s="65">
        <v>71</v>
      </c>
      <c r="D323" s="66">
        <v>3951.4</v>
      </c>
    </row>
    <row r="324" spans="1:4" x14ac:dyDescent="0.2">
      <c r="A324" s="14">
        <v>43904.375</v>
      </c>
      <c r="B324" s="65">
        <v>21.638935</v>
      </c>
      <c r="C324" s="65">
        <v>70</v>
      </c>
      <c r="D324" s="66">
        <v>3951.4</v>
      </c>
    </row>
    <row r="325" spans="1:4" x14ac:dyDescent="0.2">
      <c r="A325" s="14">
        <v>43904.416666666672</v>
      </c>
      <c r="B325" s="65">
        <v>24.148933</v>
      </c>
      <c r="C325" s="65">
        <v>62</v>
      </c>
      <c r="D325" s="66">
        <v>3186.6</v>
      </c>
    </row>
    <row r="326" spans="1:4" x14ac:dyDescent="0.2">
      <c r="A326" s="14">
        <v>43904.458333333328</v>
      </c>
      <c r="B326" s="65">
        <v>26.278934</v>
      </c>
      <c r="C326" s="65">
        <v>52</v>
      </c>
      <c r="D326" s="66">
        <v>3610.8</v>
      </c>
    </row>
    <row r="327" spans="1:4" x14ac:dyDescent="0.2">
      <c r="A327" s="14">
        <v>43904.5</v>
      </c>
      <c r="B327" s="65">
        <v>27.248933999999998</v>
      </c>
      <c r="C327" s="65">
        <v>46</v>
      </c>
      <c r="D327" s="66">
        <v>2866</v>
      </c>
    </row>
    <row r="328" spans="1:4" x14ac:dyDescent="0.2">
      <c r="A328" s="14">
        <v>43904.541666666672</v>
      </c>
      <c r="B328" s="65">
        <v>27.818933000000001</v>
      </c>
      <c r="C328" s="65">
        <v>42</v>
      </c>
      <c r="D328" s="66">
        <v>2866</v>
      </c>
    </row>
    <row r="329" spans="1:4" x14ac:dyDescent="0.2">
      <c r="A329" s="14">
        <v>43904.583333333328</v>
      </c>
      <c r="B329" s="65">
        <v>29.588933999999998</v>
      </c>
      <c r="C329" s="65">
        <v>31</v>
      </c>
      <c r="D329" s="66">
        <v>2274</v>
      </c>
    </row>
    <row r="330" spans="1:4" x14ac:dyDescent="0.2">
      <c r="A330" s="14">
        <v>43904.625</v>
      </c>
      <c r="B330" s="65">
        <v>29.758934</v>
      </c>
      <c r="C330" s="65">
        <v>30</v>
      </c>
      <c r="D330" s="66">
        <v>2274</v>
      </c>
    </row>
    <row r="331" spans="1:4" x14ac:dyDescent="0.2">
      <c r="A331" s="14">
        <v>43904.666666666672</v>
      </c>
      <c r="B331" s="65">
        <v>29.728933000000001</v>
      </c>
      <c r="C331" s="65">
        <v>28</v>
      </c>
      <c r="D331" s="66">
        <v>0</v>
      </c>
    </row>
    <row r="332" spans="1:4" x14ac:dyDescent="0.2">
      <c r="A332" s="14">
        <v>43904.708333333328</v>
      </c>
      <c r="B332" s="65">
        <v>29.118935</v>
      </c>
      <c r="C332" s="65">
        <v>28</v>
      </c>
      <c r="D332" s="66">
        <v>0</v>
      </c>
    </row>
    <row r="333" spans="1:4" x14ac:dyDescent="0.2">
      <c r="A333" s="14">
        <v>43904.75</v>
      </c>
      <c r="B333" s="65">
        <v>27.388935</v>
      </c>
      <c r="C333" s="65">
        <v>34</v>
      </c>
      <c r="D333" s="66">
        <v>2274</v>
      </c>
    </row>
    <row r="334" spans="1:4" x14ac:dyDescent="0.2">
      <c r="A334" s="14">
        <v>43904.791666666672</v>
      </c>
      <c r="B334" s="65">
        <v>26.508934</v>
      </c>
      <c r="C334" s="65">
        <v>33</v>
      </c>
      <c r="D334" s="66">
        <v>2274</v>
      </c>
    </row>
    <row r="335" spans="1:4" x14ac:dyDescent="0.2">
      <c r="A335" s="14">
        <v>43904.833333333328</v>
      </c>
      <c r="B335" s="65">
        <v>26.058933</v>
      </c>
      <c r="C335" s="65">
        <v>33</v>
      </c>
      <c r="D335" s="66">
        <v>2274</v>
      </c>
    </row>
    <row r="336" spans="1:4" x14ac:dyDescent="0.2">
      <c r="A336" s="14">
        <v>43904.875</v>
      </c>
      <c r="B336" s="65">
        <v>25.448934999999999</v>
      </c>
      <c r="C336" s="65">
        <v>34</v>
      </c>
      <c r="D336" s="66">
        <v>2274</v>
      </c>
    </row>
    <row r="337" spans="1:14" x14ac:dyDescent="0.2">
      <c r="A337" s="14">
        <v>43904.916666666672</v>
      </c>
      <c r="B337" s="65">
        <v>25.418934</v>
      </c>
      <c r="C337" s="65">
        <v>35</v>
      </c>
      <c r="D337" s="66">
        <v>2274</v>
      </c>
    </row>
    <row r="338" spans="1:14" x14ac:dyDescent="0.2">
      <c r="A338" s="14">
        <v>43904.958333333328</v>
      </c>
      <c r="B338" s="65">
        <v>25.018934000000002</v>
      </c>
      <c r="C338" s="65">
        <v>36</v>
      </c>
      <c r="D338" s="66">
        <v>2274</v>
      </c>
      <c r="E338" s="67">
        <f>AVERAGE(D315:D338)</f>
        <v>2767.5250000000001</v>
      </c>
      <c r="L338" s="8"/>
      <c r="M338" s="8"/>
      <c r="N338" s="8"/>
    </row>
    <row r="339" spans="1:14" x14ac:dyDescent="0.2">
      <c r="A339" s="14">
        <v>43905</v>
      </c>
      <c r="B339" s="65">
        <v>24.518934000000002</v>
      </c>
      <c r="C339" s="65">
        <v>37</v>
      </c>
      <c r="D339" s="66">
        <v>2016</v>
      </c>
    </row>
    <row r="340" spans="1:14" x14ac:dyDescent="0.2">
      <c r="A340" s="14">
        <v>43905.041666666672</v>
      </c>
      <c r="B340" s="65">
        <v>24.088933999999998</v>
      </c>
      <c r="C340" s="65">
        <v>39</v>
      </c>
      <c r="D340" s="67">
        <v>2016</v>
      </c>
      <c r="E340" s="67"/>
    </row>
    <row r="341" spans="1:14" x14ac:dyDescent="0.2">
      <c r="A341" s="14">
        <v>43905.083333333328</v>
      </c>
      <c r="B341" s="65">
        <v>24.038934999999999</v>
      </c>
      <c r="C341" s="65">
        <v>38</v>
      </c>
      <c r="D341" s="66">
        <v>2016</v>
      </c>
      <c r="E341" s="67"/>
    </row>
    <row r="342" spans="1:14" x14ac:dyDescent="0.2">
      <c r="A342" s="14">
        <v>43905.125</v>
      </c>
      <c r="B342" s="65">
        <v>23.278934</v>
      </c>
      <c r="C342" s="65">
        <v>40</v>
      </c>
      <c r="D342" s="66">
        <v>2500</v>
      </c>
    </row>
    <row r="343" spans="1:14" x14ac:dyDescent="0.2">
      <c r="A343" s="14">
        <v>43905.166666666672</v>
      </c>
      <c r="B343" s="65">
        <v>22.198934999999999</v>
      </c>
      <c r="C343" s="65">
        <v>44</v>
      </c>
      <c r="D343" s="66">
        <v>2500</v>
      </c>
    </row>
    <row r="344" spans="1:14" x14ac:dyDescent="0.2">
      <c r="A344" s="14">
        <v>43905.208333333328</v>
      </c>
      <c r="B344" s="65">
        <v>20.978933000000001</v>
      </c>
      <c r="C344" s="65">
        <v>48</v>
      </c>
      <c r="D344" s="66">
        <v>2500</v>
      </c>
    </row>
    <row r="345" spans="1:14" x14ac:dyDescent="0.2">
      <c r="A345" s="14">
        <v>43905.25</v>
      </c>
      <c r="B345" s="65">
        <v>19.838933999999998</v>
      </c>
      <c r="C345" s="65">
        <v>51</v>
      </c>
      <c r="D345" s="66">
        <v>1754.4</v>
      </c>
    </row>
    <row r="346" spans="1:14" x14ac:dyDescent="0.2">
      <c r="A346" s="14">
        <v>43905.291666666672</v>
      </c>
      <c r="B346" s="65">
        <v>20.358934000000001</v>
      </c>
      <c r="C346" s="65">
        <v>50</v>
      </c>
      <c r="D346" s="66">
        <v>2851</v>
      </c>
      <c r="F346" s="16"/>
      <c r="G346" s="16"/>
    </row>
    <row r="347" spans="1:14" x14ac:dyDescent="0.2">
      <c r="A347" s="14">
        <v>43905.333333333328</v>
      </c>
      <c r="B347" s="65">
        <v>22.268934000000002</v>
      </c>
      <c r="C347" s="65">
        <v>48</v>
      </c>
      <c r="D347" s="66">
        <v>2500</v>
      </c>
      <c r="F347" s="16"/>
      <c r="G347" s="16"/>
    </row>
    <row r="348" spans="1:14" x14ac:dyDescent="0.2">
      <c r="A348" s="14">
        <v>43905.375</v>
      </c>
      <c r="B348" s="65">
        <v>24.758934</v>
      </c>
      <c r="C348" s="65">
        <v>41</v>
      </c>
      <c r="D348" s="66">
        <v>2500</v>
      </c>
      <c r="F348" s="16"/>
      <c r="G348" s="16"/>
    </row>
    <row r="349" spans="1:14" x14ac:dyDescent="0.2">
      <c r="A349" s="14">
        <v>43905.416666666672</v>
      </c>
      <c r="B349" s="65">
        <v>25.988934</v>
      </c>
      <c r="C349" s="65">
        <v>38</v>
      </c>
      <c r="D349" s="66">
        <v>2274</v>
      </c>
    </row>
    <row r="350" spans="1:14" x14ac:dyDescent="0.2">
      <c r="A350" s="14">
        <v>43905.458333333328</v>
      </c>
      <c r="B350" s="65">
        <v>28.078934</v>
      </c>
      <c r="C350" s="65">
        <v>32</v>
      </c>
      <c r="D350" s="66">
        <v>2274</v>
      </c>
    </row>
    <row r="351" spans="1:14" x14ac:dyDescent="0.2">
      <c r="A351" s="14">
        <v>43905.5</v>
      </c>
      <c r="B351" s="65">
        <v>29.558933</v>
      </c>
      <c r="C351" s="65">
        <v>28</v>
      </c>
      <c r="D351" s="66">
        <v>0</v>
      </c>
    </row>
    <row r="352" spans="1:14" x14ac:dyDescent="0.2">
      <c r="A352" s="14">
        <v>43905.541666666672</v>
      </c>
      <c r="B352" s="65">
        <v>30.558933</v>
      </c>
      <c r="C352" s="65">
        <v>26</v>
      </c>
      <c r="D352" s="66">
        <v>0</v>
      </c>
    </row>
    <row r="353" spans="1:14" x14ac:dyDescent="0.2">
      <c r="A353" s="14">
        <v>43905.583333333328</v>
      </c>
      <c r="B353" s="65">
        <v>31.198934999999999</v>
      </c>
      <c r="C353" s="65">
        <v>19</v>
      </c>
      <c r="D353" s="66">
        <v>0</v>
      </c>
    </row>
    <row r="354" spans="1:14" x14ac:dyDescent="0.2">
      <c r="A354" s="14">
        <v>43905.625</v>
      </c>
      <c r="B354" s="65">
        <v>31.248933999999998</v>
      </c>
      <c r="C354" s="65">
        <v>19</v>
      </c>
      <c r="D354" s="66">
        <v>0</v>
      </c>
    </row>
    <row r="355" spans="1:14" x14ac:dyDescent="0.2">
      <c r="A355" s="14">
        <v>43905.666666666672</v>
      </c>
      <c r="B355" s="65">
        <v>30.998933999999998</v>
      </c>
      <c r="C355" s="65">
        <v>20</v>
      </c>
      <c r="D355" s="66">
        <v>0</v>
      </c>
    </row>
    <row r="356" spans="1:14" x14ac:dyDescent="0.2">
      <c r="A356" s="14">
        <v>43905.708333333328</v>
      </c>
      <c r="B356" s="65">
        <v>30.348934</v>
      </c>
      <c r="C356" s="65">
        <v>20</v>
      </c>
      <c r="D356" s="66">
        <v>0</v>
      </c>
    </row>
    <row r="357" spans="1:14" x14ac:dyDescent="0.2">
      <c r="A357" s="14">
        <v>43905.75</v>
      </c>
      <c r="B357" s="65">
        <v>28.208935</v>
      </c>
      <c r="C357" s="65">
        <v>26</v>
      </c>
      <c r="D357" s="66">
        <v>0</v>
      </c>
    </row>
    <row r="358" spans="1:14" x14ac:dyDescent="0.2">
      <c r="A358" s="14">
        <v>43905.791666666672</v>
      </c>
      <c r="B358" s="65">
        <v>26.858934000000001</v>
      </c>
      <c r="C358" s="65">
        <v>26</v>
      </c>
      <c r="D358" s="66">
        <v>0</v>
      </c>
    </row>
    <row r="359" spans="1:14" x14ac:dyDescent="0.2">
      <c r="A359" s="14">
        <v>43905.833333333328</v>
      </c>
      <c r="B359" s="65">
        <v>26.378934999999998</v>
      </c>
      <c r="C359" s="65">
        <v>27</v>
      </c>
      <c r="D359" s="66">
        <v>0</v>
      </c>
    </row>
    <row r="360" spans="1:14" x14ac:dyDescent="0.2">
      <c r="A360" s="14">
        <v>43905.875</v>
      </c>
      <c r="B360" s="65">
        <v>25.418934</v>
      </c>
      <c r="C360" s="65">
        <v>29</v>
      </c>
      <c r="D360" s="66">
        <v>0</v>
      </c>
    </row>
    <row r="361" spans="1:14" x14ac:dyDescent="0.2">
      <c r="A361" s="14">
        <v>43905.916666666672</v>
      </c>
      <c r="B361" s="65">
        <v>24.748933999999998</v>
      </c>
      <c r="C361" s="65">
        <v>30</v>
      </c>
      <c r="D361" s="66">
        <v>2016</v>
      </c>
    </row>
    <row r="362" spans="1:14" x14ac:dyDescent="0.2">
      <c r="A362" s="14">
        <v>43905.958333333328</v>
      </c>
      <c r="B362" s="65">
        <v>23.668934</v>
      </c>
      <c r="C362" s="65">
        <v>32</v>
      </c>
      <c r="D362" s="66">
        <v>2016</v>
      </c>
      <c r="E362" s="67">
        <f>AVERAGE(D339:D362)</f>
        <v>1322.2250000000001</v>
      </c>
      <c r="L362" s="8"/>
      <c r="M362" s="8"/>
      <c r="N362" s="8"/>
    </row>
    <row r="363" spans="1:14" x14ac:dyDescent="0.2">
      <c r="A363" s="14">
        <v>43906</v>
      </c>
      <c r="B363" s="65">
        <v>22.478933000000001</v>
      </c>
      <c r="C363" s="65">
        <v>35</v>
      </c>
      <c r="D363" s="66">
        <v>2016</v>
      </c>
    </row>
    <row r="364" spans="1:14" x14ac:dyDescent="0.2">
      <c r="A364" s="14">
        <v>43906.041666666672</v>
      </c>
      <c r="B364" s="65">
        <v>19.278934</v>
      </c>
      <c r="C364" s="65">
        <v>47</v>
      </c>
      <c r="D364" s="66">
        <v>1610</v>
      </c>
      <c r="E364" s="67"/>
    </row>
    <row r="365" spans="1:14" x14ac:dyDescent="0.2">
      <c r="A365" s="14">
        <v>43906.083333333328</v>
      </c>
      <c r="B365" s="65">
        <v>18.008934</v>
      </c>
      <c r="C365" s="65">
        <v>83</v>
      </c>
      <c r="D365" s="66">
        <v>3508.8</v>
      </c>
      <c r="E365" s="67"/>
    </row>
    <row r="366" spans="1:14" x14ac:dyDescent="0.2">
      <c r="A366" s="14">
        <v>43906.125</v>
      </c>
      <c r="B366" s="65">
        <v>17.238934</v>
      </c>
      <c r="C366" s="65">
        <v>89</v>
      </c>
      <c r="D366" s="66">
        <v>3508.8</v>
      </c>
    </row>
    <row r="367" spans="1:14" x14ac:dyDescent="0.2">
      <c r="A367" s="14">
        <v>43906.166666666672</v>
      </c>
      <c r="B367" s="65">
        <v>18.858934000000001</v>
      </c>
      <c r="C367" s="65">
        <v>81</v>
      </c>
      <c r="D367" s="66">
        <v>3508.8</v>
      </c>
    </row>
    <row r="368" spans="1:14" x14ac:dyDescent="0.2">
      <c r="A368" s="14">
        <v>43906.208333333328</v>
      </c>
      <c r="B368" s="65">
        <v>18.858934000000001</v>
      </c>
      <c r="C368" s="65">
        <v>82</v>
      </c>
      <c r="D368" s="66">
        <v>3508.8</v>
      </c>
    </row>
    <row r="369" spans="1:11" x14ac:dyDescent="0.2">
      <c r="A369" s="14">
        <v>43906.25</v>
      </c>
      <c r="B369" s="65">
        <v>18.458935</v>
      </c>
      <c r="C369" s="65">
        <v>84</v>
      </c>
      <c r="D369" s="66">
        <v>3508.8</v>
      </c>
    </row>
    <row r="370" spans="1:11" x14ac:dyDescent="0.2">
      <c r="A370" s="14">
        <v>43906.291666666672</v>
      </c>
      <c r="B370" s="65">
        <v>18.908933999999999</v>
      </c>
      <c r="C370" s="65">
        <v>83</v>
      </c>
      <c r="D370" s="66">
        <v>3508.8</v>
      </c>
      <c r="F370" s="65">
        <v>19.5</v>
      </c>
      <c r="G370" s="65">
        <v>83.1</v>
      </c>
      <c r="H370" s="65">
        <v>61844</v>
      </c>
      <c r="I370" s="65">
        <v>18.5</v>
      </c>
      <c r="J370" s="65">
        <v>87.2</v>
      </c>
      <c r="K370" s="65">
        <v>104870</v>
      </c>
    </row>
    <row r="371" spans="1:11" x14ac:dyDescent="0.2">
      <c r="A371" s="14">
        <v>43906.333333333328</v>
      </c>
      <c r="B371" s="65">
        <v>19.468934999999998</v>
      </c>
      <c r="C371" s="65">
        <v>80</v>
      </c>
      <c r="D371" s="66">
        <v>3508.8</v>
      </c>
      <c r="F371" s="65">
        <v>20.5</v>
      </c>
      <c r="G371" s="65">
        <v>84.2</v>
      </c>
      <c r="H371" s="65">
        <v>61844</v>
      </c>
      <c r="I371" s="65">
        <v>19.899999999999999</v>
      </c>
      <c r="J371" s="65">
        <v>86</v>
      </c>
      <c r="K371" s="65">
        <v>104870</v>
      </c>
    </row>
    <row r="372" spans="1:11" x14ac:dyDescent="0.2">
      <c r="A372" s="14">
        <v>43906.375</v>
      </c>
      <c r="B372" s="65">
        <v>20.998933999999998</v>
      </c>
      <c r="C372" s="65">
        <v>73</v>
      </c>
      <c r="D372" s="66">
        <v>3951.4</v>
      </c>
      <c r="F372" s="65">
        <v>20</v>
      </c>
      <c r="G372" s="65">
        <v>85.7</v>
      </c>
      <c r="H372" s="65">
        <v>61844</v>
      </c>
      <c r="I372" s="65">
        <v>20.3</v>
      </c>
      <c r="J372" s="65">
        <v>85.4</v>
      </c>
      <c r="K372" s="65">
        <v>104870</v>
      </c>
    </row>
    <row r="373" spans="1:11" x14ac:dyDescent="0.2">
      <c r="A373" s="14">
        <v>43906.416666666672</v>
      </c>
      <c r="B373" s="65">
        <v>22.338933999999998</v>
      </c>
      <c r="C373" s="65">
        <v>66</v>
      </c>
      <c r="D373" s="66">
        <v>3186.6</v>
      </c>
      <c r="F373" s="65">
        <v>20.5</v>
      </c>
      <c r="G373" s="65">
        <v>84</v>
      </c>
      <c r="H373" s="65">
        <v>61844</v>
      </c>
      <c r="I373" s="65">
        <v>21</v>
      </c>
      <c r="J373" s="65">
        <v>83.7</v>
      </c>
      <c r="K373" s="65">
        <v>104870</v>
      </c>
    </row>
    <row r="374" spans="1:11" x14ac:dyDescent="0.2">
      <c r="A374" s="14">
        <v>43906.458333333328</v>
      </c>
      <c r="B374" s="65">
        <v>23.878934999999998</v>
      </c>
      <c r="C374" s="65">
        <v>59</v>
      </c>
      <c r="D374" s="66">
        <v>2851</v>
      </c>
      <c r="F374" s="65" t="s">
        <v>537</v>
      </c>
      <c r="G374" s="65" t="s">
        <v>537</v>
      </c>
      <c r="H374" s="65">
        <v>61844</v>
      </c>
      <c r="I374" s="65" t="s">
        <v>537</v>
      </c>
      <c r="J374" s="65" t="s">
        <v>537</v>
      </c>
      <c r="K374" s="65">
        <v>104870</v>
      </c>
    </row>
    <row r="375" spans="1:11" x14ac:dyDescent="0.2">
      <c r="A375" s="14">
        <v>43906.5</v>
      </c>
      <c r="B375" s="65">
        <v>26.138935</v>
      </c>
      <c r="C375" s="65">
        <v>51</v>
      </c>
      <c r="D375" s="66">
        <v>3610.8</v>
      </c>
      <c r="F375" s="65" t="s">
        <v>537</v>
      </c>
      <c r="G375" s="65" t="s">
        <v>537</v>
      </c>
      <c r="H375" s="65">
        <v>61844</v>
      </c>
      <c r="I375" s="65" t="s">
        <v>537</v>
      </c>
      <c r="J375" s="65" t="s">
        <v>537</v>
      </c>
      <c r="K375" s="65">
        <v>104870</v>
      </c>
    </row>
    <row r="376" spans="1:11" x14ac:dyDescent="0.2">
      <c r="A376" s="14">
        <v>43906.541666666672</v>
      </c>
      <c r="B376" s="65">
        <v>27.358934000000001</v>
      </c>
      <c r="C376" s="65">
        <v>46</v>
      </c>
      <c r="D376" s="66">
        <v>2866</v>
      </c>
      <c r="F376" s="65" t="s">
        <v>537</v>
      </c>
      <c r="G376" s="65" t="s">
        <v>537</v>
      </c>
      <c r="H376" s="65">
        <v>61844</v>
      </c>
      <c r="I376" s="65" t="s">
        <v>537</v>
      </c>
      <c r="J376" s="65" t="s">
        <v>537</v>
      </c>
      <c r="K376" s="65">
        <v>104870</v>
      </c>
    </row>
    <row r="377" spans="1:11" x14ac:dyDescent="0.2">
      <c r="A377" s="14">
        <v>43906.583333333328</v>
      </c>
      <c r="B377" s="65">
        <v>28.898933</v>
      </c>
      <c r="C377" s="65">
        <v>32</v>
      </c>
      <c r="D377" s="66">
        <v>2274</v>
      </c>
      <c r="F377" s="65" t="s">
        <v>537</v>
      </c>
      <c r="G377" s="65" t="s">
        <v>537</v>
      </c>
      <c r="H377" s="65">
        <v>61844</v>
      </c>
      <c r="I377" s="65" t="s">
        <v>537</v>
      </c>
      <c r="J377" s="65" t="s">
        <v>537</v>
      </c>
      <c r="K377" s="65">
        <v>104870</v>
      </c>
    </row>
    <row r="378" spans="1:11" x14ac:dyDescent="0.2">
      <c r="A378" s="14">
        <v>43906.625</v>
      </c>
      <c r="B378" s="65">
        <v>29.218934999999998</v>
      </c>
      <c r="C378" s="65">
        <v>31</v>
      </c>
      <c r="D378" s="66">
        <v>2274</v>
      </c>
      <c r="F378" s="65">
        <v>18.3</v>
      </c>
      <c r="G378" s="65">
        <v>89.6</v>
      </c>
      <c r="H378" s="65">
        <v>61870</v>
      </c>
      <c r="I378" s="65">
        <v>19.399999999999999</v>
      </c>
      <c r="J378" s="65">
        <v>88.2</v>
      </c>
      <c r="K378" s="65">
        <v>105162</v>
      </c>
    </row>
    <row r="379" spans="1:11" x14ac:dyDescent="0.2">
      <c r="A379" s="14">
        <v>43906.666666666672</v>
      </c>
      <c r="B379" s="65">
        <v>29.038934999999999</v>
      </c>
      <c r="C379" s="65">
        <v>31</v>
      </c>
      <c r="D379" s="66">
        <v>2274</v>
      </c>
      <c r="F379" s="16">
        <v>21</v>
      </c>
      <c r="G379" s="16">
        <v>84.7</v>
      </c>
      <c r="H379" s="65">
        <v>61870</v>
      </c>
      <c r="I379" s="65">
        <v>18.7</v>
      </c>
      <c r="J379" s="65">
        <v>89.7</v>
      </c>
      <c r="K379" s="65">
        <v>105162</v>
      </c>
    </row>
    <row r="380" spans="1:11" x14ac:dyDescent="0.2">
      <c r="A380" s="14">
        <v>43906.708333333328</v>
      </c>
      <c r="B380" s="65">
        <v>28.358934000000001</v>
      </c>
      <c r="C380" s="65">
        <v>32</v>
      </c>
      <c r="D380" s="66">
        <v>2274</v>
      </c>
    </row>
    <row r="381" spans="1:11" x14ac:dyDescent="0.2">
      <c r="A381" s="14">
        <v>43906.75</v>
      </c>
      <c r="B381" s="65">
        <v>26.888935</v>
      </c>
      <c r="C381" s="65">
        <v>35</v>
      </c>
      <c r="D381" s="66">
        <v>2274</v>
      </c>
    </row>
    <row r="382" spans="1:11" x14ac:dyDescent="0.2">
      <c r="A382" s="14">
        <v>43906.791666666672</v>
      </c>
      <c r="B382" s="65">
        <v>25.648933</v>
      </c>
      <c r="C382" s="65">
        <v>38</v>
      </c>
      <c r="D382" s="66">
        <v>2274</v>
      </c>
    </row>
    <row r="383" spans="1:11" x14ac:dyDescent="0.2">
      <c r="A383" s="14">
        <v>43906.833333333328</v>
      </c>
      <c r="B383" s="65">
        <v>25.178934000000002</v>
      </c>
      <c r="C383" s="65">
        <v>39</v>
      </c>
      <c r="D383" s="66">
        <v>2274</v>
      </c>
    </row>
    <row r="384" spans="1:11" x14ac:dyDescent="0.2">
      <c r="A384" s="14">
        <v>43906.875</v>
      </c>
      <c r="B384" s="65">
        <v>24.028934</v>
      </c>
      <c r="C384" s="65">
        <v>45</v>
      </c>
      <c r="D384" s="66">
        <v>2500</v>
      </c>
    </row>
    <row r="385" spans="1:14" x14ac:dyDescent="0.2">
      <c r="A385" s="14">
        <v>43906.916666666672</v>
      </c>
      <c r="B385" s="65">
        <v>21.548935</v>
      </c>
      <c r="C385" s="65">
        <v>55</v>
      </c>
      <c r="D385" s="66">
        <v>2851</v>
      </c>
    </row>
    <row r="386" spans="1:14" x14ac:dyDescent="0.2">
      <c r="A386" s="14">
        <v>43906.958333333328</v>
      </c>
      <c r="B386" s="65">
        <v>19.358934000000001</v>
      </c>
      <c r="C386" s="65">
        <v>63</v>
      </c>
      <c r="D386" s="66">
        <v>2249.1999999999998</v>
      </c>
      <c r="E386" s="67">
        <f>AVERAGE(D363:D386)</f>
        <v>2840.4833333333331</v>
      </c>
      <c r="F386" s="55">
        <f>AVERAGE(F370:F385)</f>
        <v>19.966666666666665</v>
      </c>
      <c r="G386" s="55">
        <f>AVERAGE(G370:G385)</f>
        <v>85.216666666666669</v>
      </c>
      <c r="H386" s="55">
        <f>H394-H370</f>
        <v>119</v>
      </c>
      <c r="I386" s="55">
        <f>AVERAGE(I370:I385)</f>
        <v>19.633333333333333</v>
      </c>
      <c r="J386" s="55">
        <f>AVERAGE(J370:J385)</f>
        <v>86.7</v>
      </c>
      <c r="K386" s="55">
        <f>K394-K370</f>
        <v>751</v>
      </c>
      <c r="L386" s="8"/>
      <c r="M386" s="8"/>
      <c r="N386" s="8"/>
    </row>
    <row r="387" spans="1:14" x14ac:dyDescent="0.2">
      <c r="A387" s="14">
        <v>43907</v>
      </c>
      <c r="B387" s="65">
        <v>17.888935</v>
      </c>
      <c r="C387" s="65">
        <v>69</v>
      </c>
      <c r="D387" s="66">
        <v>2249.1999999999998</v>
      </c>
    </row>
    <row r="388" spans="1:14" x14ac:dyDescent="0.2">
      <c r="A388" s="14">
        <v>43907.041666666672</v>
      </c>
      <c r="B388" s="65">
        <v>16.848934</v>
      </c>
      <c r="C388" s="65">
        <v>72</v>
      </c>
      <c r="D388" s="66">
        <v>3219</v>
      </c>
      <c r="E388" s="67"/>
    </row>
    <row r="389" spans="1:14" x14ac:dyDescent="0.2">
      <c r="A389" s="14">
        <v>43907.083333333328</v>
      </c>
      <c r="B389" s="65">
        <v>16.118935</v>
      </c>
      <c r="C389" s="65">
        <v>73</v>
      </c>
      <c r="D389" s="66">
        <v>3219</v>
      </c>
      <c r="E389" s="67"/>
    </row>
    <row r="390" spans="1:14" x14ac:dyDescent="0.2">
      <c r="A390" s="14">
        <v>43907.125</v>
      </c>
      <c r="B390" s="65">
        <v>15.468934000000001</v>
      </c>
      <c r="C390" s="65">
        <v>75</v>
      </c>
      <c r="D390" s="66">
        <v>3219</v>
      </c>
    </row>
    <row r="391" spans="1:14" x14ac:dyDescent="0.2">
      <c r="A391" s="14">
        <v>43907.166666666672</v>
      </c>
      <c r="B391" s="65">
        <v>14.648934000000001</v>
      </c>
      <c r="C391" s="65">
        <v>78</v>
      </c>
      <c r="D391" s="66">
        <v>0</v>
      </c>
    </row>
    <row r="392" spans="1:14" x14ac:dyDescent="0.2">
      <c r="A392" s="14">
        <v>43907.208333333328</v>
      </c>
      <c r="B392" s="65">
        <v>13.998934</v>
      </c>
      <c r="C392" s="65">
        <v>81</v>
      </c>
      <c r="D392" s="66">
        <v>0</v>
      </c>
    </row>
    <row r="393" spans="1:14" x14ac:dyDescent="0.2">
      <c r="A393" s="14">
        <v>43907.25</v>
      </c>
      <c r="B393" s="65">
        <v>14.548933999999999</v>
      </c>
      <c r="C393" s="65">
        <v>76</v>
      </c>
      <c r="D393" s="66">
        <v>0</v>
      </c>
    </row>
    <row r="394" spans="1:14" x14ac:dyDescent="0.2">
      <c r="A394" s="14">
        <v>43907.291666666672</v>
      </c>
      <c r="B394" s="65">
        <v>15.118935</v>
      </c>
      <c r="C394" s="65">
        <v>73</v>
      </c>
      <c r="D394" s="66">
        <v>3219</v>
      </c>
      <c r="F394" s="65">
        <v>15.2</v>
      </c>
      <c r="G394" s="65">
        <v>80.7</v>
      </c>
      <c r="H394" s="65">
        <v>61963</v>
      </c>
      <c r="I394" s="65">
        <v>15.6</v>
      </c>
      <c r="J394" s="65">
        <v>81</v>
      </c>
      <c r="K394" s="65">
        <v>105621</v>
      </c>
    </row>
    <row r="395" spans="1:14" x14ac:dyDescent="0.2">
      <c r="A395" s="14">
        <v>43907.333333333328</v>
      </c>
      <c r="B395" s="65">
        <v>16.348934</v>
      </c>
      <c r="C395" s="65">
        <v>67</v>
      </c>
      <c r="D395" s="66">
        <v>2249.1999999999998</v>
      </c>
      <c r="F395" s="65">
        <v>15.5</v>
      </c>
      <c r="G395" s="65">
        <v>89.6</v>
      </c>
      <c r="H395" s="65">
        <v>61963</v>
      </c>
      <c r="I395" s="65">
        <v>16.3</v>
      </c>
      <c r="J395" s="65">
        <v>82.4</v>
      </c>
      <c r="K395" s="65">
        <v>105723</v>
      </c>
    </row>
    <row r="396" spans="1:14" x14ac:dyDescent="0.2">
      <c r="A396" s="14">
        <v>43907.375</v>
      </c>
      <c r="B396" s="65">
        <v>17.928934000000002</v>
      </c>
      <c r="C396" s="65">
        <v>61</v>
      </c>
      <c r="D396" s="66">
        <v>2249.1999999999998</v>
      </c>
      <c r="F396" s="65">
        <v>14.7</v>
      </c>
      <c r="G396" s="65">
        <v>89.1</v>
      </c>
      <c r="H396" s="65">
        <v>61963</v>
      </c>
      <c r="I396" s="65">
        <v>15</v>
      </c>
      <c r="J396" s="65">
        <v>89.4</v>
      </c>
      <c r="K396" s="65">
        <v>105869</v>
      </c>
    </row>
    <row r="397" spans="1:14" x14ac:dyDescent="0.2">
      <c r="A397" s="14">
        <v>43907.416666666672</v>
      </c>
      <c r="B397" s="65">
        <v>19.868935</v>
      </c>
      <c r="C397" s="65">
        <v>55</v>
      </c>
      <c r="D397" s="66">
        <v>1754.4</v>
      </c>
      <c r="F397" s="65">
        <v>15.2</v>
      </c>
      <c r="G397" s="65">
        <v>89.1</v>
      </c>
      <c r="H397" s="65">
        <v>62069</v>
      </c>
      <c r="I397" s="65">
        <v>15.8</v>
      </c>
      <c r="J397" s="65">
        <v>90.1</v>
      </c>
      <c r="K397" s="65">
        <v>105996</v>
      </c>
    </row>
    <row r="398" spans="1:14" x14ac:dyDescent="0.2">
      <c r="A398" s="14">
        <v>43907.458333333328</v>
      </c>
      <c r="B398" s="65">
        <v>21.818933000000001</v>
      </c>
      <c r="C398" s="65">
        <v>50</v>
      </c>
      <c r="D398" s="66">
        <v>2851</v>
      </c>
      <c r="F398" s="16">
        <v>15.3</v>
      </c>
      <c r="G398" s="16">
        <v>89.5</v>
      </c>
      <c r="H398" s="65">
        <v>62150</v>
      </c>
      <c r="I398" s="65">
        <v>16.100000000000001</v>
      </c>
      <c r="J398" s="65">
        <v>90</v>
      </c>
      <c r="K398" s="65">
        <v>106136</v>
      </c>
    </row>
    <row r="399" spans="1:14" x14ac:dyDescent="0.2">
      <c r="A399" s="14">
        <v>43907.5</v>
      </c>
      <c r="B399" s="65">
        <v>23.528934</v>
      </c>
      <c r="C399" s="65">
        <v>46</v>
      </c>
      <c r="D399" s="66">
        <v>2500</v>
      </c>
      <c r="F399" s="65">
        <v>15.4</v>
      </c>
      <c r="G399" s="65">
        <v>89.5</v>
      </c>
      <c r="H399" s="65">
        <v>62358</v>
      </c>
      <c r="I399" s="65">
        <v>16.3</v>
      </c>
      <c r="J399" s="65">
        <v>90.1</v>
      </c>
      <c r="K399" s="65">
        <v>106199</v>
      </c>
    </row>
    <row r="400" spans="1:14" x14ac:dyDescent="0.2">
      <c r="A400" s="14">
        <v>43907.541666666672</v>
      </c>
      <c r="B400" s="65">
        <v>25.678934000000002</v>
      </c>
      <c r="C400" s="65">
        <v>41</v>
      </c>
      <c r="D400" s="66">
        <v>2866</v>
      </c>
      <c r="F400" s="65">
        <v>16.100000000000001</v>
      </c>
      <c r="G400" s="65">
        <v>89.7</v>
      </c>
      <c r="H400" s="65">
        <v>62558</v>
      </c>
      <c r="I400" s="65">
        <v>16.100000000000001</v>
      </c>
      <c r="J400" s="65">
        <v>90</v>
      </c>
      <c r="K400" s="65">
        <v>106236</v>
      </c>
    </row>
    <row r="401" spans="1:14" x14ac:dyDescent="0.2">
      <c r="A401" s="14">
        <v>43907.583333333328</v>
      </c>
      <c r="B401" s="65">
        <v>24.698934999999999</v>
      </c>
      <c r="C401" s="65">
        <v>45</v>
      </c>
      <c r="D401" s="66">
        <v>2500</v>
      </c>
      <c r="F401" s="65">
        <v>15.6</v>
      </c>
      <c r="G401" s="65">
        <v>89.7</v>
      </c>
      <c r="H401" s="65">
        <v>62789</v>
      </c>
      <c r="I401" s="65">
        <v>16.3</v>
      </c>
      <c r="J401" s="65">
        <v>89.7</v>
      </c>
      <c r="K401" s="65">
        <v>106296</v>
      </c>
    </row>
    <row r="402" spans="1:14" x14ac:dyDescent="0.2">
      <c r="A402" s="14">
        <v>43907.625</v>
      </c>
      <c r="B402" s="65">
        <v>25.988934</v>
      </c>
      <c r="C402" s="65">
        <v>42</v>
      </c>
      <c r="D402" s="66">
        <v>2866</v>
      </c>
      <c r="F402" s="65">
        <v>15.7</v>
      </c>
      <c r="G402" s="65">
        <v>89.7</v>
      </c>
      <c r="H402" s="65">
        <v>62961</v>
      </c>
      <c r="I402" s="65">
        <v>16.7</v>
      </c>
      <c r="J402" s="65">
        <v>89.1</v>
      </c>
      <c r="K402" s="65">
        <v>106359</v>
      </c>
    </row>
    <row r="403" spans="1:14" x14ac:dyDescent="0.2">
      <c r="A403" s="14">
        <v>43907.666666666672</v>
      </c>
      <c r="B403" s="65">
        <v>24.688934</v>
      </c>
      <c r="C403" s="65">
        <v>46</v>
      </c>
      <c r="D403" s="66">
        <v>2500</v>
      </c>
      <c r="F403" s="65">
        <v>15.9</v>
      </c>
      <c r="G403" s="65">
        <v>89.7</v>
      </c>
      <c r="H403" s="65">
        <v>63023</v>
      </c>
      <c r="I403" s="65">
        <v>16.2</v>
      </c>
      <c r="J403" s="65">
        <v>90.1</v>
      </c>
      <c r="K403" s="65">
        <v>106409</v>
      </c>
    </row>
    <row r="404" spans="1:14" x14ac:dyDescent="0.2">
      <c r="A404" s="14">
        <v>43907.708333333328</v>
      </c>
      <c r="B404" s="65">
        <v>23.838933999999998</v>
      </c>
      <c r="C404" s="65">
        <v>49</v>
      </c>
      <c r="D404" s="66">
        <v>2500</v>
      </c>
    </row>
    <row r="405" spans="1:14" x14ac:dyDescent="0.2">
      <c r="A405" s="14">
        <v>43907.75</v>
      </c>
      <c r="B405" s="65">
        <v>22.658933999999999</v>
      </c>
      <c r="C405" s="65">
        <v>54</v>
      </c>
      <c r="D405" s="66">
        <v>2851</v>
      </c>
    </row>
    <row r="406" spans="1:14" x14ac:dyDescent="0.2">
      <c r="A406" s="14">
        <v>43907.791666666672</v>
      </c>
      <c r="B406" s="65">
        <v>21.818933000000001</v>
      </c>
      <c r="C406" s="65">
        <v>58</v>
      </c>
      <c r="D406" s="66">
        <v>2851</v>
      </c>
    </row>
    <row r="407" spans="1:14" x14ac:dyDescent="0.2">
      <c r="A407" s="14">
        <v>43907.833333333328</v>
      </c>
      <c r="B407" s="65">
        <v>21.548935</v>
      </c>
      <c r="C407" s="65">
        <v>60</v>
      </c>
      <c r="D407" s="66">
        <v>3186.6</v>
      </c>
    </row>
    <row r="408" spans="1:14" x14ac:dyDescent="0.2">
      <c r="A408" s="14">
        <v>43907.875</v>
      </c>
      <c r="B408" s="65">
        <v>21.318933000000001</v>
      </c>
      <c r="C408" s="65">
        <v>64</v>
      </c>
      <c r="D408" s="66">
        <v>3186.6</v>
      </c>
    </row>
    <row r="409" spans="1:14" x14ac:dyDescent="0.2">
      <c r="A409" s="14">
        <v>43907.916666666672</v>
      </c>
      <c r="B409" s="65">
        <v>21.068933000000001</v>
      </c>
      <c r="C409" s="65">
        <v>62</v>
      </c>
      <c r="D409" s="66">
        <v>3186.6</v>
      </c>
    </row>
    <row r="410" spans="1:14" x14ac:dyDescent="0.2">
      <c r="A410" s="14">
        <v>43907.958333333328</v>
      </c>
      <c r="B410" s="65">
        <v>20.858934000000001</v>
      </c>
      <c r="C410" s="65">
        <v>63</v>
      </c>
      <c r="D410" s="66">
        <v>3186.6</v>
      </c>
      <c r="E410" s="67">
        <f>AVERAGE(D387:D410)</f>
        <v>2433.7249999999999</v>
      </c>
      <c r="F410" s="55">
        <f>AVERAGE(F394:F409)</f>
        <v>15.459999999999999</v>
      </c>
      <c r="G410" s="55">
        <f>AVERAGE(G394:G409)</f>
        <v>88.630000000000024</v>
      </c>
      <c r="H410" s="55">
        <f>H418-H394</f>
        <v>2342</v>
      </c>
      <c r="I410" s="55">
        <f>AVERAGE(I394:I409)</f>
        <v>16.04</v>
      </c>
      <c r="J410" s="55">
        <f>AVERAGE(J394:J409)</f>
        <v>88.190000000000012</v>
      </c>
      <c r="K410" s="55">
        <f>K418-K394</f>
        <v>1437</v>
      </c>
      <c r="L410" s="8"/>
      <c r="M410" s="8"/>
      <c r="N410" s="8"/>
    </row>
    <row r="411" spans="1:14" x14ac:dyDescent="0.2">
      <c r="A411" s="14">
        <v>43908</v>
      </c>
      <c r="B411" s="65">
        <v>20.108934000000001</v>
      </c>
      <c r="C411" s="65">
        <v>67</v>
      </c>
      <c r="D411" s="66">
        <v>3186.6</v>
      </c>
    </row>
    <row r="412" spans="1:14" x14ac:dyDescent="0.2">
      <c r="A412" s="14">
        <v>43908.041666666672</v>
      </c>
      <c r="B412" s="65">
        <v>19.348934</v>
      </c>
      <c r="C412" s="65">
        <v>69</v>
      </c>
      <c r="D412" s="66">
        <v>2249.1999999999998</v>
      </c>
      <c r="E412" s="67"/>
    </row>
    <row r="413" spans="1:14" x14ac:dyDescent="0.2">
      <c r="A413" s="14">
        <v>43908.083333333328</v>
      </c>
      <c r="B413" s="65">
        <v>18.598934</v>
      </c>
      <c r="C413" s="65">
        <v>73</v>
      </c>
      <c r="D413" s="66">
        <v>3219</v>
      </c>
      <c r="E413" s="67"/>
    </row>
    <row r="414" spans="1:14" x14ac:dyDescent="0.2">
      <c r="A414" s="14">
        <v>43908.125</v>
      </c>
      <c r="B414" s="65">
        <v>18.018934000000002</v>
      </c>
      <c r="C414" s="65">
        <v>76</v>
      </c>
      <c r="D414" s="66">
        <v>3219</v>
      </c>
    </row>
    <row r="415" spans="1:14" x14ac:dyDescent="0.2">
      <c r="A415" s="14">
        <v>43908.166666666672</v>
      </c>
      <c r="B415" s="65">
        <v>17.588933999999998</v>
      </c>
      <c r="C415" s="65">
        <v>80</v>
      </c>
      <c r="D415" s="66">
        <v>3508.8</v>
      </c>
    </row>
    <row r="416" spans="1:14" x14ac:dyDescent="0.2">
      <c r="A416" s="14">
        <v>43908.208333333328</v>
      </c>
      <c r="B416" s="65">
        <v>16.968934999999998</v>
      </c>
      <c r="C416" s="65">
        <v>84</v>
      </c>
      <c r="D416" s="66">
        <v>3508.8</v>
      </c>
    </row>
    <row r="417" spans="1:11" x14ac:dyDescent="0.2">
      <c r="A417" s="14">
        <v>43908.25</v>
      </c>
      <c r="B417" s="65">
        <v>15.988934499999999</v>
      </c>
      <c r="C417" s="65">
        <v>91</v>
      </c>
      <c r="D417" s="66">
        <v>4561.3999999999996</v>
      </c>
    </row>
    <row r="418" spans="1:11" x14ac:dyDescent="0.2">
      <c r="A418" s="14">
        <v>43908.291666666672</v>
      </c>
      <c r="B418" s="65">
        <v>16.308933</v>
      </c>
      <c r="C418" s="65">
        <v>88</v>
      </c>
      <c r="D418" s="66">
        <v>3508.8</v>
      </c>
      <c r="F418" s="65">
        <v>14.9</v>
      </c>
      <c r="G418" s="65">
        <v>89.7</v>
      </c>
      <c r="H418" s="65">
        <v>64305</v>
      </c>
      <c r="I418" s="65">
        <v>14.9</v>
      </c>
      <c r="J418" s="65">
        <v>90.2</v>
      </c>
      <c r="K418" s="65">
        <v>107058</v>
      </c>
    </row>
    <row r="419" spans="1:11" x14ac:dyDescent="0.2">
      <c r="A419" s="14">
        <v>43908.333333333328</v>
      </c>
      <c r="B419" s="65">
        <v>18.148933</v>
      </c>
      <c r="C419" s="65">
        <v>79</v>
      </c>
      <c r="D419" s="66">
        <v>3219</v>
      </c>
      <c r="F419" s="16">
        <v>15.2</v>
      </c>
      <c r="G419" s="16">
        <v>89.9</v>
      </c>
      <c r="H419" s="65">
        <v>64397</v>
      </c>
      <c r="I419" s="65">
        <v>16.2</v>
      </c>
      <c r="J419" s="65">
        <v>90.2</v>
      </c>
      <c r="K419" s="65">
        <v>107114</v>
      </c>
    </row>
    <row r="420" spans="1:11" x14ac:dyDescent="0.2">
      <c r="A420" s="14">
        <v>43908.375</v>
      </c>
      <c r="B420" s="65">
        <v>19.808933</v>
      </c>
      <c r="C420" s="65">
        <v>72</v>
      </c>
      <c r="D420" s="66">
        <v>3219</v>
      </c>
      <c r="F420" s="16">
        <v>16.5</v>
      </c>
      <c r="G420" s="16">
        <v>89.2</v>
      </c>
      <c r="H420" s="65">
        <v>64501</v>
      </c>
      <c r="I420" s="65">
        <v>16.5</v>
      </c>
      <c r="J420" s="65">
        <v>90.2</v>
      </c>
      <c r="K420" s="65">
        <v>107221</v>
      </c>
    </row>
    <row r="421" spans="1:11" x14ac:dyDescent="0.2">
      <c r="A421" s="14">
        <v>43908.416666666672</v>
      </c>
      <c r="B421" s="65">
        <v>21.538934999999999</v>
      </c>
      <c r="C421" s="65">
        <v>65</v>
      </c>
      <c r="D421" s="66">
        <v>3186.6</v>
      </c>
      <c r="F421" s="16">
        <v>17.2</v>
      </c>
      <c r="G421" s="16">
        <v>87.5</v>
      </c>
      <c r="H421" s="65">
        <v>64609</v>
      </c>
      <c r="I421" s="65">
        <v>16.7</v>
      </c>
      <c r="J421" s="65">
        <v>90.2</v>
      </c>
      <c r="K421" s="65">
        <v>107300</v>
      </c>
    </row>
    <row r="422" spans="1:11" x14ac:dyDescent="0.2">
      <c r="A422" s="14">
        <v>43908.458333333328</v>
      </c>
      <c r="B422" s="65">
        <v>22.688934</v>
      </c>
      <c r="C422" s="65">
        <v>60</v>
      </c>
      <c r="D422" s="66">
        <v>3186.6</v>
      </c>
      <c r="F422" s="65" t="s">
        <v>537</v>
      </c>
      <c r="G422" s="65" t="s">
        <v>537</v>
      </c>
      <c r="H422" s="65">
        <v>64609</v>
      </c>
      <c r="I422" s="65" t="s">
        <v>537</v>
      </c>
      <c r="J422" s="65" t="s">
        <v>537</v>
      </c>
      <c r="K422" s="65">
        <v>107314</v>
      </c>
    </row>
    <row r="423" spans="1:11" x14ac:dyDescent="0.2">
      <c r="A423" s="14">
        <v>43908.5</v>
      </c>
      <c r="B423" s="65">
        <v>24.468934999999998</v>
      </c>
      <c r="C423" s="65">
        <v>52</v>
      </c>
      <c r="D423" s="66">
        <v>2851</v>
      </c>
      <c r="F423" s="65" t="s">
        <v>537</v>
      </c>
      <c r="G423" s="65" t="s">
        <v>537</v>
      </c>
      <c r="I423" s="65" t="s">
        <v>537</v>
      </c>
      <c r="J423" s="65" t="s">
        <v>537</v>
      </c>
    </row>
    <row r="424" spans="1:11" x14ac:dyDescent="0.2">
      <c r="A424" s="14">
        <v>43908.541666666672</v>
      </c>
      <c r="B424" s="65">
        <v>25.808933</v>
      </c>
      <c r="C424" s="65">
        <v>46</v>
      </c>
      <c r="D424" s="66">
        <v>2866</v>
      </c>
      <c r="F424" s="65" t="s">
        <v>537</v>
      </c>
      <c r="G424" s="65" t="s">
        <v>537</v>
      </c>
      <c r="I424" s="65" t="s">
        <v>537</v>
      </c>
      <c r="J424" s="65" t="s">
        <v>537</v>
      </c>
    </row>
    <row r="425" spans="1:11" x14ac:dyDescent="0.2">
      <c r="A425" s="14">
        <v>43908.583333333328</v>
      </c>
      <c r="B425" s="65">
        <v>27.338933999999998</v>
      </c>
      <c r="C425" s="65">
        <v>37</v>
      </c>
      <c r="D425" s="66">
        <v>2274</v>
      </c>
      <c r="F425" s="65" t="s">
        <v>537</v>
      </c>
      <c r="G425" s="65" t="s">
        <v>537</v>
      </c>
      <c r="I425" s="65" t="s">
        <v>537</v>
      </c>
      <c r="J425" s="65" t="s">
        <v>537</v>
      </c>
    </row>
    <row r="426" spans="1:11" x14ac:dyDescent="0.2">
      <c r="A426" s="14">
        <v>43908.625</v>
      </c>
      <c r="B426" s="65">
        <v>27.738934</v>
      </c>
      <c r="C426" s="65">
        <v>35</v>
      </c>
      <c r="D426" s="66">
        <v>2274</v>
      </c>
      <c r="F426" s="65" t="s">
        <v>537</v>
      </c>
      <c r="G426" s="65" t="s">
        <v>537</v>
      </c>
      <c r="I426" s="65" t="s">
        <v>537</v>
      </c>
      <c r="J426" s="65" t="s">
        <v>537</v>
      </c>
    </row>
    <row r="427" spans="1:11" x14ac:dyDescent="0.2">
      <c r="A427" s="14">
        <v>43908.666666666672</v>
      </c>
      <c r="B427" s="65">
        <v>27.628934999999998</v>
      </c>
      <c r="C427" s="65">
        <v>35</v>
      </c>
      <c r="D427" s="66">
        <v>2274</v>
      </c>
      <c r="F427" s="65">
        <v>17.600000000000001</v>
      </c>
      <c r="G427" s="65">
        <v>87.9</v>
      </c>
      <c r="H427" s="65">
        <v>64609</v>
      </c>
      <c r="I427" s="65">
        <v>17.600000000000001</v>
      </c>
      <c r="J427" s="65">
        <v>90.1</v>
      </c>
      <c r="K427" s="65">
        <v>107314</v>
      </c>
    </row>
    <row r="428" spans="1:11" x14ac:dyDescent="0.2">
      <c r="A428" s="14">
        <v>43908.708333333328</v>
      </c>
      <c r="B428" s="65">
        <v>27.038934999999999</v>
      </c>
      <c r="C428" s="65">
        <v>36</v>
      </c>
      <c r="D428" s="66">
        <v>2274</v>
      </c>
    </row>
    <row r="429" spans="1:11" x14ac:dyDescent="0.2">
      <c r="A429" s="14">
        <v>43908.75</v>
      </c>
      <c r="B429" s="65">
        <v>25.348934</v>
      </c>
      <c r="C429" s="65">
        <v>41</v>
      </c>
      <c r="D429" s="66">
        <v>2866</v>
      </c>
    </row>
    <row r="430" spans="1:11" x14ac:dyDescent="0.2">
      <c r="A430" s="14">
        <v>43908.791666666672</v>
      </c>
      <c r="B430" s="65">
        <v>23.968934999999998</v>
      </c>
      <c r="C430" s="65">
        <v>43</v>
      </c>
      <c r="D430" s="66">
        <v>2500</v>
      </c>
    </row>
    <row r="431" spans="1:11" x14ac:dyDescent="0.2">
      <c r="A431" s="14">
        <v>43908.833333333328</v>
      </c>
      <c r="B431" s="65">
        <v>23.588933999999998</v>
      </c>
      <c r="C431" s="65">
        <v>44</v>
      </c>
      <c r="D431" s="66">
        <v>2500</v>
      </c>
    </row>
    <row r="432" spans="1:11" x14ac:dyDescent="0.2">
      <c r="A432" s="14">
        <v>43908.875</v>
      </c>
      <c r="B432" s="65">
        <v>23.168934</v>
      </c>
      <c r="C432" s="65">
        <v>45</v>
      </c>
      <c r="D432" s="66">
        <v>2500</v>
      </c>
    </row>
    <row r="433" spans="1:14" x14ac:dyDescent="0.2">
      <c r="A433" s="14">
        <v>43908.916666666672</v>
      </c>
      <c r="B433" s="65">
        <v>22.528934</v>
      </c>
      <c r="C433" s="65">
        <v>46</v>
      </c>
      <c r="D433" s="66">
        <v>2500</v>
      </c>
    </row>
    <row r="434" spans="1:14" x14ac:dyDescent="0.2">
      <c r="A434" s="14">
        <v>43908.958333333328</v>
      </c>
      <c r="B434" s="65">
        <v>21.738934</v>
      </c>
      <c r="C434" s="65">
        <v>49</v>
      </c>
      <c r="D434" s="66">
        <v>2500</v>
      </c>
      <c r="E434" s="67">
        <f>AVERAGE(D411:D434)</f>
        <v>2914.6583333333328</v>
      </c>
      <c r="F434" s="55">
        <f>AVERAGE(F418:F433)</f>
        <v>16.28</v>
      </c>
      <c r="G434" s="55">
        <f>AVERAGE(G418:G433)</f>
        <v>88.84</v>
      </c>
      <c r="H434" s="55">
        <f>H442-H418</f>
        <v>1685</v>
      </c>
      <c r="I434" s="55">
        <f>AVERAGE(I418:I433)</f>
        <v>16.380000000000003</v>
      </c>
      <c r="J434" s="55">
        <f>AVERAGE(J418:J433)</f>
        <v>90.179999999999993</v>
      </c>
      <c r="K434" s="55">
        <f>K442-K418</f>
        <v>1218</v>
      </c>
      <c r="L434" s="8"/>
      <c r="M434" s="8"/>
      <c r="N434" s="8"/>
    </row>
    <row r="435" spans="1:14" x14ac:dyDescent="0.2">
      <c r="A435" s="14">
        <v>43909</v>
      </c>
      <c r="B435" s="65">
        <v>20.908933999999999</v>
      </c>
      <c r="C435" s="65">
        <v>51</v>
      </c>
      <c r="D435" s="66">
        <v>2851</v>
      </c>
    </row>
    <row r="436" spans="1:14" x14ac:dyDescent="0.2">
      <c r="A436" s="14">
        <v>43909.041666666672</v>
      </c>
      <c r="B436" s="65">
        <v>20.278934</v>
      </c>
      <c r="C436" s="65">
        <v>54</v>
      </c>
      <c r="D436" s="66">
        <v>2851</v>
      </c>
      <c r="E436" s="67"/>
    </row>
    <row r="437" spans="1:14" x14ac:dyDescent="0.2">
      <c r="A437" s="14">
        <v>43909.083333333328</v>
      </c>
      <c r="B437" s="65">
        <v>19.728933000000001</v>
      </c>
      <c r="C437" s="65">
        <v>56</v>
      </c>
      <c r="D437" s="66">
        <v>1754.4</v>
      </c>
      <c r="E437" s="67"/>
    </row>
    <row r="438" spans="1:14" x14ac:dyDescent="0.2">
      <c r="A438" s="14">
        <v>43909.125</v>
      </c>
      <c r="B438" s="65">
        <v>18.808933</v>
      </c>
      <c r="C438" s="65">
        <v>59</v>
      </c>
      <c r="D438" s="66">
        <v>1754.4</v>
      </c>
    </row>
    <row r="439" spans="1:14" x14ac:dyDescent="0.2">
      <c r="A439" s="14">
        <v>43909.166666666672</v>
      </c>
      <c r="B439" s="65">
        <v>18.158933999999999</v>
      </c>
      <c r="C439" s="65">
        <v>62</v>
      </c>
      <c r="D439" s="66">
        <v>2249.1999999999998</v>
      </c>
    </row>
    <row r="440" spans="1:14" x14ac:dyDescent="0.2">
      <c r="A440" s="14">
        <v>43909.208333333328</v>
      </c>
      <c r="B440" s="65">
        <v>17.738934</v>
      </c>
      <c r="C440" s="65">
        <v>63</v>
      </c>
      <c r="D440" s="66">
        <v>2249.1999999999998</v>
      </c>
    </row>
    <row r="441" spans="1:14" x14ac:dyDescent="0.2">
      <c r="A441" s="14">
        <v>43909.25</v>
      </c>
      <c r="B441" s="65">
        <v>17.578934</v>
      </c>
      <c r="C441" s="65">
        <v>64</v>
      </c>
      <c r="D441" s="66">
        <v>2249.1999999999998</v>
      </c>
    </row>
    <row r="442" spans="1:14" x14ac:dyDescent="0.2">
      <c r="A442" s="14">
        <v>43909.291666666672</v>
      </c>
      <c r="B442" s="65">
        <v>18.768934000000002</v>
      </c>
      <c r="C442" s="65">
        <v>62</v>
      </c>
      <c r="D442" s="66">
        <v>2249.1999999999998</v>
      </c>
      <c r="F442" s="65">
        <v>16.3</v>
      </c>
      <c r="G442" s="65">
        <v>88</v>
      </c>
      <c r="H442" s="65">
        <v>65990</v>
      </c>
      <c r="I442" s="65">
        <v>15.7</v>
      </c>
      <c r="J442" s="65">
        <v>90.1</v>
      </c>
      <c r="K442" s="65">
        <v>108276</v>
      </c>
    </row>
    <row r="443" spans="1:14" x14ac:dyDescent="0.2">
      <c r="A443" s="14">
        <v>43909.333333333328</v>
      </c>
      <c r="B443" s="65">
        <v>22.308933</v>
      </c>
      <c r="C443" s="65">
        <v>53</v>
      </c>
      <c r="D443" s="66">
        <v>2851</v>
      </c>
      <c r="F443" s="65">
        <v>17.5</v>
      </c>
      <c r="G443" s="65">
        <v>89.7</v>
      </c>
      <c r="H443" s="65">
        <v>66289</v>
      </c>
      <c r="I443" s="65">
        <v>17.7</v>
      </c>
      <c r="J443" s="65">
        <v>90.2</v>
      </c>
      <c r="K443" s="65">
        <v>108551</v>
      </c>
    </row>
    <row r="444" spans="1:14" x14ac:dyDescent="0.2">
      <c r="A444" s="14">
        <v>43909.375</v>
      </c>
      <c r="B444" s="65">
        <v>24.788934999999999</v>
      </c>
      <c r="C444" s="65">
        <v>44</v>
      </c>
      <c r="D444" s="66">
        <v>2500</v>
      </c>
      <c r="F444" s="65">
        <v>18.3</v>
      </c>
      <c r="G444" s="65">
        <v>89.6</v>
      </c>
      <c r="H444" s="65">
        <v>66484</v>
      </c>
      <c r="I444" s="65">
        <v>18.5</v>
      </c>
      <c r="J444" s="65">
        <v>89.4</v>
      </c>
      <c r="K444" s="65">
        <v>108600</v>
      </c>
    </row>
    <row r="445" spans="1:14" x14ac:dyDescent="0.2">
      <c r="A445" s="14">
        <v>43909.416666666672</v>
      </c>
      <c r="B445" s="65">
        <v>26.798935</v>
      </c>
      <c r="C445" s="65">
        <v>40</v>
      </c>
      <c r="D445" s="66">
        <v>2866</v>
      </c>
      <c r="F445" s="65">
        <v>17.7</v>
      </c>
      <c r="G445" s="65">
        <v>87.9</v>
      </c>
      <c r="H445" s="65">
        <v>66649</v>
      </c>
      <c r="I445" s="65">
        <v>18.100000000000001</v>
      </c>
      <c r="J445" s="65">
        <v>86.1</v>
      </c>
      <c r="K445" s="65">
        <v>108756</v>
      </c>
    </row>
    <row r="446" spans="1:14" x14ac:dyDescent="0.2">
      <c r="A446" s="14">
        <v>43909.458333333328</v>
      </c>
      <c r="B446" s="65">
        <v>28.338933999999998</v>
      </c>
      <c r="C446" s="65">
        <v>35</v>
      </c>
      <c r="D446" s="66">
        <v>2274</v>
      </c>
      <c r="F446" s="65">
        <v>17.8</v>
      </c>
      <c r="G446" s="65">
        <v>87.1</v>
      </c>
      <c r="H446" s="65">
        <v>66848</v>
      </c>
      <c r="I446" s="65">
        <v>18.2</v>
      </c>
      <c r="J446" s="65">
        <v>86.3</v>
      </c>
      <c r="K446" s="65">
        <v>108921</v>
      </c>
    </row>
    <row r="447" spans="1:14" x14ac:dyDescent="0.2">
      <c r="A447" s="14">
        <v>43909.5</v>
      </c>
      <c r="B447" s="65">
        <v>29.218934999999998</v>
      </c>
      <c r="C447" s="65">
        <v>30</v>
      </c>
      <c r="D447" s="66">
        <v>2274</v>
      </c>
      <c r="F447" s="65">
        <v>18.5</v>
      </c>
      <c r="G447" s="65">
        <v>87.3</v>
      </c>
      <c r="H447" s="65">
        <v>66848</v>
      </c>
      <c r="I447" s="65">
        <v>18.8</v>
      </c>
      <c r="J447" s="65">
        <v>84.1</v>
      </c>
      <c r="K447" s="65">
        <v>108921</v>
      </c>
    </row>
    <row r="448" spans="1:14" x14ac:dyDescent="0.2">
      <c r="A448" s="14">
        <v>43909.541666666672</v>
      </c>
      <c r="B448" s="65">
        <v>29.948934999999999</v>
      </c>
      <c r="C448" s="65">
        <v>28</v>
      </c>
      <c r="D448" s="66">
        <v>0</v>
      </c>
      <c r="F448" s="65">
        <v>19.5</v>
      </c>
      <c r="G448" s="65">
        <v>86.7</v>
      </c>
      <c r="H448" s="65">
        <v>67848</v>
      </c>
      <c r="I448" s="65">
        <v>19.3</v>
      </c>
      <c r="J448" s="65">
        <v>80.900000000000006</v>
      </c>
      <c r="K448" s="65">
        <v>108921</v>
      </c>
    </row>
    <row r="449" spans="1:11" x14ac:dyDescent="0.2">
      <c r="A449" s="14">
        <v>43909.583333333328</v>
      </c>
      <c r="B449" s="65">
        <v>30.608934000000001</v>
      </c>
      <c r="C449" s="65">
        <v>23</v>
      </c>
      <c r="D449" s="66">
        <v>0</v>
      </c>
      <c r="F449" s="65">
        <v>18.5</v>
      </c>
      <c r="G449" s="65">
        <v>83.2</v>
      </c>
      <c r="H449" s="65">
        <v>67089</v>
      </c>
      <c r="I449" s="65">
        <v>19.899999999999999</v>
      </c>
      <c r="J449" s="65">
        <v>79.7</v>
      </c>
      <c r="K449" s="65">
        <v>109120</v>
      </c>
    </row>
    <row r="450" spans="1:11" x14ac:dyDescent="0.2">
      <c r="A450" s="14">
        <v>43909.625</v>
      </c>
      <c r="B450" s="65">
        <v>30.688934</v>
      </c>
      <c r="C450" s="65">
        <v>23</v>
      </c>
      <c r="D450" s="66">
        <v>0</v>
      </c>
      <c r="F450" s="65">
        <v>17.3</v>
      </c>
      <c r="G450" s="65">
        <v>83</v>
      </c>
      <c r="H450" s="65">
        <v>67230</v>
      </c>
      <c r="I450" s="65">
        <v>18.5</v>
      </c>
      <c r="J450" s="65">
        <v>80.2</v>
      </c>
      <c r="K450" s="65">
        <v>109211</v>
      </c>
    </row>
    <row r="451" spans="1:11" x14ac:dyDescent="0.2">
      <c r="A451" s="14">
        <v>43909.666666666672</v>
      </c>
      <c r="B451" s="65">
        <v>30.448934999999999</v>
      </c>
      <c r="C451" s="65">
        <v>22</v>
      </c>
      <c r="D451" s="66">
        <v>0</v>
      </c>
      <c r="F451" s="65">
        <v>18</v>
      </c>
      <c r="G451" s="65">
        <v>82</v>
      </c>
      <c r="H451" s="65">
        <v>67364</v>
      </c>
      <c r="I451" s="65">
        <v>19</v>
      </c>
      <c r="J451" s="65">
        <v>79.2</v>
      </c>
      <c r="K451" s="65">
        <v>109346</v>
      </c>
    </row>
    <row r="452" spans="1:11" x14ac:dyDescent="0.2">
      <c r="A452" s="14">
        <v>43909.708333333328</v>
      </c>
      <c r="B452" s="65">
        <v>29.788934999999999</v>
      </c>
      <c r="C452" s="65">
        <v>23</v>
      </c>
      <c r="D452" s="66">
        <v>0</v>
      </c>
    </row>
    <row r="453" spans="1:11" x14ac:dyDescent="0.2">
      <c r="A453" s="14">
        <v>43909.75</v>
      </c>
      <c r="B453" s="65">
        <v>28.118935</v>
      </c>
      <c r="C453" s="65">
        <v>28</v>
      </c>
      <c r="D453" s="66">
        <v>0</v>
      </c>
    </row>
    <row r="454" spans="1:11" x14ac:dyDescent="0.2">
      <c r="A454" s="14">
        <v>43909.791666666672</v>
      </c>
      <c r="B454" s="65">
        <v>26.868935</v>
      </c>
      <c r="C454" s="65">
        <v>28</v>
      </c>
      <c r="D454" s="66">
        <v>0</v>
      </c>
    </row>
    <row r="455" spans="1:11" x14ac:dyDescent="0.2">
      <c r="A455" s="14">
        <v>43909.833333333328</v>
      </c>
      <c r="B455" s="65">
        <v>25.798935</v>
      </c>
      <c r="C455" s="65">
        <v>30</v>
      </c>
      <c r="D455" s="66">
        <v>2274</v>
      </c>
    </row>
    <row r="456" spans="1:11" x14ac:dyDescent="0.2">
      <c r="A456" s="14">
        <v>43909.875</v>
      </c>
      <c r="B456" s="65">
        <v>24.828934</v>
      </c>
      <c r="C456" s="65">
        <v>32</v>
      </c>
      <c r="D456" s="66">
        <v>2016</v>
      </c>
    </row>
    <row r="457" spans="1:11" x14ac:dyDescent="0.2">
      <c r="A457" s="14">
        <v>43909.916666666672</v>
      </c>
      <c r="B457" s="65">
        <v>23.878934999999998</v>
      </c>
      <c r="C457" s="65">
        <v>34</v>
      </c>
      <c r="D457" s="66">
        <v>2016</v>
      </c>
    </row>
    <row r="458" spans="1:11" x14ac:dyDescent="0.2">
      <c r="A458" s="14">
        <v>43909.958333333328</v>
      </c>
      <c r="B458" s="65">
        <v>23.148933</v>
      </c>
      <c r="C458" s="65">
        <v>35</v>
      </c>
      <c r="D458" s="66">
        <v>2016</v>
      </c>
      <c r="E458" s="67">
        <f>AVERAGE(D435:D458)</f>
        <v>1637.2750000000003</v>
      </c>
      <c r="F458" s="55">
        <f>AVERAGE(F442:F457)</f>
        <v>17.940000000000001</v>
      </c>
      <c r="G458" s="55">
        <f>AVERAGE(G442:G457)</f>
        <v>86.45</v>
      </c>
      <c r="H458" s="55">
        <f>H475-H451</f>
        <v>2244</v>
      </c>
      <c r="I458" s="55">
        <f>AVERAGE(I442:I457)</f>
        <v>18.369999999999997</v>
      </c>
      <c r="J458" s="55">
        <f>AVERAGE(J442:J457)</f>
        <v>84.620000000000019</v>
      </c>
      <c r="K458" s="55">
        <f>K475-K451</f>
        <v>1262</v>
      </c>
    </row>
    <row r="459" spans="1:11" x14ac:dyDescent="0.2">
      <c r="A459" s="14">
        <v>43910</v>
      </c>
      <c r="B459" s="65">
        <v>21.848934</v>
      </c>
      <c r="C459" s="65">
        <v>40</v>
      </c>
      <c r="D459" s="66">
        <v>2500</v>
      </c>
    </row>
    <row r="460" spans="1:11" x14ac:dyDescent="0.2">
      <c r="A460" s="14">
        <v>43910.041666666672</v>
      </c>
      <c r="B460" s="65">
        <v>20.018934000000002</v>
      </c>
      <c r="C460" s="65">
        <v>57</v>
      </c>
      <c r="D460" s="66">
        <v>2851</v>
      </c>
      <c r="E460" s="67"/>
    </row>
    <row r="461" spans="1:11" x14ac:dyDescent="0.2">
      <c r="A461" s="14">
        <v>43910.083333333328</v>
      </c>
      <c r="B461" s="65">
        <v>18.378934999999998</v>
      </c>
      <c r="C461" s="65">
        <v>72</v>
      </c>
      <c r="D461" s="66">
        <v>3219</v>
      </c>
      <c r="E461" s="67"/>
    </row>
    <row r="462" spans="1:11" x14ac:dyDescent="0.2">
      <c r="A462" s="14">
        <v>43910.125</v>
      </c>
      <c r="B462" s="65">
        <v>17.558933</v>
      </c>
      <c r="C462" s="65">
        <v>75</v>
      </c>
      <c r="D462" s="66">
        <v>3219</v>
      </c>
    </row>
    <row r="463" spans="1:11" x14ac:dyDescent="0.2">
      <c r="A463" s="14">
        <v>43910.166666666672</v>
      </c>
      <c r="B463" s="65">
        <v>16.768934000000002</v>
      </c>
      <c r="C463" s="65">
        <v>80</v>
      </c>
      <c r="D463" s="66">
        <v>3508.8</v>
      </c>
    </row>
    <row r="464" spans="1:11" x14ac:dyDescent="0.2">
      <c r="A464" s="14">
        <v>43910.208333333328</v>
      </c>
      <c r="B464" s="65">
        <v>15.868935</v>
      </c>
      <c r="C464" s="65">
        <v>88</v>
      </c>
      <c r="D464" s="66">
        <v>3508.8</v>
      </c>
    </row>
    <row r="465" spans="1:11" x14ac:dyDescent="0.2">
      <c r="A465" s="14">
        <v>43910.25</v>
      </c>
      <c r="B465" s="65">
        <v>15.398934000000001</v>
      </c>
      <c r="C465" s="65">
        <v>93</v>
      </c>
      <c r="D465" s="66">
        <v>4561.3999999999996</v>
      </c>
    </row>
    <row r="466" spans="1:11" x14ac:dyDescent="0.2">
      <c r="A466" s="14">
        <v>43910.291666666672</v>
      </c>
      <c r="B466" s="65">
        <v>17.188934</v>
      </c>
      <c r="C466" s="65">
        <v>85</v>
      </c>
      <c r="D466" s="66">
        <v>3508.8</v>
      </c>
      <c r="F466" s="8">
        <v>19.600000000000001</v>
      </c>
      <c r="G466" s="8">
        <v>83.8</v>
      </c>
      <c r="H466" s="8"/>
      <c r="I466" s="8">
        <v>19</v>
      </c>
      <c r="J466" s="8">
        <v>86.1</v>
      </c>
    </row>
    <row r="467" spans="1:11" x14ac:dyDescent="0.2">
      <c r="A467" s="14">
        <v>43910.333333333328</v>
      </c>
      <c r="B467" s="65">
        <v>20.138935</v>
      </c>
      <c r="C467" s="65">
        <v>71</v>
      </c>
      <c r="D467" s="66">
        <v>3951.4</v>
      </c>
      <c r="F467" s="8">
        <v>18.7</v>
      </c>
      <c r="G467" s="8">
        <v>86.7</v>
      </c>
      <c r="H467" s="8"/>
      <c r="I467" s="8">
        <v>19.600000000000001</v>
      </c>
      <c r="J467" s="8">
        <v>83.5</v>
      </c>
    </row>
    <row r="468" spans="1:11" x14ac:dyDescent="0.2">
      <c r="A468" s="14">
        <v>43910.375</v>
      </c>
      <c r="B468" s="65">
        <v>22.608934000000001</v>
      </c>
      <c r="C468" s="65">
        <v>61</v>
      </c>
      <c r="D468" s="66">
        <v>3186.6</v>
      </c>
      <c r="F468" s="8">
        <v>17.600000000000001</v>
      </c>
      <c r="G468" s="8">
        <v>89.6</v>
      </c>
      <c r="H468" s="8"/>
      <c r="I468" s="8">
        <v>20.2</v>
      </c>
      <c r="J468" s="8">
        <v>83.3</v>
      </c>
    </row>
    <row r="469" spans="1:11" x14ac:dyDescent="0.2">
      <c r="A469" s="14">
        <v>43910.416666666672</v>
      </c>
      <c r="B469" s="65">
        <v>24.878934999999998</v>
      </c>
      <c r="C469" s="65">
        <v>53</v>
      </c>
      <c r="D469" s="66">
        <v>2851</v>
      </c>
      <c r="F469" s="8">
        <v>18.5</v>
      </c>
      <c r="G469" s="8">
        <v>89.6</v>
      </c>
      <c r="H469" s="8"/>
      <c r="I469" s="8">
        <v>18.600000000000001</v>
      </c>
      <c r="J469" s="8">
        <v>89.4</v>
      </c>
    </row>
    <row r="470" spans="1:11" x14ac:dyDescent="0.2">
      <c r="A470" s="14">
        <v>43910.458333333328</v>
      </c>
      <c r="B470" s="65">
        <v>26.928934000000002</v>
      </c>
      <c r="C470" s="65">
        <v>45</v>
      </c>
      <c r="D470" s="66">
        <v>2866</v>
      </c>
      <c r="F470" s="8" t="s">
        <v>537</v>
      </c>
      <c r="G470" s="8" t="s">
        <v>537</v>
      </c>
      <c r="H470" s="8"/>
      <c r="I470" s="8" t="s">
        <v>537</v>
      </c>
      <c r="J470" s="8" t="s">
        <v>537</v>
      </c>
    </row>
    <row r="471" spans="1:11" x14ac:dyDescent="0.2">
      <c r="A471" s="14">
        <v>43910.5</v>
      </c>
      <c r="B471" s="65">
        <v>28.308933</v>
      </c>
      <c r="C471" s="65">
        <v>37</v>
      </c>
      <c r="D471" s="66">
        <v>2274</v>
      </c>
      <c r="F471" s="8">
        <v>20.100000000000001</v>
      </c>
      <c r="G471" s="8">
        <v>85.8</v>
      </c>
      <c r="H471" s="8"/>
      <c r="I471" s="8">
        <v>20.100000000000001</v>
      </c>
      <c r="J471" s="8">
        <v>83.7</v>
      </c>
    </row>
    <row r="472" spans="1:11" x14ac:dyDescent="0.2">
      <c r="A472" s="14">
        <v>43910.541666666672</v>
      </c>
      <c r="B472" s="65">
        <v>29.118935</v>
      </c>
      <c r="C472" s="65">
        <v>31</v>
      </c>
      <c r="D472" s="66">
        <v>2274</v>
      </c>
      <c r="F472" s="8">
        <v>20.100000000000001</v>
      </c>
      <c r="G472" s="8">
        <v>81.099999999999994</v>
      </c>
      <c r="H472" s="8"/>
      <c r="I472" s="8">
        <v>19.3</v>
      </c>
      <c r="J472" s="8">
        <v>88.3</v>
      </c>
    </row>
    <row r="473" spans="1:11" x14ac:dyDescent="0.2">
      <c r="A473" s="14">
        <v>43910.583333333328</v>
      </c>
      <c r="B473" s="65">
        <v>29.608934000000001</v>
      </c>
      <c r="C473" s="65">
        <v>30</v>
      </c>
      <c r="D473" s="66">
        <v>2274</v>
      </c>
      <c r="F473" s="8">
        <v>19.5</v>
      </c>
      <c r="G473" s="8">
        <v>85</v>
      </c>
      <c r="H473" s="8"/>
      <c r="I473" s="8">
        <v>21</v>
      </c>
      <c r="J473" s="8">
        <v>75.2</v>
      </c>
    </row>
    <row r="474" spans="1:11" x14ac:dyDescent="0.2">
      <c r="A474" s="14">
        <v>43910.625</v>
      </c>
      <c r="B474" s="65">
        <v>29.908933999999999</v>
      </c>
      <c r="C474" s="65">
        <v>28</v>
      </c>
      <c r="D474" s="66">
        <v>0</v>
      </c>
      <c r="F474" s="8">
        <v>19.5</v>
      </c>
      <c r="G474" s="8">
        <v>81.5</v>
      </c>
      <c r="H474" s="8"/>
      <c r="I474" s="8">
        <v>21.1</v>
      </c>
      <c r="J474" s="8">
        <v>74.3</v>
      </c>
    </row>
    <row r="475" spans="1:11" x14ac:dyDescent="0.2">
      <c r="A475" s="14">
        <v>43910.666666666672</v>
      </c>
      <c r="B475" s="65">
        <v>29.668934</v>
      </c>
      <c r="C475" s="65">
        <v>28</v>
      </c>
      <c r="D475" s="66">
        <v>0</v>
      </c>
      <c r="F475" s="8">
        <v>20.6</v>
      </c>
      <c r="G475" s="8">
        <v>74</v>
      </c>
      <c r="H475" s="8">
        <v>69608</v>
      </c>
      <c r="I475" s="8">
        <v>20.100000000000001</v>
      </c>
      <c r="J475" s="8">
        <v>76.5</v>
      </c>
      <c r="K475" s="65">
        <v>110608</v>
      </c>
    </row>
    <row r="476" spans="1:11" x14ac:dyDescent="0.2">
      <c r="A476" s="14">
        <v>43910.708333333328</v>
      </c>
      <c r="B476" s="65">
        <v>29.008934</v>
      </c>
      <c r="C476" s="65">
        <v>29</v>
      </c>
      <c r="D476" s="66">
        <v>0</v>
      </c>
    </row>
    <row r="477" spans="1:11" x14ac:dyDescent="0.2">
      <c r="A477" s="14">
        <v>43910.75</v>
      </c>
      <c r="B477" s="65">
        <v>27.008934</v>
      </c>
      <c r="C477" s="65">
        <v>34</v>
      </c>
      <c r="D477" s="66">
        <v>2274</v>
      </c>
    </row>
    <row r="478" spans="1:11" x14ac:dyDescent="0.2">
      <c r="A478" s="14">
        <v>43910.791666666672</v>
      </c>
      <c r="B478" s="65">
        <v>25.838933999999998</v>
      </c>
      <c r="C478" s="65">
        <v>34</v>
      </c>
      <c r="D478" s="66">
        <v>2274</v>
      </c>
    </row>
    <row r="479" spans="1:11" x14ac:dyDescent="0.2">
      <c r="A479" s="14">
        <v>43910.833333333328</v>
      </c>
      <c r="B479" s="65">
        <v>25.348934</v>
      </c>
      <c r="C479" s="65">
        <v>35</v>
      </c>
      <c r="D479" s="66">
        <v>2274</v>
      </c>
    </row>
    <row r="480" spans="1:11" x14ac:dyDescent="0.2">
      <c r="A480" s="14">
        <v>43910.875</v>
      </c>
      <c r="B480" s="65">
        <v>24.598934</v>
      </c>
      <c r="C480" s="65">
        <v>36</v>
      </c>
      <c r="D480" s="66">
        <v>2016</v>
      </c>
    </row>
    <row r="481" spans="1:14" x14ac:dyDescent="0.2">
      <c r="A481" s="14">
        <v>43910.916666666672</v>
      </c>
      <c r="B481" s="65">
        <v>24.048935</v>
      </c>
      <c r="C481" s="65">
        <v>38</v>
      </c>
      <c r="D481" s="66">
        <v>2016</v>
      </c>
    </row>
    <row r="482" spans="1:14" x14ac:dyDescent="0.2">
      <c r="A482" s="14">
        <v>43910.958333333328</v>
      </c>
      <c r="B482" s="65">
        <v>23.168934</v>
      </c>
      <c r="C482" s="65">
        <v>40</v>
      </c>
      <c r="D482" s="66">
        <v>2500</v>
      </c>
      <c r="E482" s="67">
        <f>AVERAGE(D459:D482)</f>
        <v>2496.1583333333333</v>
      </c>
      <c r="F482" s="55">
        <f>AVERAGE(F466:F481)</f>
        <v>19.355555555555554</v>
      </c>
      <c r="G482" s="55">
        <f>AVERAGE(G466:G481)</f>
        <v>84.12222222222222</v>
      </c>
      <c r="H482" s="55">
        <f>H538-H475</f>
        <v>1207</v>
      </c>
      <c r="I482" s="55">
        <f>AVERAGE(I466:I481)</f>
        <v>19.888888888888889</v>
      </c>
      <c r="J482" s="55">
        <f>AVERAGE(J466:J481)</f>
        <v>82.255555555555546</v>
      </c>
      <c r="K482" s="55">
        <f>K490-K466</f>
        <v>0</v>
      </c>
      <c r="L482" s="8"/>
      <c r="M482" s="8"/>
      <c r="N482" s="8"/>
    </row>
    <row r="483" spans="1:14" x14ac:dyDescent="0.2">
      <c r="A483" s="14">
        <v>43911</v>
      </c>
      <c r="B483" s="65">
        <v>22.238934</v>
      </c>
      <c r="C483" s="65">
        <v>42</v>
      </c>
      <c r="D483" s="66">
        <v>2500</v>
      </c>
    </row>
    <row r="484" spans="1:14" x14ac:dyDescent="0.2">
      <c r="A484" s="14">
        <v>43911.041666666672</v>
      </c>
      <c r="B484" s="65">
        <v>21.828934</v>
      </c>
      <c r="C484" s="65">
        <v>44</v>
      </c>
      <c r="D484" s="66">
        <v>2500</v>
      </c>
      <c r="E484" s="67"/>
    </row>
    <row r="485" spans="1:14" x14ac:dyDescent="0.2">
      <c r="A485" s="14">
        <v>43911.083333333328</v>
      </c>
      <c r="B485" s="65">
        <v>21.168934</v>
      </c>
      <c r="C485" s="65">
        <v>46</v>
      </c>
      <c r="D485" s="66">
        <v>2500</v>
      </c>
      <c r="E485" s="67"/>
    </row>
    <row r="486" spans="1:14" x14ac:dyDescent="0.2">
      <c r="A486" s="14">
        <v>43911.125</v>
      </c>
      <c r="B486" s="65">
        <v>20.748933999999998</v>
      </c>
      <c r="C486" s="65">
        <v>47</v>
      </c>
      <c r="D486" s="66">
        <v>2500</v>
      </c>
    </row>
    <row r="487" spans="1:14" x14ac:dyDescent="0.2">
      <c r="A487" s="14">
        <v>43911.166666666672</v>
      </c>
      <c r="B487" s="65">
        <v>20.238934</v>
      </c>
      <c r="C487" s="65">
        <v>49</v>
      </c>
      <c r="D487" s="66">
        <v>2500</v>
      </c>
    </row>
    <row r="488" spans="1:14" x14ac:dyDescent="0.2">
      <c r="A488" s="14">
        <v>43911.208333333328</v>
      </c>
      <c r="B488" s="65">
        <v>19.128934999999998</v>
      </c>
      <c r="C488" s="65">
        <v>53</v>
      </c>
      <c r="D488" s="66">
        <v>1754.4</v>
      </c>
    </row>
    <row r="489" spans="1:14" x14ac:dyDescent="0.2">
      <c r="A489" s="14">
        <v>43911.25</v>
      </c>
      <c r="B489" s="65">
        <v>18.368935</v>
      </c>
      <c r="C489" s="65">
        <v>55</v>
      </c>
      <c r="D489" s="66">
        <v>1754.4</v>
      </c>
    </row>
    <row r="490" spans="1:14" x14ac:dyDescent="0.2">
      <c r="A490" s="14">
        <v>43911.291666666672</v>
      </c>
      <c r="B490" s="65">
        <v>19.218934999999998</v>
      </c>
      <c r="C490" s="65">
        <v>57</v>
      </c>
      <c r="D490" s="66">
        <v>1754.4</v>
      </c>
      <c r="F490" s="65" t="s">
        <v>537</v>
      </c>
      <c r="G490" s="65" t="s">
        <v>537</v>
      </c>
      <c r="H490" s="65" t="s">
        <v>537</v>
      </c>
      <c r="I490" s="65" t="s">
        <v>537</v>
      </c>
      <c r="J490" s="65" t="s">
        <v>537</v>
      </c>
    </row>
    <row r="491" spans="1:14" x14ac:dyDescent="0.2">
      <c r="A491" s="14">
        <v>43911.333333333328</v>
      </c>
      <c r="B491" s="65">
        <v>22.308933</v>
      </c>
      <c r="C491" s="65">
        <v>51</v>
      </c>
      <c r="D491" s="66">
        <v>2851</v>
      </c>
      <c r="F491" s="65" t="s">
        <v>537</v>
      </c>
      <c r="G491" s="65" t="s">
        <v>537</v>
      </c>
      <c r="H491" s="65" t="s">
        <v>537</v>
      </c>
      <c r="I491" s="65" t="s">
        <v>537</v>
      </c>
      <c r="J491" s="65" t="s">
        <v>537</v>
      </c>
    </row>
    <row r="492" spans="1:14" x14ac:dyDescent="0.2">
      <c r="A492" s="14">
        <v>43911.375</v>
      </c>
      <c r="B492" s="65">
        <v>24.768934000000002</v>
      </c>
      <c r="C492" s="65">
        <v>43</v>
      </c>
      <c r="D492" s="66">
        <v>2500</v>
      </c>
      <c r="F492" s="65" t="s">
        <v>537</v>
      </c>
      <c r="G492" s="65" t="s">
        <v>537</v>
      </c>
      <c r="H492" s="65" t="s">
        <v>537</v>
      </c>
      <c r="I492" s="65" t="s">
        <v>537</v>
      </c>
      <c r="J492" s="65" t="s">
        <v>537</v>
      </c>
    </row>
    <row r="493" spans="1:14" x14ac:dyDescent="0.2">
      <c r="A493" s="14">
        <v>43911.416666666672</v>
      </c>
      <c r="B493" s="65">
        <v>26.818933000000001</v>
      </c>
      <c r="C493" s="65">
        <v>39</v>
      </c>
      <c r="D493" s="66">
        <v>2274</v>
      </c>
      <c r="F493" s="65" t="s">
        <v>537</v>
      </c>
      <c r="G493" s="65" t="s">
        <v>537</v>
      </c>
      <c r="H493" s="65" t="s">
        <v>537</v>
      </c>
      <c r="I493" s="65" t="s">
        <v>537</v>
      </c>
      <c r="J493" s="65" t="s">
        <v>537</v>
      </c>
    </row>
    <row r="494" spans="1:14" x14ac:dyDescent="0.2">
      <c r="A494" s="14">
        <v>43911.458333333328</v>
      </c>
      <c r="B494" s="65">
        <v>28.698934999999999</v>
      </c>
      <c r="C494" s="65">
        <v>35</v>
      </c>
      <c r="D494" s="66">
        <v>2274</v>
      </c>
      <c r="F494" s="65" t="s">
        <v>537</v>
      </c>
      <c r="G494" s="65" t="s">
        <v>537</v>
      </c>
      <c r="H494" s="65" t="s">
        <v>537</v>
      </c>
      <c r="I494" s="65" t="s">
        <v>537</v>
      </c>
      <c r="J494" s="65" t="s">
        <v>537</v>
      </c>
    </row>
    <row r="495" spans="1:14" x14ac:dyDescent="0.2">
      <c r="A495" s="14">
        <v>43911.5</v>
      </c>
      <c r="B495" s="65">
        <v>29.988934</v>
      </c>
      <c r="C495" s="65">
        <v>32</v>
      </c>
      <c r="D495" s="66">
        <v>2274</v>
      </c>
      <c r="F495" s="65" t="s">
        <v>537</v>
      </c>
      <c r="G495" s="65" t="s">
        <v>537</v>
      </c>
      <c r="H495" s="65" t="s">
        <v>537</v>
      </c>
      <c r="I495" s="65" t="s">
        <v>537</v>
      </c>
      <c r="J495" s="65" t="s">
        <v>537</v>
      </c>
    </row>
    <row r="496" spans="1:14" x14ac:dyDescent="0.2">
      <c r="A496" s="14">
        <v>43911.541666666672</v>
      </c>
      <c r="B496" s="65">
        <v>30.888935</v>
      </c>
      <c r="C496" s="65">
        <v>28</v>
      </c>
      <c r="D496" s="66">
        <v>0</v>
      </c>
      <c r="F496" s="65" t="s">
        <v>537</v>
      </c>
      <c r="G496" s="65" t="s">
        <v>537</v>
      </c>
      <c r="H496" s="65" t="s">
        <v>537</v>
      </c>
      <c r="I496" s="65" t="s">
        <v>537</v>
      </c>
      <c r="J496" s="65" t="s">
        <v>537</v>
      </c>
    </row>
    <row r="497" spans="1:18" x14ac:dyDescent="0.2">
      <c r="A497" s="14">
        <v>43911.583333333328</v>
      </c>
      <c r="B497" s="65">
        <v>30.648933</v>
      </c>
      <c r="C497" s="65">
        <v>25</v>
      </c>
      <c r="D497" s="66">
        <v>0</v>
      </c>
      <c r="F497" s="65" t="s">
        <v>537</v>
      </c>
      <c r="G497" s="65" t="s">
        <v>537</v>
      </c>
      <c r="H497" s="65" t="s">
        <v>537</v>
      </c>
      <c r="I497" s="65" t="s">
        <v>537</v>
      </c>
      <c r="J497" s="65" t="s">
        <v>537</v>
      </c>
    </row>
    <row r="498" spans="1:18" x14ac:dyDescent="0.2">
      <c r="A498" s="14">
        <v>43911.625</v>
      </c>
      <c r="B498" s="65">
        <v>30.738934</v>
      </c>
      <c r="C498" s="65">
        <v>24</v>
      </c>
      <c r="D498" s="66">
        <v>0</v>
      </c>
      <c r="F498" s="65" t="s">
        <v>537</v>
      </c>
      <c r="G498" s="65" t="s">
        <v>537</v>
      </c>
      <c r="H498" s="65" t="s">
        <v>537</v>
      </c>
      <c r="I498" s="65" t="s">
        <v>537</v>
      </c>
      <c r="J498" s="65" t="s">
        <v>537</v>
      </c>
    </row>
    <row r="499" spans="1:18" x14ac:dyDescent="0.2">
      <c r="A499" s="14">
        <v>43911.666666666672</v>
      </c>
      <c r="B499" s="65">
        <v>29.748933999999998</v>
      </c>
      <c r="C499" s="65">
        <v>25</v>
      </c>
      <c r="D499" s="66">
        <v>0</v>
      </c>
      <c r="F499" s="65" t="s">
        <v>537</v>
      </c>
      <c r="G499" s="65" t="s">
        <v>537</v>
      </c>
      <c r="H499" s="65" t="s">
        <v>537</v>
      </c>
      <c r="I499" s="65" t="s">
        <v>537</v>
      </c>
      <c r="J499" s="65" t="s">
        <v>537</v>
      </c>
      <c r="P499" s="8"/>
      <c r="Q499" s="8"/>
      <c r="R499" s="8"/>
    </row>
    <row r="500" spans="1:18" x14ac:dyDescent="0.2">
      <c r="A500" s="14">
        <v>43911.708333333328</v>
      </c>
      <c r="B500" s="65">
        <v>29.098934</v>
      </c>
      <c r="C500" s="65">
        <v>26</v>
      </c>
      <c r="D500" s="66">
        <v>0</v>
      </c>
      <c r="O500" s="8"/>
    </row>
    <row r="501" spans="1:18" x14ac:dyDescent="0.2">
      <c r="A501" s="14">
        <v>43911.75</v>
      </c>
      <c r="B501" s="65">
        <v>28.028934</v>
      </c>
      <c r="C501" s="65">
        <v>31</v>
      </c>
      <c r="D501" s="66">
        <v>2274</v>
      </c>
    </row>
    <row r="502" spans="1:18" x14ac:dyDescent="0.2">
      <c r="A502" s="14">
        <v>43911.791666666672</v>
      </c>
      <c r="B502" s="65">
        <v>26.728933000000001</v>
      </c>
      <c r="C502" s="65">
        <v>32</v>
      </c>
      <c r="D502" s="66">
        <v>2274</v>
      </c>
    </row>
    <row r="503" spans="1:18" x14ac:dyDescent="0.2">
      <c r="A503" s="14">
        <v>43911.833333333328</v>
      </c>
      <c r="B503" s="65">
        <v>25.588933999999998</v>
      </c>
      <c r="C503" s="65">
        <v>35</v>
      </c>
      <c r="D503" s="66">
        <v>2274</v>
      </c>
    </row>
    <row r="504" spans="1:18" x14ac:dyDescent="0.2">
      <c r="A504" s="14">
        <v>43911.875</v>
      </c>
      <c r="B504" s="65">
        <v>24.638935</v>
      </c>
      <c r="C504" s="65">
        <v>38</v>
      </c>
      <c r="D504" s="66">
        <v>2016</v>
      </c>
    </row>
    <row r="505" spans="1:18" x14ac:dyDescent="0.2">
      <c r="A505" s="14">
        <v>43911.916666666672</v>
      </c>
      <c r="B505" s="65">
        <v>22.138935</v>
      </c>
      <c r="C505" s="65">
        <v>46</v>
      </c>
      <c r="D505" s="66">
        <v>2500</v>
      </c>
    </row>
    <row r="506" spans="1:18" x14ac:dyDescent="0.2">
      <c r="A506" s="14">
        <v>43911.958333333328</v>
      </c>
      <c r="B506" s="65">
        <v>20.398933</v>
      </c>
      <c r="C506" s="65">
        <v>57</v>
      </c>
      <c r="D506" s="66">
        <v>2851</v>
      </c>
      <c r="E506" s="67">
        <f>AVERAGE(D483:D506)</f>
        <v>1838.55</v>
      </c>
      <c r="L506" s="8"/>
      <c r="M506" s="8"/>
      <c r="N506" s="8"/>
    </row>
    <row r="507" spans="1:18" x14ac:dyDescent="0.2">
      <c r="A507" s="14">
        <v>43912</v>
      </c>
      <c r="B507" s="65">
        <v>19.878934999999998</v>
      </c>
      <c r="C507" s="65">
        <v>62</v>
      </c>
      <c r="D507" s="66">
        <v>2249.1999999999998</v>
      </c>
    </row>
    <row r="508" spans="1:18" x14ac:dyDescent="0.2">
      <c r="A508" s="14">
        <v>43912.041666666672</v>
      </c>
      <c r="B508" s="65">
        <v>19.208935</v>
      </c>
      <c r="C508" s="65">
        <v>66</v>
      </c>
      <c r="D508" s="66">
        <v>2249.1999999999998</v>
      </c>
      <c r="E508" s="67"/>
    </row>
    <row r="509" spans="1:18" x14ac:dyDescent="0.2">
      <c r="A509" s="14">
        <v>43912.083333333328</v>
      </c>
      <c r="B509" s="65">
        <v>19.168934</v>
      </c>
      <c r="C509" s="65">
        <v>67</v>
      </c>
      <c r="D509" s="66">
        <v>2249.1999999999998</v>
      </c>
      <c r="E509" s="67"/>
    </row>
    <row r="510" spans="1:18" x14ac:dyDescent="0.2">
      <c r="A510" s="14">
        <v>43912.125</v>
      </c>
      <c r="B510" s="65">
        <v>18.368935</v>
      </c>
      <c r="C510" s="65">
        <v>72</v>
      </c>
      <c r="D510" s="66">
        <v>3219</v>
      </c>
    </row>
    <row r="511" spans="1:18" x14ac:dyDescent="0.2">
      <c r="A511" s="14">
        <v>43912.166666666672</v>
      </c>
      <c r="B511" s="65">
        <v>17.368935</v>
      </c>
      <c r="C511" s="65">
        <v>78</v>
      </c>
      <c r="D511" s="66">
        <v>3219</v>
      </c>
    </row>
    <row r="512" spans="1:18" s="8" customFormat="1" x14ac:dyDescent="0.2">
      <c r="A512" s="14">
        <v>43912.208333333328</v>
      </c>
      <c r="B512" s="65">
        <v>16.598934</v>
      </c>
      <c r="C512" s="65">
        <v>85</v>
      </c>
      <c r="D512" s="67">
        <v>3508.8</v>
      </c>
      <c r="O512" s="65"/>
      <c r="P512" s="65"/>
      <c r="Q512" s="65"/>
      <c r="R512" s="65"/>
    </row>
    <row r="513" spans="1:11" x14ac:dyDescent="0.2">
      <c r="A513" s="14">
        <v>43912.25</v>
      </c>
      <c r="B513" s="65">
        <v>15.978934000000001</v>
      </c>
      <c r="C513" s="65">
        <v>90</v>
      </c>
      <c r="D513" s="66">
        <v>4561.3999999999996</v>
      </c>
    </row>
    <row r="514" spans="1:11" x14ac:dyDescent="0.2">
      <c r="A514" s="14">
        <v>43912.291666666672</v>
      </c>
      <c r="B514" s="65">
        <v>17.708935</v>
      </c>
      <c r="C514" s="65">
        <v>84</v>
      </c>
      <c r="D514" s="66">
        <v>3508.8</v>
      </c>
      <c r="F514" s="65" t="s">
        <v>537</v>
      </c>
      <c r="G514" s="65" t="s">
        <v>537</v>
      </c>
      <c r="H514" s="65" t="s">
        <v>537</v>
      </c>
      <c r="I514" s="65" t="s">
        <v>537</v>
      </c>
      <c r="J514" s="65" t="s">
        <v>537</v>
      </c>
      <c r="K514" s="8"/>
    </row>
    <row r="515" spans="1:11" x14ac:dyDescent="0.2">
      <c r="A515" s="14">
        <v>43912.333333333328</v>
      </c>
      <c r="B515" s="65">
        <v>20.558933</v>
      </c>
      <c r="C515" s="65">
        <v>71</v>
      </c>
      <c r="D515" s="66">
        <v>3951.4</v>
      </c>
      <c r="F515" s="65" t="s">
        <v>537</v>
      </c>
      <c r="G515" s="65" t="s">
        <v>537</v>
      </c>
      <c r="H515" s="65" t="s">
        <v>537</v>
      </c>
      <c r="I515" s="65" t="s">
        <v>537</v>
      </c>
      <c r="J515" s="65" t="s">
        <v>537</v>
      </c>
    </row>
    <row r="516" spans="1:11" x14ac:dyDescent="0.2">
      <c r="A516" s="14">
        <v>43912.375</v>
      </c>
      <c r="B516" s="65">
        <v>22.828934</v>
      </c>
      <c r="C516" s="65">
        <v>61</v>
      </c>
      <c r="D516" s="66">
        <v>3186.6</v>
      </c>
      <c r="F516" s="65" t="s">
        <v>537</v>
      </c>
      <c r="G516" s="65" t="s">
        <v>537</v>
      </c>
      <c r="H516" s="65" t="s">
        <v>537</v>
      </c>
      <c r="I516" s="65" t="s">
        <v>537</v>
      </c>
      <c r="J516" s="65" t="s">
        <v>537</v>
      </c>
    </row>
    <row r="517" spans="1:11" x14ac:dyDescent="0.2">
      <c r="A517" s="14">
        <v>43912.416666666672</v>
      </c>
      <c r="B517" s="65">
        <v>24.928934000000002</v>
      </c>
      <c r="C517" s="65">
        <v>52</v>
      </c>
      <c r="D517" s="66">
        <v>2851</v>
      </c>
      <c r="F517" s="65" t="s">
        <v>537</v>
      </c>
      <c r="G517" s="65" t="s">
        <v>537</v>
      </c>
      <c r="H517" s="65" t="s">
        <v>537</v>
      </c>
      <c r="I517" s="65" t="s">
        <v>537</v>
      </c>
      <c r="J517" s="65" t="s">
        <v>537</v>
      </c>
    </row>
    <row r="518" spans="1:11" x14ac:dyDescent="0.2">
      <c r="A518" s="14">
        <v>43912.458333333328</v>
      </c>
      <c r="B518" s="65">
        <v>24.448934999999999</v>
      </c>
      <c r="C518" s="65">
        <v>52</v>
      </c>
      <c r="D518" s="66">
        <v>2851</v>
      </c>
      <c r="F518" s="65" t="s">
        <v>537</v>
      </c>
      <c r="G518" s="65" t="s">
        <v>537</v>
      </c>
      <c r="H518" s="65" t="s">
        <v>537</v>
      </c>
      <c r="I518" s="65" t="s">
        <v>537</v>
      </c>
      <c r="J518" s="65" t="s">
        <v>537</v>
      </c>
    </row>
    <row r="519" spans="1:11" x14ac:dyDescent="0.2">
      <c r="A519" s="14">
        <v>43912.5</v>
      </c>
      <c r="B519" s="65">
        <v>23.898933</v>
      </c>
      <c r="C519" s="65">
        <v>52</v>
      </c>
      <c r="D519" s="66">
        <v>2851</v>
      </c>
      <c r="F519" s="65" t="s">
        <v>537</v>
      </c>
      <c r="G519" s="65" t="s">
        <v>537</v>
      </c>
      <c r="H519" s="65" t="s">
        <v>537</v>
      </c>
      <c r="I519" s="65" t="s">
        <v>537</v>
      </c>
      <c r="J519" s="65" t="s">
        <v>537</v>
      </c>
    </row>
    <row r="520" spans="1:11" x14ac:dyDescent="0.2">
      <c r="A520" s="14">
        <v>43912.541666666672</v>
      </c>
      <c r="B520" s="65">
        <v>23.718934999999998</v>
      </c>
      <c r="C520" s="65">
        <v>52</v>
      </c>
      <c r="D520" s="66">
        <v>2851</v>
      </c>
      <c r="F520" s="65" t="s">
        <v>537</v>
      </c>
      <c r="G520" s="65" t="s">
        <v>537</v>
      </c>
      <c r="H520" s="65" t="s">
        <v>537</v>
      </c>
      <c r="I520" s="65" t="s">
        <v>537</v>
      </c>
      <c r="J520" s="65" t="s">
        <v>537</v>
      </c>
    </row>
    <row r="521" spans="1:11" x14ac:dyDescent="0.2">
      <c r="A521" s="14">
        <v>43912.583333333328</v>
      </c>
      <c r="B521" s="65">
        <v>24.878934999999998</v>
      </c>
      <c r="C521" s="65">
        <v>45</v>
      </c>
      <c r="D521" s="66">
        <v>2500</v>
      </c>
      <c r="F521" s="65" t="s">
        <v>537</v>
      </c>
      <c r="G521" s="65" t="s">
        <v>537</v>
      </c>
      <c r="H521" s="65" t="s">
        <v>537</v>
      </c>
      <c r="I521" s="65" t="s">
        <v>537</v>
      </c>
      <c r="J521" s="65" t="s">
        <v>537</v>
      </c>
    </row>
    <row r="522" spans="1:11" x14ac:dyDescent="0.2">
      <c r="A522" s="14">
        <v>43912.625</v>
      </c>
      <c r="B522" s="65">
        <v>24.908933999999999</v>
      </c>
      <c r="C522" s="65">
        <v>43</v>
      </c>
      <c r="D522" s="66">
        <v>2500</v>
      </c>
      <c r="F522" s="65" t="s">
        <v>537</v>
      </c>
      <c r="G522" s="65" t="s">
        <v>537</v>
      </c>
      <c r="H522" s="65" t="s">
        <v>537</v>
      </c>
      <c r="I522" s="65" t="s">
        <v>537</v>
      </c>
      <c r="J522" s="65" t="s">
        <v>537</v>
      </c>
    </row>
    <row r="523" spans="1:11" x14ac:dyDescent="0.2">
      <c r="A523" s="14">
        <v>43912.666666666672</v>
      </c>
      <c r="B523" s="65">
        <v>25.918934</v>
      </c>
      <c r="C523" s="65">
        <v>41</v>
      </c>
      <c r="D523" s="66">
        <v>2866</v>
      </c>
      <c r="F523" s="65" t="s">
        <v>537</v>
      </c>
      <c r="G523" s="65" t="s">
        <v>537</v>
      </c>
      <c r="H523" s="65" t="s">
        <v>537</v>
      </c>
      <c r="I523" s="65" t="s">
        <v>537</v>
      </c>
      <c r="J523" s="65" t="s">
        <v>537</v>
      </c>
    </row>
    <row r="524" spans="1:11" x14ac:dyDescent="0.2">
      <c r="A524" s="14">
        <v>43912.708333333328</v>
      </c>
      <c r="B524" s="65">
        <v>25.218934999999998</v>
      </c>
      <c r="C524" s="65">
        <v>41</v>
      </c>
      <c r="D524" s="66">
        <v>2866</v>
      </c>
    </row>
    <row r="525" spans="1:11" x14ac:dyDescent="0.2">
      <c r="A525" s="14">
        <v>43912.75</v>
      </c>
      <c r="B525" s="65">
        <v>23.478933000000001</v>
      </c>
      <c r="C525" s="65">
        <v>48</v>
      </c>
      <c r="D525" s="66">
        <v>2500</v>
      </c>
    </row>
    <row r="526" spans="1:11" x14ac:dyDescent="0.2">
      <c r="A526" s="14">
        <v>43912.791666666672</v>
      </c>
      <c r="B526" s="65">
        <v>21.258934</v>
      </c>
      <c r="C526" s="65">
        <v>55</v>
      </c>
      <c r="D526" s="66">
        <v>2851</v>
      </c>
    </row>
    <row r="527" spans="1:11" x14ac:dyDescent="0.2">
      <c r="A527" s="14">
        <v>43912.833333333328</v>
      </c>
      <c r="B527" s="65">
        <v>19.918934</v>
      </c>
      <c r="C527" s="65">
        <v>60</v>
      </c>
      <c r="D527" s="66">
        <v>2249.1999999999998</v>
      </c>
    </row>
    <row r="528" spans="1:11" x14ac:dyDescent="0.2">
      <c r="A528" s="14">
        <v>43912.875</v>
      </c>
      <c r="B528" s="65">
        <v>19.278934</v>
      </c>
      <c r="C528" s="65">
        <v>65</v>
      </c>
      <c r="D528" s="66">
        <v>2249.1999999999998</v>
      </c>
    </row>
    <row r="529" spans="1:14" x14ac:dyDescent="0.2">
      <c r="A529" s="14">
        <v>43912.916666666672</v>
      </c>
      <c r="B529" s="65">
        <v>18.578934</v>
      </c>
      <c r="C529" s="65">
        <v>72</v>
      </c>
      <c r="D529" s="66">
        <v>3219</v>
      </c>
    </row>
    <row r="530" spans="1:14" x14ac:dyDescent="0.2">
      <c r="A530" s="14">
        <v>43912.958333333328</v>
      </c>
      <c r="B530" s="65">
        <v>17.238934</v>
      </c>
      <c r="C530" s="65">
        <v>81</v>
      </c>
      <c r="D530" s="66">
        <v>3508.8</v>
      </c>
      <c r="E530" s="67">
        <f>AVERAGE(D507:D530)</f>
        <v>2942.3249999999994</v>
      </c>
      <c r="L530" s="8"/>
      <c r="M530" s="8"/>
      <c r="N530" s="8"/>
    </row>
    <row r="531" spans="1:14" x14ac:dyDescent="0.2">
      <c r="A531" s="14">
        <v>43913</v>
      </c>
      <c r="B531" s="65">
        <v>16.668934</v>
      </c>
      <c r="C531" s="65">
        <v>85</v>
      </c>
      <c r="D531" s="66">
        <v>3508.8</v>
      </c>
    </row>
    <row r="532" spans="1:14" x14ac:dyDescent="0.2">
      <c r="A532" s="14">
        <v>43913.041666666672</v>
      </c>
      <c r="B532" s="65">
        <v>16.858934000000001</v>
      </c>
      <c r="C532" s="65">
        <v>84</v>
      </c>
      <c r="D532" s="66">
        <v>3508.8</v>
      </c>
      <c r="E532" s="67"/>
    </row>
    <row r="533" spans="1:14" x14ac:dyDescent="0.2">
      <c r="A533" s="14">
        <v>43913.083333333328</v>
      </c>
      <c r="B533" s="65">
        <v>16.248933999999998</v>
      </c>
      <c r="C533" s="65">
        <v>87</v>
      </c>
      <c r="D533" s="66">
        <v>3508.8</v>
      </c>
      <c r="E533" s="67"/>
    </row>
    <row r="534" spans="1:14" x14ac:dyDescent="0.2">
      <c r="A534" s="14">
        <v>43913.125</v>
      </c>
      <c r="B534" s="65">
        <v>15.698935000000001</v>
      </c>
      <c r="C534" s="65">
        <v>85</v>
      </c>
      <c r="D534" s="66">
        <v>3508.8</v>
      </c>
    </row>
    <row r="535" spans="1:14" x14ac:dyDescent="0.2">
      <c r="A535" s="14">
        <v>43913.166666666672</v>
      </c>
      <c r="B535" s="65">
        <v>15.468934000000001</v>
      </c>
      <c r="C535" s="65">
        <v>83</v>
      </c>
      <c r="D535" s="66">
        <v>3508.8</v>
      </c>
    </row>
    <row r="536" spans="1:14" x14ac:dyDescent="0.2">
      <c r="A536" s="14">
        <v>43913.208333333328</v>
      </c>
      <c r="B536" s="65">
        <v>15.198935000000001</v>
      </c>
      <c r="C536" s="65">
        <v>82</v>
      </c>
      <c r="D536" s="66">
        <v>3508.8</v>
      </c>
    </row>
    <row r="537" spans="1:14" x14ac:dyDescent="0.2">
      <c r="A537" s="14">
        <v>43913.25</v>
      </c>
      <c r="B537" s="65">
        <v>15.398934000000001</v>
      </c>
      <c r="C537" s="65">
        <v>80</v>
      </c>
      <c r="D537" s="66">
        <v>3508.8</v>
      </c>
    </row>
    <row r="538" spans="1:14" x14ac:dyDescent="0.2">
      <c r="A538" s="14">
        <v>43913.291666666672</v>
      </c>
      <c r="B538" s="65">
        <v>17.518934000000002</v>
      </c>
      <c r="C538" s="65">
        <v>70</v>
      </c>
      <c r="D538" s="66">
        <v>3219</v>
      </c>
      <c r="F538" s="22">
        <v>18.7</v>
      </c>
      <c r="G538" s="21">
        <v>80.7</v>
      </c>
      <c r="H538" s="22">
        <v>70815</v>
      </c>
      <c r="I538" s="22">
        <v>18.5</v>
      </c>
      <c r="J538" s="22">
        <v>81.900000000000006</v>
      </c>
      <c r="K538" s="22">
        <v>111414</v>
      </c>
    </row>
    <row r="539" spans="1:14" x14ac:dyDescent="0.2">
      <c r="A539" s="14">
        <v>43913.333333333328</v>
      </c>
      <c r="B539" s="65">
        <v>20.708935</v>
      </c>
      <c r="C539" s="65">
        <v>58</v>
      </c>
      <c r="D539" s="66">
        <v>2851</v>
      </c>
      <c r="F539" s="22" t="s">
        <v>537</v>
      </c>
      <c r="G539" s="21" t="s">
        <v>537</v>
      </c>
      <c r="H539" s="22">
        <v>70815</v>
      </c>
      <c r="I539" s="22" t="s">
        <v>537</v>
      </c>
      <c r="J539" s="22" t="s">
        <v>537</v>
      </c>
      <c r="K539" s="22">
        <v>111414</v>
      </c>
    </row>
    <row r="540" spans="1:14" x14ac:dyDescent="0.2">
      <c r="A540" s="14">
        <v>43913.375</v>
      </c>
      <c r="B540" s="65">
        <v>23.168934</v>
      </c>
      <c r="C540" s="65">
        <v>49</v>
      </c>
      <c r="D540" s="66">
        <v>2500</v>
      </c>
      <c r="F540" s="22">
        <v>17</v>
      </c>
      <c r="G540" s="21">
        <v>86.5</v>
      </c>
      <c r="H540" s="22">
        <v>70825</v>
      </c>
      <c r="I540" s="22">
        <v>19.5</v>
      </c>
      <c r="J540" s="22">
        <v>81.8</v>
      </c>
      <c r="K540" s="22">
        <v>111552</v>
      </c>
    </row>
    <row r="541" spans="1:14" x14ac:dyDescent="0.2">
      <c r="A541" s="14">
        <v>43913.416666666672</v>
      </c>
      <c r="B541" s="65">
        <v>25.138935</v>
      </c>
      <c r="C541" s="65">
        <v>42</v>
      </c>
      <c r="D541" s="66">
        <v>2866</v>
      </c>
      <c r="F541" s="22">
        <v>16.7</v>
      </c>
      <c r="G541" s="21">
        <v>90.1</v>
      </c>
      <c r="H541" s="22">
        <v>70825</v>
      </c>
      <c r="I541" s="22" t="s">
        <v>537</v>
      </c>
      <c r="J541" s="22" t="s">
        <v>537</v>
      </c>
      <c r="K541" s="22">
        <v>111841</v>
      </c>
    </row>
    <row r="542" spans="1:14" x14ac:dyDescent="0.2">
      <c r="A542" s="14">
        <v>43913.458333333328</v>
      </c>
      <c r="B542" s="65">
        <v>25.108934000000001</v>
      </c>
      <c r="C542" s="65">
        <v>43</v>
      </c>
      <c r="D542" s="66">
        <v>2866</v>
      </c>
      <c r="F542" s="22">
        <v>16.899999999999999</v>
      </c>
      <c r="G542" s="21">
        <v>88.1</v>
      </c>
      <c r="H542" s="22">
        <v>70825</v>
      </c>
      <c r="I542" s="22" t="s">
        <v>537</v>
      </c>
      <c r="J542" s="22" t="s">
        <v>537</v>
      </c>
      <c r="K542" s="22">
        <v>111907</v>
      </c>
    </row>
    <row r="543" spans="1:14" x14ac:dyDescent="0.2">
      <c r="A543" s="14">
        <v>43913.5</v>
      </c>
      <c r="B543" s="65">
        <v>26.178934000000002</v>
      </c>
      <c r="C543" s="65">
        <v>39</v>
      </c>
      <c r="D543" s="66">
        <v>2274</v>
      </c>
      <c r="F543" s="22">
        <v>18.399999999999999</v>
      </c>
      <c r="G543" s="21">
        <v>83.9</v>
      </c>
      <c r="H543" s="22">
        <v>70825</v>
      </c>
      <c r="I543" s="22" t="s">
        <v>537</v>
      </c>
      <c r="J543" s="22" t="s">
        <v>537</v>
      </c>
      <c r="K543" s="22">
        <v>112207</v>
      </c>
    </row>
    <row r="544" spans="1:14" x14ac:dyDescent="0.2">
      <c r="A544" s="14">
        <v>43913.541666666672</v>
      </c>
      <c r="B544" s="65">
        <v>26.368935</v>
      </c>
      <c r="C544" s="65">
        <v>37</v>
      </c>
      <c r="D544" s="66">
        <v>2274</v>
      </c>
      <c r="F544" s="22">
        <v>18.5</v>
      </c>
      <c r="G544" s="21">
        <v>84.1</v>
      </c>
      <c r="H544" s="22">
        <v>70825</v>
      </c>
      <c r="I544" s="22" t="s">
        <v>537</v>
      </c>
      <c r="J544" s="22" t="s">
        <v>537</v>
      </c>
      <c r="K544" s="22">
        <v>112233</v>
      </c>
    </row>
    <row r="545" spans="1:14" x14ac:dyDescent="0.2">
      <c r="A545" s="14">
        <v>43913.583333333328</v>
      </c>
      <c r="B545" s="65">
        <v>27.828934</v>
      </c>
      <c r="C545" s="65">
        <v>35</v>
      </c>
      <c r="D545" s="66">
        <v>2274</v>
      </c>
      <c r="F545" s="22">
        <v>18.100000000000001</v>
      </c>
      <c r="G545" s="21">
        <v>84.4</v>
      </c>
      <c r="H545" s="22">
        <v>70825</v>
      </c>
      <c r="I545" s="22" t="s">
        <v>537</v>
      </c>
      <c r="J545" s="22" t="s">
        <v>537</v>
      </c>
      <c r="K545" s="22">
        <v>112346</v>
      </c>
    </row>
    <row r="546" spans="1:14" x14ac:dyDescent="0.2">
      <c r="A546" s="14">
        <v>43913.625</v>
      </c>
      <c r="B546" s="65">
        <v>28.168934</v>
      </c>
      <c r="C546" s="65">
        <v>34</v>
      </c>
      <c r="D546" s="66">
        <v>2274</v>
      </c>
      <c r="F546" s="22">
        <v>19.8</v>
      </c>
      <c r="G546" s="21">
        <v>80</v>
      </c>
      <c r="H546" s="22">
        <v>70968</v>
      </c>
      <c r="I546" s="22">
        <v>18.899999999999999</v>
      </c>
      <c r="J546" s="22">
        <v>86</v>
      </c>
      <c r="K546" s="22">
        <v>112617</v>
      </c>
    </row>
    <row r="547" spans="1:14" x14ac:dyDescent="0.2">
      <c r="A547" s="14">
        <v>43913.666666666672</v>
      </c>
      <c r="B547" s="65">
        <v>28.088933999999998</v>
      </c>
      <c r="C547" s="65">
        <v>34</v>
      </c>
      <c r="D547" s="66">
        <v>2274</v>
      </c>
      <c r="F547" s="22">
        <v>19.600000000000001</v>
      </c>
      <c r="G547" s="21">
        <v>75</v>
      </c>
      <c r="H547" s="22">
        <v>71304</v>
      </c>
      <c r="I547" s="22">
        <v>18.3</v>
      </c>
      <c r="J547" s="22">
        <v>85.4</v>
      </c>
      <c r="K547" s="22">
        <v>112642</v>
      </c>
    </row>
    <row r="548" spans="1:14" x14ac:dyDescent="0.2">
      <c r="A548" s="14">
        <v>43913.708333333328</v>
      </c>
      <c r="B548" s="65">
        <v>26.168934</v>
      </c>
      <c r="C548" s="65">
        <v>38</v>
      </c>
      <c r="D548" s="66">
        <v>2274</v>
      </c>
    </row>
    <row r="549" spans="1:14" x14ac:dyDescent="0.2">
      <c r="A549" s="14">
        <v>43913.75</v>
      </c>
      <c r="B549" s="65">
        <v>25.108934000000001</v>
      </c>
      <c r="C549" s="65">
        <v>45</v>
      </c>
      <c r="D549" s="66">
        <v>2866</v>
      </c>
    </row>
    <row r="550" spans="1:14" x14ac:dyDescent="0.2">
      <c r="A550" s="14">
        <v>43913.791666666672</v>
      </c>
      <c r="B550" s="65">
        <v>23.778934</v>
      </c>
      <c r="C550" s="65">
        <v>47</v>
      </c>
      <c r="D550" s="66">
        <v>2500</v>
      </c>
    </row>
    <row r="551" spans="1:14" x14ac:dyDescent="0.2">
      <c r="A551" s="14">
        <v>43913.833333333328</v>
      </c>
      <c r="B551" s="65">
        <v>22.688934</v>
      </c>
      <c r="C551" s="65">
        <v>47</v>
      </c>
      <c r="D551" s="66">
        <v>2500</v>
      </c>
    </row>
    <row r="552" spans="1:14" x14ac:dyDescent="0.2">
      <c r="A552" s="14">
        <v>43913.875</v>
      </c>
      <c r="B552" s="65">
        <v>21.628934999999998</v>
      </c>
      <c r="C552" s="65">
        <v>49</v>
      </c>
      <c r="D552" s="66">
        <v>2500</v>
      </c>
    </row>
    <row r="553" spans="1:14" x14ac:dyDescent="0.2">
      <c r="A553" s="14">
        <v>43913.916666666672</v>
      </c>
      <c r="B553" s="65">
        <v>21.078934</v>
      </c>
      <c r="C553" s="65">
        <v>49</v>
      </c>
      <c r="D553" s="66">
        <v>2500</v>
      </c>
    </row>
    <row r="554" spans="1:14" x14ac:dyDescent="0.2">
      <c r="A554" s="14">
        <v>43913.958333333328</v>
      </c>
      <c r="B554" s="65">
        <v>20.348934</v>
      </c>
      <c r="C554" s="65">
        <v>52</v>
      </c>
      <c r="D554" s="66">
        <v>2851</v>
      </c>
      <c r="E554" s="67">
        <f>AVERAGE(D531:D554)</f>
        <v>2842.6916666666671</v>
      </c>
      <c r="F554" s="55">
        <f>AVERAGE(F538:F553)</f>
        <v>18.18888888888889</v>
      </c>
      <c r="G554" s="55">
        <f>AVERAGE(G538:G553)</f>
        <v>83.644444444444446</v>
      </c>
      <c r="H554" s="55">
        <f>H562-H538</f>
        <v>1860</v>
      </c>
      <c r="I554" s="55">
        <f>AVERAGE(I538:I553)</f>
        <v>18.8</v>
      </c>
      <c r="J554" s="55">
        <f>AVERAGE(J538:J553)</f>
        <v>83.775000000000006</v>
      </c>
      <c r="K554" s="55">
        <f>K562-K538</f>
        <v>2508</v>
      </c>
      <c r="L554" s="8"/>
      <c r="M554" s="8"/>
      <c r="N554" s="8"/>
    </row>
    <row r="555" spans="1:14" x14ac:dyDescent="0.2">
      <c r="A555" s="14">
        <v>43914</v>
      </c>
      <c r="B555" s="65">
        <v>19.578934</v>
      </c>
      <c r="C555" s="65">
        <v>55</v>
      </c>
      <c r="D555" s="66">
        <v>1754.4</v>
      </c>
    </row>
    <row r="556" spans="1:14" x14ac:dyDescent="0.2">
      <c r="A556" s="14">
        <v>43914.041666666672</v>
      </c>
      <c r="B556" s="65">
        <v>19.288934999999999</v>
      </c>
      <c r="C556" s="65">
        <v>56</v>
      </c>
      <c r="D556" s="66">
        <v>1754.4</v>
      </c>
      <c r="E556" s="67"/>
    </row>
    <row r="557" spans="1:14" x14ac:dyDescent="0.2">
      <c r="A557" s="14">
        <v>43914.083333333328</v>
      </c>
      <c r="B557" s="65">
        <v>19.638935</v>
      </c>
      <c r="C557" s="65">
        <v>57</v>
      </c>
      <c r="D557" s="66">
        <v>1754.4</v>
      </c>
      <c r="E557" s="67"/>
    </row>
    <row r="558" spans="1:14" x14ac:dyDescent="0.2">
      <c r="A558" s="14">
        <v>43914.125</v>
      </c>
      <c r="B558" s="65">
        <v>19.918934</v>
      </c>
      <c r="C558" s="65">
        <v>56</v>
      </c>
      <c r="D558" s="66">
        <v>1754.4</v>
      </c>
    </row>
    <row r="559" spans="1:14" x14ac:dyDescent="0.2">
      <c r="A559" s="14">
        <v>43914.166666666672</v>
      </c>
      <c r="B559" s="65">
        <v>19.938934</v>
      </c>
      <c r="C559" s="65">
        <v>57</v>
      </c>
      <c r="D559" s="66">
        <v>1754.4</v>
      </c>
    </row>
    <row r="560" spans="1:14" x14ac:dyDescent="0.2">
      <c r="A560" s="14">
        <v>43914.208333333328</v>
      </c>
      <c r="B560" s="65">
        <v>19.938934</v>
      </c>
      <c r="C560" s="65">
        <v>57</v>
      </c>
      <c r="D560" s="66">
        <v>1754.4</v>
      </c>
    </row>
    <row r="561" spans="1:11" x14ac:dyDescent="0.2">
      <c r="A561" s="14">
        <v>43914.25</v>
      </c>
      <c r="B561" s="65">
        <v>19.438934</v>
      </c>
      <c r="C561" s="65">
        <v>59</v>
      </c>
      <c r="D561" s="66">
        <v>1754.4</v>
      </c>
    </row>
    <row r="562" spans="1:11" x14ac:dyDescent="0.2">
      <c r="A562" s="14">
        <v>43914.291666666672</v>
      </c>
      <c r="B562" s="65">
        <v>19.648933</v>
      </c>
      <c r="C562" s="65">
        <v>60</v>
      </c>
      <c r="D562" s="66">
        <v>2249.1999999999998</v>
      </c>
      <c r="F562" s="65">
        <v>16.399999999999999</v>
      </c>
      <c r="G562" s="65">
        <v>89.8</v>
      </c>
      <c r="H562" s="65">
        <v>72675</v>
      </c>
      <c r="I562" s="65">
        <v>18.100000000000001</v>
      </c>
      <c r="J562" s="65">
        <v>85.4</v>
      </c>
      <c r="K562" s="65">
        <v>113922</v>
      </c>
    </row>
    <row r="563" spans="1:11" x14ac:dyDescent="0.2">
      <c r="A563" s="14">
        <v>43914.333333333328</v>
      </c>
      <c r="B563" s="65">
        <v>21.528934</v>
      </c>
      <c r="C563" s="65">
        <v>58</v>
      </c>
      <c r="D563" s="66">
        <v>2851</v>
      </c>
      <c r="F563" s="65">
        <v>16.2</v>
      </c>
      <c r="G563" s="65">
        <v>89.1</v>
      </c>
      <c r="H563" s="65">
        <v>72908</v>
      </c>
      <c r="I563" s="65">
        <v>15.5</v>
      </c>
      <c r="J563" s="65">
        <v>89.6</v>
      </c>
      <c r="K563" s="65">
        <v>114189</v>
      </c>
    </row>
    <row r="564" spans="1:11" x14ac:dyDescent="0.2">
      <c r="A564" s="14">
        <v>43914.375</v>
      </c>
      <c r="B564" s="65">
        <v>23.318933000000001</v>
      </c>
      <c r="C564" s="65">
        <v>56</v>
      </c>
      <c r="D564" s="66">
        <v>2851</v>
      </c>
      <c r="F564" s="65">
        <v>17.5</v>
      </c>
      <c r="G564" s="65">
        <v>88.1</v>
      </c>
      <c r="H564" s="65">
        <v>73151</v>
      </c>
      <c r="I564" s="65">
        <v>16.8</v>
      </c>
      <c r="J564" s="65">
        <v>89.6</v>
      </c>
      <c r="K564" s="65">
        <v>114189</v>
      </c>
    </row>
    <row r="565" spans="1:11" x14ac:dyDescent="0.2">
      <c r="A565" s="14">
        <v>43914.416666666672</v>
      </c>
      <c r="B565" s="65">
        <v>25.998933999999998</v>
      </c>
      <c r="C565" s="65">
        <v>45</v>
      </c>
      <c r="D565" s="66">
        <v>2866</v>
      </c>
      <c r="F565" s="65">
        <v>17.5</v>
      </c>
      <c r="G565" s="65">
        <v>86.3</v>
      </c>
      <c r="H565" s="65">
        <v>73151</v>
      </c>
      <c r="I565" s="65">
        <v>17.100000000000001</v>
      </c>
      <c r="J565" s="65">
        <v>88.1</v>
      </c>
      <c r="K565" s="65">
        <v>114336</v>
      </c>
    </row>
    <row r="566" spans="1:11" x14ac:dyDescent="0.2">
      <c r="A566" s="14">
        <v>43914.458333333328</v>
      </c>
      <c r="B566" s="65">
        <v>27.548935</v>
      </c>
      <c r="C566" s="65">
        <v>35</v>
      </c>
      <c r="D566" s="66">
        <v>2274</v>
      </c>
      <c r="F566" s="65">
        <v>18.3</v>
      </c>
      <c r="G566" s="65">
        <v>85.3</v>
      </c>
      <c r="H566" s="65">
        <v>73252</v>
      </c>
      <c r="I566" s="65">
        <v>17.8</v>
      </c>
      <c r="J566" s="65">
        <v>87.8</v>
      </c>
      <c r="K566" s="65">
        <v>114377</v>
      </c>
    </row>
    <row r="567" spans="1:11" x14ac:dyDescent="0.2">
      <c r="A567" s="14">
        <v>43914.5</v>
      </c>
      <c r="B567" s="65">
        <v>28.358934000000001</v>
      </c>
      <c r="C567" s="65">
        <v>32</v>
      </c>
      <c r="D567" s="66">
        <v>2274</v>
      </c>
      <c r="F567" s="65">
        <v>19.3</v>
      </c>
      <c r="G567" s="65">
        <v>83.5</v>
      </c>
      <c r="H567" s="65">
        <v>73450</v>
      </c>
      <c r="I567" s="65">
        <v>18.5</v>
      </c>
      <c r="J567" s="65">
        <v>88.3</v>
      </c>
      <c r="K567" s="65">
        <v>114666</v>
      </c>
    </row>
    <row r="568" spans="1:11" x14ac:dyDescent="0.2">
      <c r="A568" s="14">
        <v>43914.541666666672</v>
      </c>
      <c r="B568" s="65">
        <v>29.208935</v>
      </c>
      <c r="C568" s="65">
        <v>31</v>
      </c>
      <c r="D568" s="66">
        <v>2274</v>
      </c>
      <c r="F568" s="65">
        <v>20.100000000000001</v>
      </c>
      <c r="G568" s="65">
        <v>77.3</v>
      </c>
      <c r="H568" s="65">
        <v>73501</v>
      </c>
      <c r="I568" s="65">
        <v>19.3</v>
      </c>
      <c r="J568" s="65">
        <v>85.2</v>
      </c>
      <c r="K568" s="65">
        <v>114666</v>
      </c>
    </row>
    <row r="569" spans="1:11" x14ac:dyDescent="0.2">
      <c r="A569" s="14">
        <v>43914.583333333328</v>
      </c>
      <c r="B569" s="65">
        <v>29.928934000000002</v>
      </c>
      <c r="C569" s="65">
        <v>28</v>
      </c>
      <c r="D569" s="66">
        <v>0</v>
      </c>
      <c r="F569" s="65">
        <v>21</v>
      </c>
      <c r="G569" s="65">
        <v>76.2</v>
      </c>
      <c r="H569" s="65">
        <v>73694</v>
      </c>
      <c r="I569" s="65">
        <v>18.7</v>
      </c>
      <c r="J569" s="65">
        <v>85</v>
      </c>
      <c r="K569" s="65">
        <v>114777</v>
      </c>
    </row>
    <row r="570" spans="1:11" x14ac:dyDescent="0.2">
      <c r="A570" s="14">
        <v>43914.625</v>
      </c>
      <c r="B570" s="65">
        <v>30.198934999999999</v>
      </c>
      <c r="C570" s="65">
        <v>25</v>
      </c>
      <c r="D570" s="66">
        <v>0</v>
      </c>
      <c r="F570" s="65">
        <v>20.9</v>
      </c>
      <c r="G570" s="65">
        <v>78.900000000000006</v>
      </c>
      <c r="H570" s="65">
        <v>73829</v>
      </c>
      <c r="I570" s="65">
        <v>19.600000000000001</v>
      </c>
      <c r="J570" s="65">
        <v>83.9</v>
      </c>
      <c r="K570" s="65">
        <v>115002</v>
      </c>
    </row>
    <row r="571" spans="1:11" x14ac:dyDescent="0.2">
      <c r="A571" s="14">
        <v>43914.666666666672</v>
      </c>
      <c r="B571" s="65">
        <v>29.898933</v>
      </c>
      <c r="C571" s="65">
        <v>24</v>
      </c>
      <c r="D571" s="66">
        <v>0</v>
      </c>
      <c r="F571" s="65">
        <v>20.7</v>
      </c>
      <c r="G571" s="65">
        <v>77.099999999999994</v>
      </c>
      <c r="H571" s="65">
        <v>73924</v>
      </c>
      <c r="I571" s="65">
        <v>20.100000000000001</v>
      </c>
      <c r="J571" s="65">
        <v>80.099999999999994</v>
      </c>
      <c r="K571" s="65">
        <v>115231</v>
      </c>
    </row>
    <row r="572" spans="1:11" x14ac:dyDescent="0.2">
      <c r="A572" s="14">
        <v>43914.708333333328</v>
      </c>
      <c r="B572" s="65">
        <v>29.178934000000002</v>
      </c>
      <c r="C572" s="65">
        <v>25</v>
      </c>
      <c r="D572" s="66">
        <v>0</v>
      </c>
    </row>
    <row r="573" spans="1:11" x14ac:dyDescent="0.2">
      <c r="A573" s="14">
        <v>43914.75</v>
      </c>
      <c r="B573" s="65">
        <v>27.048935</v>
      </c>
      <c r="C573" s="65">
        <v>29</v>
      </c>
      <c r="D573" s="66">
        <v>0</v>
      </c>
    </row>
    <row r="574" spans="1:11" x14ac:dyDescent="0.2">
      <c r="A574" s="14">
        <v>43914.791666666672</v>
      </c>
      <c r="B574" s="65">
        <v>25.868935</v>
      </c>
      <c r="C574" s="65">
        <v>30</v>
      </c>
      <c r="D574" s="66">
        <v>2274</v>
      </c>
    </row>
    <row r="575" spans="1:11" x14ac:dyDescent="0.2">
      <c r="A575" s="14">
        <v>43914.833333333328</v>
      </c>
      <c r="B575" s="65">
        <v>25.458935</v>
      </c>
      <c r="C575" s="65">
        <v>31</v>
      </c>
      <c r="D575" s="66">
        <v>2274</v>
      </c>
    </row>
    <row r="576" spans="1:11" x14ac:dyDescent="0.2">
      <c r="A576" s="14">
        <v>43914.875</v>
      </c>
      <c r="B576" s="65">
        <v>24.728933000000001</v>
      </c>
      <c r="C576" s="65">
        <v>32</v>
      </c>
      <c r="D576" s="66">
        <v>2016</v>
      </c>
    </row>
    <row r="577" spans="1:14" x14ac:dyDescent="0.2">
      <c r="A577" s="14">
        <v>43914.916666666672</v>
      </c>
      <c r="B577" s="65">
        <v>23.998933999999998</v>
      </c>
      <c r="C577" s="65">
        <v>34</v>
      </c>
      <c r="D577" s="66">
        <v>2016</v>
      </c>
    </row>
    <row r="578" spans="1:14" x14ac:dyDescent="0.2">
      <c r="A578" s="14">
        <v>43914.958333333328</v>
      </c>
      <c r="B578" s="65">
        <v>23.118935</v>
      </c>
      <c r="C578" s="65">
        <v>36</v>
      </c>
      <c r="D578" s="66">
        <v>2016</v>
      </c>
      <c r="E578" s="67">
        <f>AVERAGE(D555:D578)</f>
        <v>1688.1666666666667</v>
      </c>
      <c r="F578" s="55">
        <f>AVERAGE(F562:F577)</f>
        <v>18.79</v>
      </c>
      <c r="G578" s="55">
        <f>AVERAGE(G562:G577)</f>
        <v>83.16</v>
      </c>
      <c r="H578" s="55">
        <f>H586-H562</f>
        <v>2595</v>
      </c>
      <c r="I578" s="55">
        <f>AVERAGE(I562:I577)</f>
        <v>18.149999999999999</v>
      </c>
      <c r="J578" s="55">
        <f>AVERAGE(J562:J577)</f>
        <v>86.300000000000011</v>
      </c>
      <c r="K578" s="55">
        <f>K586-K562</f>
        <v>2780</v>
      </c>
    </row>
    <row r="579" spans="1:14" x14ac:dyDescent="0.2">
      <c r="A579" s="14">
        <v>43915</v>
      </c>
      <c r="B579" s="65">
        <v>22.778934</v>
      </c>
      <c r="C579" s="65">
        <v>37</v>
      </c>
      <c r="D579" s="66">
        <v>2016</v>
      </c>
    </row>
    <row r="580" spans="1:14" x14ac:dyDescent="0.2">
      <c r="A580" s="14">
        <v>43915.041666666672</v>
      </c>
      <c r="B580" s="65">
        <v>22.248933999999998</v>
      </c>
      <c r="C580" s="65">
        <v>38</v>
      </c>
      <c r="D580" s="66">
        <v>2016</v>
      </c>
      <c r="E580" s="67"/>
    </row>
    <row r="581" spans="1:14" x14ac:dyDescent="0.2">
      <c r="A581" s="14">
        <v>43915.083333333328</v>
      </c>
      <c r="B581" s="65">
        <v>21.758934</v>
      </c>
      <c r="C581" s="65">
        <v>40</v>
      </c>
      <c r="D581" s="66">
        <v>2500</v>
      </c>
      <c r="E581" s="67"/>
    </row>
    <row r="582" spans="1:14" x14ac:dyDescent="0.2">
      <c r="A582" s="14">
        <v>43915.125</v>
      </c>
      <c r="B582" s="65">
        <v>21.168934</v>
      </c>
      <c r="C582" s="65">
        <v>42</v>
      </c>
      <c r="D582" s="66">
        <v>2500</v>
      </c>
    </row>
    <row r="583" spans="1:14" x14ac:dyDescent="0.2">
      <c r="A583" s="14">
        <v>43915.166666666672</v>
      </c>
      <c r="B583" s="65">
        <v>19.068933000000001</v>
      </c>
      <c r="C583" s="65">
        <v>51</v>
      </c>
      <c r="D583" s="66">
        <v>1754.4</v>
      </c>
    </row>
    <row r="584" spans="1:14" x14ac:dyDescent="0.2">
      <c r="A584" s="14">
        <v>43915.208333333328</v>
      </c>
      <c r="B584" s="65">
        <v>16.698934999999999</v>
      </c>
      <c r="C584" s="65">
        <v>63</v>
      </c>
      <c r="D584" s="66">
        <v>2249.1999999999998</v>
      </c>
    </row>
    <row r="585" spans="1:14" x14ac:dyDescent="0.2">
      <c r="A585" s="14">
        <v>43915.25</v>
      </c>
      <c r="B585" s="65">
        <v>16.538934999999999</v>
      </c>
      <c r="C585" s="65">
        <v>72</v>
      </c>
      <c r="D585" s="66">
        <v>3219</v>
      </c>
    </row>
    <row r="586" spans="1:14" x14ac:dyDescent="0.2">
      <c r="A586" s="14">
        <v>43915.291666666672</v>
      </c>
      <c r="B586" s="65">
        <v>17.758934</v>
      </c>
      <c r="C586" s="65">
        <v>76</v>
      </c>
      <c r="D586" s="66">
        <v>3219</v>
      </c>
      <c r="F586" s="65">
        <v>16.3</v>
      </c>
      <c r="G586" s="65">
        <v>90.2</v>
      </c>
      <c r="H586" s="65">
        <v>75270</v>
      </c>
      <c r="I586" s="65">
        <v>16.2</v>
      </c>
      <c r="J586" s="65">
        <v>86.7</v>
      </c>
      <c r="K586" s="65">
        <v>116702</v>
      </c>
    </row>
    <row r="587" spans="1:14" x14ac:dyDescent="0.2">
      <c r="A587" s="14">
        <v>43915.333333333328</v>
      </c>
      <c r="B587" s="65">
        <v>20.878934999999998</v>
      </c>
      <c r="C587" s="65">
        <v>66</v>
      </c>
      <c r="D587" s="66">
        <v>3186.6</v>
      </c>
      <c r="F587" s="65">
        <v>18.899999999999999</v>
      </c>
      <c r="G587" s="65">
        <v>87.1</v>
      </c>
      <c r="H587" s="65">
        <v>75270</v>
      </c>
      <c r="I587" s="65">
        <v>17.2</v>
      </c>
      <c r="J587" s="65">
        <v>89.2</v>
      </c>
      <c r="K587" s="65">
        <v>116702</v>
      </c>
    </row>
    <row r="588" spans="1:14" x14ac:dyDescent="0.2">
      <c r="A588" s="14">
        <v>43915.375</v>
      </c>
      <c r="B588" s="65">
        <v>24.028934</v>
      </c>
      <c r="C588" s="65">
        <v>53</v>
      </c>
      <c r="D588" s="66">
        <v>2851</v>
      </c>
      <c r="F588" s="65">
        <v>18.7</v>
      </c>
      <c r="G588" s="65">
        <v>86</v>
      </c>
      <c r="H588" s="65">
        <v>75575</v>
      </c>
      <c r="I588" s="65">
        <v>18.5</v>
      </c>
      <c r="J588" s="65">
        <v>87.8</v>
      </c>
      <c r="K588" s="65">
        <v>117006</v>
      </c>
    </row>
    <row r="589" spans="1:14" x14ac:dyDescent="0.2">
      <c r="A589" s="14">
        <v>43915.416666666672</v>
      </c>
      <c r="B589" s="65">
        <v>26.928934000000002</v>
      </c>
      <c r="C589" s="65">
        <v>39</v>
      </c>
      <c r="D589" s="67">
        <v>2274</v>
      </c>
      <c r="F589" s="65">
        <v>19.399999999999999</v>
      </c>
      <c r="G589" s="65">
        <v>84.4</v>
      </c>
      <c r="H589" s="65">
        <v>75575</v>
      </c>
      <c r="I589" s="65">
        <v>19.2</v>
      </c>
      <c r="J589" s="65">
        <v>88.2</v>
      </c>
      <c r="K589" s="65">
        <v>117014</v>
      </c>
    </row>
    <row r="590" spans="1:14" x14ac:dyDescent="0.2">
      <c r="A590" s="14">
        <v>43915.458333333328</v>
      </c>
      <c r="B590" s="65">
        <v>29.088933999999998</v>
      </c>
      <c r="C590" s="65">
        <v>31</v>
      </c>
      <c r="D590" s="67">
        <v>2274</v>
      </c>
      <c r="F590" s="65">
        <v>19.600000000000001</v>
      </c>
      <c r="G590" s="65">
        <v>89.2</v>
      </c>
      <c r="H590" s="8">
        <v>75737</v>
      </c>
      <c r="I590" s="65">
        <v>19.600000000000001</v>
      </c>
      <c r="J590" s="65">
        <v>87.9</v>
      </c>
      <c r="K590" s="65">
        <v>117173</v>
      </c>
      <c r="M590" s="8"/>
      <c r="N590" s="8"/>
    </row>
    <row r="591" spans="1:14" x14ac:dyDescent="0.2">
      <c r="A591" s="14">
        <v>43915.5</v>
      </c>
      <c r="B591" s="65">
        <v>30.438934</v>
      </c>
      <c r="C591" s="65">
        <v>26</v>
      </c>
      <c r="D591" s="67">
        <v>0</v>
      </c>
      <c r="F591" s="65">
        <v>19.100000000000001</v>
      </c>
      <c r="G591" s="65">
        <v>81.900000000000006</v>
      </c>
      <c r="H591" s="8">
        <v>75864</v>
      </c>
      <c r="I591" s="65">
        <v>18.3</v>
      </c>
      <c r="J591" s="65">
        <v>84</v>
      </c>
      <c r="K591" s="65">
        <v>117317</v>
      </c>
      <c r="M591" s="8"/>
      <c r="N591" s="8"/>
    </row>
    <row r="592" spans="1:14" x14ac:dyDescent="0.2">
      <c r="A592" s="14">
        <v>43915.541666666672</v>
      </c>
      <c r="B592" s="65">
        <v>31.088933999999998</v>
      </c>
      <c r="C592" s="65">
        <v>24</v>
      </c>
      <c r="D592" s="67">
        <v>0</v>
      </c>
      <c r="F592" s="65">
        <v>19.899999999999999</v>
      </c>
      <c r="G592" s="65">
        <v>79.3</v>
      </c>
      <c r="H592" s="8">
        <v>75864</v>
      </c>
      <c r="I592" s="65">
        <v>19.399999999999999</v>
      </c>
      <c r="J592" s="65">
        <v>81.7</v>
      </c>
      <c r="K592" s="65">
        <v>117348</v>
      </c>
      <c r="M592" s="8"/>
      <c r="N592" s="8"/>
    </row>
    <row r="593" spans="1:18" x14ac:dyDescent="0.2">
      <c r="A593" s="14">
        <v>43915.583333333328</v>
      </c>
      <c r="B593" s="65">
        <v>31.098934</v>
      </c>
      <c r="C593" s="65">
        <v>23</v>
      </c>
      <c r="D593" s="67">
        <v>0</v>
      </c>
      <c r="F593" s="65">
        <v>19.399999999999999</v>
      </c>
      <c r="G593" s="65">
        <v>81.2</v>
      </c>
      <c r="H593" s="8">
        <v>76029</v>
      </c>
      <c r="I593" s="65">
        <v>18.5</v>
      </c>
      <c r="J593" s="65">
        <v>83.8</v>
      </c>
      <c r="K593" s="65">
        <v>117603</v>
      </c>
      <c r="M593" s="8"/>
      <c r="N593" s="8"/>
    </row>
    <row r="594" spans="1:18" x14ac:dyDescent="0.2">
      <c r="A594" s="14">
        <v>43915.625</v>
      </c>
      <c r="B594" s="65">
        <v>31.118935</v>
      </c>
      <c r="C594" s="65">
        <v>23</v>
      </c>
      <c r="D594" s="67">
        <v>0</v>
      </c>
      <c r="F594" s="65">
        <v>21.2</v>
      </c>
      <c r="G594" s="65">
        <v>71</v>
      </c>
      <c r="H594" s="8">
        <v>76149</v>
      </c>
      <c r="I594" s="65">
        <v>18.7</v>
      </c>
      <c r="J594" s="65">
        <v>82.5</v>
      </c>
      <c r="K594" s="65">
        <v>117603</v>
      </c>
      <c r="M594" s="8"/>
      <c r="N594" s="8"/>
    </row>
    <row r="595" spans="1:18" x14ac:dyDescent="0.2">
      <c r="A595" s="14">
        <v>43915.666666666672</v>
      </c>
      <c r="B595" s="65">
        <v>30.828934</v>
      </c>
      <c r="C595" s="65">
        <v>23</v>
      </c>
      <c r="D595" s="67">
        <v>0</v>
      </c>
      <c r="F595" s="65" t="s">
        <v>537</v>
      </c>
      <c r="G595" s="65" t="s">
        <v>537</v>
      </c>
      <c r="H595" s="8">
        <v>76184</v>
      </c>
      <c r="I595" s="65" t="s">
        <v>537</v>
      </c>
      <c r="J595" s="65" t="s">
        <v>537</v>
      </c>
      <c r="K595" s="65">
        <v>117840</v>
      </c>
      <c r="M595" s="8"/>
      <c r="N595" s="8"/>
    </row>
    <row r="596" spans="1:18" x14ac:dyDescent="0.2">
      <c r="A596" s="14">
        <v>43915.708333333328</v>
      </c>
      <c r="B596" s="65">
        <v>30.038934999999999</v>
      </c>
      <c r="C596" s="65">
        <v>24</v>
      </c>
      <c r="D596" s="67">
        <v>0</v>
      </c>
      <c r="F596" s="8"/>
      <c r="G596" s="8"/>
      <c r="H596" s="8"/>
      <c r="I596" s="8"/>
      <c r="J596" s="8"/>
      <c r="K596" s="8"/>
      <c r="L596" s="8"/>
      <c r="M596" s="8"/>
      <c r="N596" s="8"/>
    </row>
    <row r="597" spans="1:18" x14ac:dyDescent="0.2">
      <c r="A597" s="14">
        <v>43915.75</v>
      </c>
      <c r="B597" s="65">
        <v>27.648933</v>
      </c>
      <c r="C597" s="65">
        <v>29</v>
      </c>
      <c r="D597" s="67">
        <v>0</v>
      </c>
      <c r="F597" s="8"/>
      <c r="G597" s="8"/>
      <c r="H597" s="8"/>
      <c r="I597" s="8"/>
      <c r="J597" s="8"/>
      <c r="K597" s="8"/>
      <c r="L597" s="8"/>
      <c r="M597" s="8"/>
      <c r="N597" s="8"/>
    </row>
    <row r="598" spans="1:18" x14ac:dyDescent="0.2">
      <c r="A598" s="14">
        <v>43915.791666666672</v>
      </c>
      <c r="B598" s="65">
        <v>26.678934000000002</v>
      </c>
      <c r="C598" s="65">
        <v>29</v>
      </c>
      <c r="D598" s="67">
        <v>0</v>
      </c>
      <c r="F598" s="8"/>
      <c r="G598" s="8"/>
      <c r="H598" s="8"/>
      <c r="I598" s="8"/>
      <c r="J598" s="8"/>
      <c r="K598" s="8"/>
      <c r="L598" s="8"/>
      <c r="M598" s="8"/>
      <c r="N598" s="8"/>
    </row>
    <row r="599" spans="1:18" x14ac:dyDescent="0.2">
      <c r="A599" s="14">
        <v>43915.833333333328</v>
      </c>
      <c r="B599" s="65">
        <v>25.958935</v>
      </c>
      <c r="C599" s="65">
        <v>30</v>
      </c>
      <c r="D599" s="67">
        <v>2274</v>
      </c>
      <c r="F599" s="8"/>
      <c r="G599" s="8"/>
      <c r="H599" s="8"/>
      <c r="I599" s="8"/>
      <c r="J599" s="8"/>
      <c r="K599" s="8"/>
      <c r="L599" s="8"/>
      <c r="M599" s="8"/>
      <c r="N599" s="8"/>
    </row>
    <row r="600" spans="1:18" x14ac:dyDescent="0.2">
      <c r="A600" s="14">
        <v>43915.875</v>
      </c>
      <c r="B600" s="65">
        <v>25.138935</v>
      </c>
      <c r="C600" s="65">
        <v>31</v>
      </c>
      <c r="D600" s="67">
        <v>2274</v>
      </c>
      <c r="F600" s="8"/>
      <c r="G600" s="8"/>
      <c r="H600" s="8"/>
      <c r="I600" s="8"/>
      <c r="J600" s="8"/>
      <c r="K600" s="8"/>
      <c r="L600" s="8"/>
      <c r="M600" s="8"/>
      <c r="N600" s="8"/>
    </row>
    <row r="601" spans="1:18" x14ac:dyDescent="0.2">
      <c r="A601" s="14">
        <v>43915.916666666672</v>
      </c>
      <c r="B601" s="65">
        <v>24.528934</v>
      </c>
      <c r="C601" s="65">
        <v>33</v>
      </c>
      <c r="D601" s="66">
        <v>2016</v>
      </c>
      <c r="F601" s="8"/>
      <c r="G601" s="8"/>
      <c r="H601" s="8"/>
      <c r="I601" s="8"/>
      <c r="J601" s="8"/>
      <c r="K601" s="8"/>
      <c r="L601" s="8"/>
      <c r="M601" s="8"/>
      <c r="N601" s="8"/>
    </row>
    <row r="602" spans="1:18" x14ac:dyDescent="0.2">
      <c r="A602" s="14">
        <v>43915.958333333328</v>
      </c>
      <c r="B602" s="65">
        <v>23.958935</v>
      </c>
      <c r="C602" s="65">
        <v>34</v>
      </c>
      <c r="D602" s="66">
        <v>2016</v>
      </c>
      <c r="E602" s="67">
        <f>AVERAGE(D579:D602)</f>
        <v>1609.9666666666665</v>
      </c>
      <c r="F602" s="55">
        <f>AVERAGE(F586:F601)</f>
        <v>19.166666666666668</v>
      </c>
      <c r="G602" s="55">
        <f>AVERAGE(G586:G601)</f>
        <v>83.366666666666674</v>
      </c>
      <c r="H602" s="55">
        <f>H610-H586</f>
        <v>1987</v>
      </c>
      <c r="I602" s="55">
        <f>AVERAGE(I586:I601)</f>
        <v>18.399999999999995</v>
      </c>
      <c r="J602" s="55">
        <f>AVERAGE(J586:J601)</f>
        <v>85.755555555555546</v>
      </c>
      <c r="K602" s="55">
        <f>K610-K586</f>
        <v>1821</v>
      </c>
    </row>
    <row r="603" spans="1:18" x14ac:dyDescent="0.2">
      <c r="A603" s="14">
        <v>43916</v>
      </c>
      <c r="B603" s="65">
        <v>22.908933999999999</v>
      </c>
      <c r="C603" s="65">
        <v>36</v>
      </c>
      <c r="D603" s="67">
        <v>2016</v>
      </c>
      <c r="F603" s="8"/>
      <c r="G603" s="8"/>
      <c r="H603" s="8"/>
      <c r="I603" s="8"/>
      <c r="J603" s="8"/>
      <c r="K603" s="8"/>
      <c r="L603" s="8"/>
      <c r="M603" s="8"/>
      <c r="N603" s="8"/>
    </row>
    <row r="604" spans="1:18" x14ac:dyDescent="0.2">
      <c r="A604" s="14">
        <v>43916.041666666672</v>
      </c>
      <c r="B604" s="65">
        <v>22.518934000000002</v>
      </c>
      <c r="C604" s="65">
        <v>37</v>
      </c>
      <c r="D604" s="67">
        <v>2016</v>
      </c>
      <c r="E604" s="67"/>
      <c r="F604" s="8"/>
      <c r="G604" s="8"/>
      <c r="H604" s="8"/>
      <c r="I604" s="8"/>
      <c r="J604" s="8"/>
      <c r="K604" s="8"/>
      <c r="L604" s="8"/>
      <c r="M604" s="8"/>
      <c r="N604" s="8"/>
    </row>
    <row r="605" spans="1:18" x14ac:dyDescent="0.2">
      <c r="A605" s="14">
        <v>43916.083333333328</v>
      </c>
      <c r="B605" s="65">
        <v>23.008934</v>
      </c>
      <c r="C605" s="65">
        <v>36</v>
      </c>
      <c r="D605" s="67">
        <v>2016</v>
      </c>
      <c r="E605" s="67"/>
      <c r="F605" s="8"/>
      <c r="G605" s="8"/>
      <c r="H605" s="8"/>
      <c r="I605" s="8"/>
      <c r="J605" s="8"/>
      <c r="K605" s="8"/>
      <c r="L605" s="8"/>
      <c r="M605" s="8"/>
      <c r="N605" s="8"/>
    </row>
    <row r="606" spans="1:18" x14ac:dyDescent="0.2">
      <c r="A606" s="14">
        <v>43916.125</v>
      </c>
      <c r="B606" s="65">
        <v>22.658933999999999</v>
      </c>
      <c r="C606" s="65">
        <v>37</v>
      </c>
      <c r="D606" s="67">
        <v>2016</v>
      </c>
      <c r="F606" s="8"/>
      <c r="G606" s="8"/>
      <c r="H606" s="8"/>
      <c r="I606" s="8"/>
      <c r="J606" s="8"/>
      <c r="K606" s="8"/>
      <c r="L606" s="8"/>
      <c r="M606" s="8"/>
      <c r="N606" s="8"/>
    </row>
    <row r="607" spans="1:18" x14ac:dyDescent="0.2">
      <c r="A607" s="14">
        <v>43916.166666666672</v>
      </c>
      <c r="B607" s="65">
        <v>22.248933999999998</v>
      </c>
      <c r="C607" s="65">
        <v>39</v>
      </c>
      <c r="D607" s="67">
        <v>2016</v>
      </c>
      <c r="F607" s="8"/>
      <c r="G607" s="8"/>
      <c r="H607" s="8"/>
      <c r="I607" s="8"/>
      <c r="J607" s="8"/>
    </row>
    <row r="608" spans="1:18" x14ac:dyDescent="0.2">
      <c r="A608" s="14">
        <v>43916.208333333328</v>
      </c>
      <c r="B608" s="65">
        <v>22.008934</v>
      </c>
      <c r="C608" s="65">
        <v>39</v>
      </c>
      <c r="D608" s="67">
        <v>2016</v>
      </c>
      <c r="F608" s="8"/>
      <c r="G608" s="8"/>
      <c r="H608" s="8"/>
      <c r="I608" s="8"/>
      <c r="J608" s="8"/>
      <c r="P608" s="8"/>
      <c r="Q608" s="8"/>
      <c r="R608" s="8"/>
    </row>
    <row r="609" spans="1:18" x14ac:dyDescent="0.2">
      <c r="A609" s="14">
        <v>43916.25</v>
      </c>
      <c r="B609" s="65">
        <v>22.018934000000002</v>
      </c>
      <c r="C609" s="65">
        <v>40</v>
      </c>
      <c r="D609" s="67">
        <v>2500</v>
      </c>
      <c r="O609" s="8"/>
    </row>
    <row r="610" spans="1:18" x14ac:dyDescent="0.2">
      <c r="A610" s="14">
        <v>43916.291666666672</v>
      </c>
      <c r="B610" s="65">
        <v>22.678934000000002</v>
      </c>
      <c r="C610" s="65">
        <v>44</v>
      </c>
      <c r="D610" s="67">
        <v>2500</v>
      </c>
      <c r="F610" s="65">
        <v>14.9</v>
      </c>
      <c r="G610" s="65">
        <v>89.7</v>
      </c>
      <c r="H610" s="65">
        <v>77257</v>
      </c>
      <c r="I610" s="65">
        <v>16.100000000000001</v>
      </c>
      <c r="J610" s="65">
        <v>88.4</v>
      </c>
      <c r="K610" s="65">
        <v>118523</v>
      </c>
    </row>
    <row r="611" spans="1:18" x14ac:dyDescent="0.2">
      <c r="A611" s="14">
        <v>43916.333333333328</v>
      </c>
      <c r="B611" s="65">
        <v>25.088933999999998</v>
      </c>
      <c r="C611" s="65">
        <v>36</v>
      </c>
      <c r="D611" s="67">
        <v>2274</v>
      </c>
      <c r="F611" s="65">
        <v>17.7</v>
      </c>
      <c r="G611" s="65">
        <v>87.4</v>
      </c>
      <c r="H611" s="65">
        <v>77434</v>
      </c>
      <c r="I611" s="65">
        <v>17.600000000000001</v>
      </c>
      <c r="J611" s="65">
        <v>89.6</v>
      </c>
      <c r="K611" s="65">
        <v>118523</v>
      </c>
    </row>
    <row r="612" spans="1:18" x14ac:dyDescent="0.2">
      <c r="A612" s="14">
        <v>43916.375</v>
      </c>
      <c r="B612" s="65">
        <v>27.688934</v>
      </c>
      <c r="C612" s="65">
        <v>30</v>
      </c>
      <c r="D612" s="67">
        <v>2274</v>
      </c>
      <c r="F612" s="65">
        <v>18.2</v>
      </c>
      <c r="G612" s="65">
        <v>83.7</v>
      </c>
      <c r="H612" s="65">
        <v>77558</v>
      </c>
      <c r="I612" s="65">
        <v>17.5</v>
      </c>
      <c r="J612" s="65">
        <v>86.8</v>
      </c>
      <c r="K612" s="65">
        <v>118821</v>
      </c>
    </row>
    <row r="613" spans="1:18" x14ac:dyDescent="0.2">
      <c r="A613" s="14">
        <v>43916.416666666672</v>
      </c>
      <c r="B613" s="65">
        <v>29.918934</v>
      </c>
      <c r="C613" s="65">
        <v>26</v>
      </c>
      <c r="D613" s="67">
        <v>0</v>
      </c>
      <c r="F613" s="65">
        <v>19</v>
      </c>
      <c r="G613" s="65">
        <v>79.099999999999994</v>
      </c>
      <c r="H613" s="65">
        <v>77558</v>
      </c>
      <c r="I613" s="65">
        <v>18.5</v>
      </c>
      <c r="J613" s="65">
        <v>86.5</v>
      </c>
      <c r="K613" s="65">
        <v>118830</v>
      </c>
    </row>
    <row r="614" spans="1:18" x14ac:dyDescent="0.2">
      <c r="A614" s="14">
        <v>43916.458333333328</v>
      </c>
      <c r="B614" s="65">
        <v>31.228933000000001</v>
      </c>
      <c r="C614" s="65">
        <v>23</v>
      </c>
      <c r="D614" s="67">
        <v>0</v>
      </c>
      <c r="F614" s="65">
        <v>21</v>
      </c>
      <c r="G614" s="65">
        <v>75.5</v>
      </c>
      <c r="H614" s="65">
        <v>77834</v>
      </c>
      <c r="I614" s="65">
        <v>19.5</v>
      </c>
      <c r="J614" s="65">
        <v>83.1</v>
      </c>
      <c r="K614" s="65">
        <v>118907</v>
      </c>
    </row>
    <row r="615" spans="1:18" x14ac:dyDescent="0.2">
      <c r="A615" s="14">
        <v>43916.5</v>
      </c>
      <c r="B615" s="65">
        <v>31.898933</v>
      </c>
      <c r="C615" s="65">
        <v>22</v>
      </c>
      <c r="D615" s="67">
        <v>0</v>
      </c>
      <c r="F615" s="65">
        <v>21.5</v>
      </c>
      <c r="G615" s="65">
        <v>75.099999999999994</v>
      </c>
      <c r="H615" s="65">
        <v>77839</v>
      </c>
      <c r="I615" s="65">
        <v>20</v>
      </c>
      <c r="J615" s="65">
        <v>83.3</v>
      </c>
      <c r="K615" s="65">
        <v>119150</v>
      </c>
    </row>
    <row r="616" spans="1:18" x14ac:dyDescent="0.2">
      <c r="A616" s="14">
        <v>43916.541666666672</v>
      </c>
      <c r="B616" s="65">
        <v>30.638935</v>
      </c>
      <c r="C616" s="65">
        <v>24</v>
      </c>
      <c r="D616" s="67">
        <v>0</v>
      </c>
      <c r="F616" s="65">
        <v>23.3</v>
      </c>
      <c r="G616" s="65">
        <v>64.5</v>
      </c>
      <c r="H616" s="65">
        <v>77840</v>
      </c>
      <c r="I616" s="65">
        <v>20.100000000000001</v>
      </c>
      <c r="J616" s="65">
        <v>81.7</v>
      </c>
      <c r="K616" s="65">
        <v>119153</v>
      </c>
    </row>
    <row r="617" spans="1:18" x14ac:dyDescent="0.2">
      <c r="A617" s="14">
        <v>43916.583333333328</v>
      </c>
      <c r="B617" s="65">
        <v>32.158935999999997</v>
      </c>
      <c r="C617" s="65">
        <v>20</v>
      </c>
      <c r="D617" s="67">
        <v>0</v>
      </c>
      <c r="F617" s="65">
        <v>23.2</v>
      </c>
      <c r="G617" s="65">
        <v>62.9</v>
      </c>
      <c r="H617" s="65">
        <v>78086</v>
      </c>
      <c r="I617" s="65">
        <v>18.8</v>
      </c>
      <c r="J617" s="65">
        <v>82.9</v>
      </c>
      <c r="K617" s="65">
        <v>119373</v>
      </c>
    </row>
    <row r="618" spans="1:18" x14ac:dyDescent="0.2">
      <c r="A618" s="14">
        <v>43916.625</v>
      </c>
      <c r="B618" s="65">
        <v>32.168934</v>
      </c>
      <c r="C618" s="65">
        <v>20</v>
      </c>
      <c r="D618" s="67">
        <v>0</v>
      </c>
      <c r="F618" s="65">
        <v>20.7</v>
      </c>
      <c r="G618" s="65">
        <v>78.2</v>
      </c>
      <c r="H618" s="65">
        <v>78086</v>
      </c>
      <c r="I618" s="65">
        <v>18.899999999999999</v>
      </c>
      <c r="J618" s="65">
        <v>89.8</v>
      </c>
      <c r="K618" s="65">
        <v>119420</v>
      </c>
    </row>
    <row r="619" spans="1:18" x14ac:dyDescent="0.2">
      <c r="A619" s="14">
        <v>43916.666666666672</v>
      </c>
      <c r="B619" s="65">
        <v>31.828934</v>
      </c>
      <c r="C619" s="65">
        <v>20</v>
      </c>
      <c r="D619" s="67">
        <v>0</v>
      </c>
      <c r="F619" s="65" t="s">
        <v>537</v>
      </c>
      <c r="G619" s="65" t="s">
        <v>537</v>
      </c>
      <c r="H619" s="65">
        <v>78086</v>
      </c>
      <c r="I619" s="65" t="s">
        <v>537</v>
      </c>
      <c r="J619" s="65" t="s">
        <v>537</v>
      </c>
      <c r="K619" s="65">
        <v>119420</v>
      </c>
    </row>
    <row r="620" spans="1:18" x14ac:dyDescent="0.2">
      <c r="A620" s="14">
        <v>43916.708333333328</v>
      </c>
      <c r="B620" s="65">
        <v>31.038934999999999</v>
      </c>
      <c r="C620" s="65">
        <v>21</v>
      </c>
      <c r="D620" s="67">
        <v>0</v>
      </c>
    </row>
    <row r="621" spans="1:18" s="8" customFormat="1" x14ac:dyDescent="0.2">
      <c r="A621" s="14">
        <v>43916.75</v>
      </c>
      <c r="B621" s="65">
        <v>29.318933000000001</v>
      </c>
      <c r="C621" s="65">
        <v>24</v>
      </c>
      <c r="D621" s="67">
        <v>0</v>
      </c>
      <c r="O621" s="65"/>
      <c r="P621" s="65"/>
      <c r="Q621" s="65"/>
      <c r="R621" s="65"/>
    </row>
    <row r="622" spans="1:18" x14ac:dyDescent="0.2">
      <c r="A622" s="14">
        <v>43916.791666666672</v>
      </c>
      <c r="B622" s="65">
        <v>27.768934000000002</v>
      </c>
      <c r="C622" s="65">
        <v>26</v>
      </c>
      <c r="D622" s="67">
        <v>0</v>
      </c>
    </row>
    <row r="623" spans="1:18" x14ac:dyDescent="0.2">
      <c r="A623" s="14">
        <v>43916.833333333328</v>
      </c>
      <c r="B623" s="65">
        <v>26.928934000000002</v>
      </c>
      <c r="C623" s="65">
        <v>28</v>
      </c>
      <c r="D623" s="67">
        <v>0</v>
      </c>
      <c r="F623" s="8"/>
      <c r="G623" s="8"/>
      <c r="H623" s="8"/>
      <c r="I623" s="8"/>
      <c r="J623" s="8"/>
    </row>
    <row r="624" spans="1:18" x14ac:dyDescent="0.2">
      <c r="A624" s="14">
        <v>43916.875</v>
      </c>
      <c r="B624" s="65">
        <v>25.998933999999998</v>
      </c>
      <c r="C624" s="65">
        <v>30</v>
      </c>
      <c r="D624" s="67">
        <v>2274</v>
      </c>
    </row>
    <row r="625" spans="1:11" x14ac:dyDescent="0.2">
      <c r="A625" s="14">
        <v>43916.916666666672</v>
      </c>
      <c r="B625" s="65">
        <v>25.878934999999998</v>
      </c>
      <c r="C625" s="65">
        <v>30</v>
      </c>
      <c r="D625" s="67">
        <v>2274</v>
      </c>
    </row>
    <row r="626" spans="1:11" x14ac:dyDescent="0.2">
      <c r="A626" s="14">
        <v>43916.958333333328</v>
      </c>
      <c r="B626" s="65">
        <v>26.148933</v>
      </c>
      <c r="C626" s="65">
        <v>30</v>
      </c>
      <c r="D626" s="67">
        <v>2274</v>
      </c>
      <c r="E626" s="67">
        <f>AVERAGE(D603:D626)</f>
        <v>1186.0833333333333</v>
      </c>
      <c r="F626" s="55">
        <f>AVERAGE(F610:F625)</f>
        <v>19.944444444444443</v>
      </c>
      <c r="G626" s="55">
        <f>AVERAGE(G610:G625)</f>
        <v>77.344444444444449</v>
      </c>
      <c r="H626" s="55">
        <f>H634-H610</f>
        <v>2100</v>
      </c>
      <c r="I626" s="55">
        <f>AVERAGE(I610:I625)</f>
        <v>18.555555555555557</v>
      </c>
      <c r="J626" s="55">
        <f>AVERAGE(J610:J625)</f>
        <v>85.788888888888877</v>
      </c>
      <c r="K626" s="55">
        <f>K634-K610</f>
        <v>1901</v>
      </c>
    </row>
    <row r="627" spans="1:11" x14ac:dyDescent="0.2">
      <c r="A627" s="14">
        <v>43917</v>
      </c>
      <c r="B627" s="65">
        <v>26.698934999999999</v>
      </c>
      <c r="C627" s="65">
        <v>28</v>
      </c>
      <c r="D627" s="66">
        <v>0</v>
      </c>
    </row>
    <row r="628" spans="1:11" x14ac:dyDescent="0.2">
      <c r="A628" s="14">
        <v>43917.041666666672</v>
      </c>
      <c r="B628" s="65">
        <v>26.248933999999998</v>
      </c>
      <c r="C628" s="65">
        <v>28</v>
      </c>
      <c r="D628" s="66">
        <v>0</v>
      </c>
      <c r="E628" s="67"/>
    </row>
    <row r="629" spans="1:11" x14ac:dyDescent="0.2">
      <c r="A629" s="14">
        <v>43917.083333333328</v>
      </c>
      <c r="B629" s="65">
        <v>24.718934999999998</v>
      </c>
      <c r="C629" s="65">
        <v>32</v>
      </c>
      <c r="D629" s="66">
        <v>2016</v>
      </c>
      <c r="E629" s="67"/>
    </row>
    <row r="630" spans="1:11" x14ac:dyDescent="0.2">
      <c r="A630" s="14">
        <v>43917.125</v>
      </c>
      <c r="B630" s="65">
        <v>20.018934000000002</v>
      </c>
      <c r="C630" s="65">
        <v>64</v>
      </c>
      <c r="D630" s="66">
        <v>3186.6</v>
      </c>
    </row>
    <row r="631" spans="1:11" x14ac:dyDescent="0.2">
      <c r="A631" s="14">
        <v>43917.166666666672</v>
      </c>
      <c r="B631" s="65">
        <v>18.938934</v>
      </c>
      <c r="C631" s="65">
        <v>87</v>
      </c>
      <c r="D631" s="66">
        <v>3508.8</v>
      </c>
    </row>
    <row r="632" spans="1:11" x14ac:dyDescent="0.2">
      <c r="A632" s="14">
        <v>43917.208333333328</v>
      </c>
      <c r="B632" s="65">
        <v>19.048935</v>
      </c>
      <c r="C632" s="65">
        <v>79</v>
      </c>
      <c r="D632" s="66">
        <v>3219</v>
      </c>
    </row>
    <row r="633" spans="1:11" x14ac:dyDescent="0.2">
      <c r="A633" s="14">
        <v>43917.25</v>
      </c>
      <c r="B633" s="65">
        <v>18.388935</v>
      </c>
      <c r="C633" s="65">
        <v>79</v>
      </c>
      <c r="D633" s="66">
        <v>3219</v>
      </c>
    </row>
    <row r="634" spans="1:11" x14ac:dyDescent="0.2">
      <c r="A634" s="14">
        <v>43917.291666666672</v>
      </c>
      <c r="B634" s="65">
        <v>18.218934999999998</v>
      </c>
      <c r="C634" s="65">
        <v>75</v>
      </c>
      <c r="D634" s="66">
        <v>3219</v>
      </c>
      <c r="F634" s="8">
        <v>14.5</v>
      </c>
      <c r="G634" s="8">
        <v>88.6</v>
      </c>
      <c r="H634" s="65">
        <v>79357</v>
      </c>
      <c r="I634" s="8">
        <v>16.3</v>
      </c>
      <c r="J634" s="8">
        <v>82</v>
      </c>
      <c r="K634" s="8">
        <v>120424</v>
      </c>
    </row>
    <row r="635" spans="1:11" x14ac:dyDescent="0.2">
      <c r="A635" s="14">
        <v>43917.333333333328</v>
      </c>
      <c r="B635" s="65">
        <v>19.748933999999998</v>
      </c>
      <c r="C635" s="65">
        <v>66</v>
      </c>
      <c r="D635" s="66">
        <v>2249.1999999999998</v>
      </c>
      <c r="F635" s="8">
        <v>16.3</v>
      </c>
      <c r="G635" s="8">
        <v>88.4</v>
      </c>
      <c r="H635" s="65">
        <v>79365</v>
      </c>
      <c r="I635" s="8">
        <v>16.100000000000001</v>
      </c>
      <c r="J635" s="8">
        <v>89.5</v>
      </c>
      <c r="K635" s="8">
        <v>120424</v>
      </c>
    </row>
    <row r="636" spans="1:11" x14ac:dyDescent="0.2">
      <c r="A636" s="14">
        <v>43917.375</v>
      </c>
      <c r="B636" s="65">
        <v>20.118935</v>
      </c>
      <c r="C636" s="65">
        <v>63</v>
      </c>
      <c r="D636" s="66">
        <v>3186.6</v>
      </c>
      <c r="F636" s="8">
        <v>17.7</v>
      </c>
      <c r="G636" s="8">
        <v>87.8</v>
      </c>
      <c r="H636" s="65">
        <v>79648</v>
      </c>
      <c r="I636" s="8">
        <v>17.399999999999999</v>
      </c>
      <c r="J636" s="8">
        <v>88.4</v>
      </c>
      <c r="K636" s="8">
        <v>120424</v>
      </c>
    </row>
    <row r="637" spans="1:11" x14ac:dyDescent="0.2">
      <c r="A637" s="14">
        <v>43917.416666666672</v>
      </c>
      <c r="B637" s="65">
        <v>21.948934999999999</v>
      </c>
      <c r="C637" s="65">
        <v>56</v>
      </c>
      <c r="D637" s="66">
        <v>2851</v>
      </c>
      <c r="F637" s="8">
        <v>18.5</v>
      </c>
      <c r="G637" s="8">
        <v>87.9</v>
      </c>
      <c r="H637" s="65">
        <v>79678</v>
      </c>
      <c r="I637" s="8">
        <v>18.100000000000001</v>
      </c>
      <c r="J637" s="8">
        <v>88.2</v>
      </c>
      <c r="K637" s="8">
        <v>120755</v>
      </c>
    </row>
    <row r="638" spans="1:11" x14ac:dyDescent="0.2">
      <c r="A638" s="14">
        <v>43917.458333333328</v>
      </c>
      <c r="B638" s="65">
        <v>23.788934999999999</v>
      </c>
      <c r="C638" s="65">
        <v>51</v>
      </c>
      <c r="D638" s="66">
        <v>2851</v>
      </c>
      <c r="F638" s="8">
        <v>18.600000000000001</v>
      </c>
      <c r="G638" s="8">
        <v>88.4</v>
      </c>
      <c r="H638" s="65">
        <v>79735</v>
      </c>
      <c r="I638" s="8">
        <v>18.5</v>
      </c>
      <c r="J638" s="8">
        <v>89.7</v>
      </c>
      <c r="K638" s="8">
        <v>120755</v>
      </c>
    </row>
    <row r="639" spans="1:11" x14ac:dyDescent="0.2">
      <c r="A639" s="14">
        <v>43917.5</v>
      </c>
      <c r="B639" s="65">
        <v>25.598934</v>
      </c>
      <c r="C639" s="65">
        <v>47</v>
      </c>
      <c r="D639" s="66">
        <v>2866</v>
      </c>
      <c r="F639" s="8">
        <v>19.100000000000001</v>
      </c>
      <c r="G639" s="8">
        <v>89</v>
      </c>
      <c r="H639" s="65">
        <v>80001</v>
      </c>
      <c r="I639" s="8">
        <v>19</v>
      </c>
      <c r="J639" s="8">
        <v>88</v>
      </c>
      <c r="K639" s="8">
        <v>121082</v>
      </c>
    </row>
    <row r="640" spans="1:11" x14ac:dyDescent="0.2">
      <c r="A640" s="14">
        <v>43917.541666666672</v>
      </c>
      <c r="B640" s="65">
        <v>26.888935</v>
      </c>
      <c r="C640" s="65">
        <v>44</v>
      </c>
      <c r="D640" s="66">
        <v>2866</v>
      </c>
      <c r="F640" s="8">
        <v>19.399999999999999</v>
      </c>
      <c r="G640" s="8">
        <v>87.6</v>
      </c>
      <c r="H640" s="65">
        <v>80001</v>
      </c>
      <c r="I640" s="8">
        <v>19.100000000000001</v>
      </c>
      <c r="J640" s="8">
        <v>88.1</v>
      </c>
      <c r="K640" s="8">
        <v>121082</v>
      </c>
    </row>
    <row r="641" spans="1:11" x14ac:dyDescent="0.2">
      <c r="A641" s="14">
        <v>43917.583333333328</v>
      </c>
      <c r="B641" s="65">
        <v>25.488934</v>
      </c>
      <c r="C641" s="65">
        <v>41</v>
      </c>
      <c r="D641" s="66">
        <v>2866</v>
      </c>
      <c r="F641" s="8">
        <v>19.3</v>
      </c>
      <c r="G641" s="8">
        <v>85.7</v>
      </c>
      <c r="H641" s="65">
        <v>80154</v>
      </c>
      <c r="I641" s="8">
        <v>18.7</v>
      </c>
      <c r="J641" s="8">
        <v>87.2</v>
      </c>
      <c r="K641" s="8">
        <v>121221</v>
      </c>
    </row>
    <row r="642" spans="1:11" x14ac:dyDescent="0.2">
      <c r="A642" s="14">
        <v>43917.625</v>
      </c>
      <c r="B642" s="65">
        <v>27.318933000000001</v>
      </c>
      <c r="C642" s="65">
        <v>37</v>
      </c>
      <c r="D642" s="66">
        <v>2274</v>
      </c>
      <c r="F642" s="8">
        <v>18.899999999999999</v>
      </c>
      <c r="G642" s="8">
        <v>89.6</v>
      </c>
      <c r="H642" s="65">
        <v>80298</v>
      </c>
      <c r="I642" s="8">
        <v>17.8</v>
      </c>
      <c r="J642" s="8">
        <v>88.9</v>
      </c>
      <c r="K642" s="8">
        <v>121296</v>
      </c>
    </row>
    <row r="643" spans="1:11" x14ac:dyDescent="0.2">
      <c r="A643" s="14">
        <v>43917.666666666672</v>
      </c>
      <c r="B643" s="65">
        <v>25.368935</v>
      </c>
      <c r="C643" s="65">
        <v>44</v>
      </c>
      <c r="D643" s="66">
        <v>2866</v>
      </c>
      <c r="F643" s="8"/>
      <c r="G643" s="8"/>
      <c r="H643" s="65">
        <v>80298</v>
      </c>
      <c r="I643" s="8" t="s">
        <v>537</v>
      </c>
      <c r="J643" s="8"/>
      <c r="K643" s="8">
        <v>121296</v>
      </c>
    </row>
    <row r="644" spans="1:11" x14ac:dyDescent="0.2">
      <c r="A644" s="14">
        <v>43917.708333333328</v>
      </c>
      <c r="B644" s="65">
        <v>24.188934</v>
      </c>
      <c r="C644" s="65">
        <v>54</v>
      </c>
    </row>
    <row r="645" spans="1:11" x14ac:dyDescent="0.2">
      <c r="A645" s="14">
        <v>43917.75</v>
      </c>
      <c r="B645" s="65">
        <v>22.318933000000001</v>
      </c>
      <c r="C645" s="65">
        <v>64</v>
      </c>
      <c r="D645" s="66">
        <v>3186.6</v>
      </c>
    </row>
    <row r="646" spans="1:11" x14ac:dyDescent="0.2">
      <c r="A646" s="14">
        <v>43917.791666666672</v>
      </c>
      <c r="B646" s="65">
        <v>20.888935</v>
      </c>
      <c r="C646" s="65">
        <v>70</v>
      </c>
      <c r="D646" s="66">
        <v>3951.4</v>
      </c>
      <c r="F646" s="55">
        <f>AVERAGE(F630:F645)</f>
        <v>18.033333333333335</v>
      </c>
      <c r="G646" s="55">
        <f>AVERAGE(G630:G645)</f>
        <v>88.111111111111128</v>
      </c>
      <c r="H646" s="55">
        <f>H654-H630</f>
        <v>0</v>
      </c>
      <c r="I646" s="55">
        <f>AVERAGE(I630:I645)</f>
        <v>17.888888888888889</v>
      </c>
      <c r="J646" s="55">
        <f>AVERAGE(J630:J645)</f>
        <v>87.777777777777771</v>
      </c>
      <c r="K646" s="55">
        <f>K654-K630</f>
        <v>0</v>
      </c>
    </row>
    <row r="647" spans="1:11" x14ac:dyDescent="0.2">
      <c r="A647" s="14">
        <v>43917.833333333328</v>
      </c>
      <c r="B647" s="65">
        <v>19.088933999999998</v>
      </c>
      <c r="C647" s="65">
        <v>73</v>
      </c>
      <c r="D647" s="66">
        <v>3219</v>
      </c>
    </row>
    <row r="648" spans="1:11" x14ac:dyDescent="0.2">
      <c r="A648" s="14">
        <v>43917.875</v>
      </c>
      <c r="B648" s="65">
        <v>17.168934</v>
      </c>
      <c r="C648" s="65">
        <v>79</v>
      </c>
      <c r="D648" s="66">
        <v>3219</v>
      </c>
    </row>
    <row r="649" spans="1:11" x14ac:dyDescent="0.2">
      <c r="A649" s="14">
        <v>43917.916666666672</v>
      </c>
      <c r="B649" s="65">
        <v>15.878933999999999</v>
      </c>
      <c r="C649" s="65">
        <v>83</v>
      </c>
      <c r="D649" s="66">
        <v>3508.8</v>
      </c>
    </row>
    <row r="650" spans="1:11" x14ac:dyDescent="0.2">
      <c r="A650" s="14">
        <v>43917.958333333328</v>
      </c>
      <c r="B650" s="65">
        <v>14.908935</v>
      </c>
      <c r="C650" s="65">
        <v>87</v>
      </c>
      <c r="D650" s="66">
        <v>0</v>
      </c>
      <c r="E650" s="67">
        <f>AVERAGE(D627:D650)</f>
        <v>2623</v>
      </c>
    </row>
    <row r="651" spans="1:11" x14ac:dyDescent="0.2">
      <c r="A651" s="14">
        <v>43918</v>
      </c>
      <c r="B651" s="65">
        <v>14.288933999999999</v>
      </c>
      <c r="C651" s="65">
        <v>89</v>
      </c>
      <c r="D651" s="66">
        <v>0</v>
      </c>
    </row>
    <row r="652" spans="1:11" x14ac:dyDescent="0.2">
      <c r="A652" s="14">
        <v>43918.041666666672</v>
      </c>
      <c r="B652" s="65">
        <v>13.798933999999999</v>
      </c>
      <c r="C652" s="65">
        <v>91</v>
      </c>
      <c r="D652" s="66">
        <v>0</v>
      </c>
      <c r="E652" s="67"/>
    </row>
    <row r="653" spans="1:11" x14ac:dyDescent="0.2">
      <c r="A653" s="14">
        <v>43918.083333333328</v>
      </c>
      <c r="B653" s="65">
        <v>13.348934</v>
      </c>
      <c r="C653" s="65">
        <v>93</v>
      </c>
      <c r="D653" s="66">
        <v>0</v>
      </c>
      <c r="E653" s="67"/>
    </row>
    <row r="654" spans="1:11" x14ac:dyDescent="0.2">
      <c r="A654" s="14">
        <v>43918.125</v>
      </c>
      <c r="B654" s="65">
        <v>13.018934</v>
      </c>
      <c r="C654" s="65">
        <v>95</v>
      </c>
      <c r="D654" s="66">
        <v>0</v>
      </c>
    </row>
    <row r="655" spans="1:11" x14ac:dyDescent="0.2">
      <c r="A655" s="14">
        <v>43918.166666666672</v>
      </c>
      <c r="B655" s="65">
        <v>13.458933999999999</v>
      </c>
      <c r="C655" s="65">
        <v>93</v>
      </c>
      <c r="D655" s="66">
        <v>0</v>
      </c>
    </row>
    <row r="656" spans="1:11" x14ac:dyDescent="0.2">
      <c r="A656" s="14">
        <v>43918.208333333328</v>
      </c>
      <c r="B656" s="65">
        <v>13.678934</v>
      </c>
      <c r="C656" s="65">
        <v>92</v>
      </c>
      <c r="D656" s="66">
        <v>0</v>
      </c>
    </row>
    <row r="657" spans="1:14" x14ac:dyDescent="0.2">
      <c r="A657" s="14">
        <v>43918.25</v>
      </c>
      <c r="B657" s="65">
        <v>13.7789345</v>
      </c>
      <c r="C657" s="65">
        <v>91</v>
      </c>
      <c r="D657" s="66">
        <v>0</v>
      </c>
    </row>
    <row r="658" spans="1:14" x14ac:dyDescent="0.2">
      <c r="A658" s="14">
        <v>43918.291666666672</v>
      </c>
      <c r="B658" s="65">
        <v>14.318934</v>
      </c>
      <c r="C658" s="65">
        <v>89</v>
      </c>
      <c r="D658" s="66">
        <v>0</v>
      </c>
      <c r="F658" s="65" t="s">
        <v>537</v>
      </c>
      <c r="G658" s="65" t="s">
        <v>537</v>
      </c>
      <c r="H658" s="65" t="s">
        <v>537</v>
      </c>
      <c r="I658" s="65" t="s">
        <v>537</v>
      </c>
      <c r="J658" s="65" t="s">
        <v>537</v>
      </c>
      <c r="K658" s="65" t="s">
        <v>537</v>
      </c>
    </row>
    <row r="659" spans="1:14" x14ac:dyDescent="0.2">
      <c r="A659" s="14">
        <v>43918.333333333328</v>
      </c>
      <c r="B659" s="65">
        <v>15.608934</v>
      </c>
      <c r="C659" s="65">
        <v>83</v>
      </c>
      <c r="D659" s="66">
        <v>3508.8</v>
      </c>
      <c r="F659" s="65" t="s">
        <v>537</v>
      </c>
      <c r="G659" s="65" t="s">
        <v>537</v>
      </c>
      <c r="H659" s="65" t="s">
        <v>537</v>
      </c>
      <c r="I659" s="65" t="s">
        <v>537</v>
      </c>
      <c r="J659" s="65" t="s">
        <v>537</v>
      </c>
      <c r="K659" s="65" t="s">
        <v>537</v>
      </c>
    </row>
    <row r="660" spans="1:14" x14ac:dyDescent="0.2">
      <c r="A660" s="14">
        <v>43918.375</v>
      </c>
      <c r="B660" s="65">
        <v>17.228933000000001</v>
      </c>
      <c r="C660" s="65">
        <v>76</v>
      </c>
      <c r="D660" s="66">
        <v>3219</v>
      </c>
      <c r="F660" s="65" t="s">
        <v>537</v>
      </c>
      <c r="G660" s="65" t="s">
        <v>537</v>
      </c>
      <c r="H660" s="65" t="s">
        <v>537</v>
      </c>
      <c r="I660" s="65" t="s">
        <v>537</v>
      </c>
      <c r="J660" s="65" t="s">
        <v>537</v>
      </c>
      <c r="K660" s="65" t="s">
        <v>537</v>
      </c>
    </row>
    <row r="661" spans="1:14" x14ac:dyDescent="0.2">
      <c r="A661" s="14">
        <v>43918.416666666672</v>
      </c>
      <c r="B661" s="65">
        <v>19.548935</v>
      </c>
      <c r="C661" s="65">
        <v>67</v>
      </c>
      <c r="D661" s="66">
        <v>2249.1999999999998</v>
      </c>
      <c r="F661" s="65" t="s">
        <v>537</v>
      </c>
      <c r="G661" s="65" t="s">
        <v>537</v>
      </c>
      <c r="H661" s="65" t="s">
        <v>537</v>
      </c>
      <c r="I661" s="65" t="s">
        <v>537</v>
      </c>
      <c r="J661" s="65" t="s">
        <v>537</v>
      </c>
      <c r="K661" s="65" t="s">
        <v>537</v>
      </c>
    </row>
    <row r="662" spans="1:14" x14ac:dyDescent="0.2">
      <c r="A662" s="14">
        <v>43918.458333333328</v>
      </c>
      <c r="B662" s="65">
        <v>21.958935</v>
      </c>
      <c r="C662" s="65">
        <v>59</v>
      </c>
      <c r="D662" s="66">
        <v>2851</v>
      </c>
      <c r="F662" s="65" t="s">
        <v>537</v>
      </c>
      <c r="G662" s="65" t="s">
        <v>537</v>
      </c>
      <c r="H662" s="65" t="s">
        <v>537</v>
      </c>
      <c r="I662" s="65" t="s">
        <v>537</v>
      </c>
      <c r="J662" s="65" t="s">
        <v>537</v>
      </c>
      <c r="K662" s="65" t="s">
        <v>537</v>
      </c>
    </row>
    <row r="663" spans="1:14" x14ac:dyDescent="0.2">
      <c r="A663" s="14">
        <v>43918.5</v>
      </c>
      <c r="B663" s="65">
        <v>23.718934999999998</v>
      </c>
      <c r="C663" s="65">
        <v>53</v>
      </c>
      <c r="D663" s="66">
        <v>2851</v>
      </c>
      <c r="F663" s="65" t="s">
        <v>537</v>
      </c>
      <c r="G663" s="65" t="s">
        <v>537</v>
      </c>
      <c r="H663" s="65" t="s">
        <v>537</v>
      </c>
      <c r="I663" s="65" t="s">
        <v>537</v>
      </c>
      <c r="J663" s="65" t="s">
        <v>537</v>
      </c>
      <c r="K663" s="65" t="s">
        <v>537</v>
      </c>
    </row>
    <row r="664" spans="1:14" x14ac:dyDescent="0.2">
      <c r="A664" s="14">
        <v>43918.541666666672</v>
      </c>
      <c r="B664" s="65">
        <v>25.048935</v>
      </c>
      <c r="C664" s="65">
        <v>49</v>
      </c>
      <c r="D664" s="66">
        <v>2866</v>
      </c>
      <c r="F664" s="65" t="s">
        <v>537</v>
      </c>
      <c r="G664" s="65" t="s">
        <v>537</v>
      </c>
      <c r="H664" s="65" t="s">
        <v>537</v>
      </c>
      <c r="I664" s="65" t="s">
        <v>537</v>
      </c>
      <c r="J664" s="65" t="s">
        <v>537</v>
      </c>
      <c r="K664" s="65" t="s">
        <v>537</v>
      </c>
    </row>
    <row r="665" spans="1:14" x14ac:dyDescent="0.2">
      <c r="A665" s="14">
        <v>43918.583333333328</v>
      </c>
      <c r="B665" s="65">
        <v>26.188934</v>
      </c>
      <c r="C665" s="65">
        <v>40</v>
      </c>
      <c r="D665" s="66">
        <v>2866</v>
      </c>
      <c r="F665" s="65" t="s">
        <v>537</v>
      </c>
      <c r="G665" s="65" t="s">
        <v>537</v>
      </c>
      <c r="H665" s="65" t="s">
        <v>537</v>
      </c>
      <c r="I665" s="65" t="s">
        <v>537</v>
      </c>
      <c r="J665" s="65" t="s">
        <v>537</v>
      </c>
      <c r="K665" s="65" t="s">
        <v>537</v>
      </c>
    </row>
    <row r="666" spans="1:14" x14ac:dyDescent="0.2">
      <c r="A666" s="14">
        <v>43918.625</v>
      </c>
      <c r="B666" s="65">
        <v>26.698934999999999</v>
      </c>
      <c r="C666" s="65">
        <v>38</v>
      </c>
      <c r="D666" s="66">
        <v>2274</v>
      </c>
      <c r="F666" s="65" t="s">
        <v>537</v>
      </c>
      <c r="G666" s="65" t="s">
        <v>537</v>
      </c>
      <c r="H666" s="65" t="s">
        <v>537</v>
      </c>
      <c r="I666" s="65" t="s">
        <v>537</v>
      </c>
      <c r="J666" s="65" t="s">
        <v>537</v>
      </c>
      <c r="K666" s="65" t="s">
        <v>537</v>
      </c>
    </row>
    <row r="667" spans="1:14" x14ac:dyDescent="0.2">
      <c r="A667" s="14">
        <v>43918.666666666672</v>
      </c>
      <c r="B667" s="65">
        <v>26.658933999999999</v>
      </c>
      <c r="C667" s="65">
        <v>37</v>
      </c>
      <c r="D667" s="66">
        <v>2274</v>
      </c>
      <c r="F667" s="65" t="s">
        <v>537</v>
      </c>
      <c r="G667" s="65" t="s">
        <v>537</v>
      </c>
      <c r="H667" s="65" t="s">
        <v>537</v>
      </c>
      <c r="I667" s="65" t="s">
        <v>537</v>
      </c>
      <c r="J667" s="65" t="s">
        <v>537</v>
      </c>
      <c r="K667" s="65" t="s">
        <v>537</v>
      </c>
    </row>
    <row r="668" spans="1:14" x14ac:dyDescent="0.2">
      <c r="A668" s="14">
        <v>43918.708333333328</v>
      </c>
      <c r="B668" s="65">
        <v>26.118935</v>
      </c>
      <c r="C668" s="65">
        <v>37</v>
      </c>
      <c r="D668" s="66">
        <v>2274</v>
      </c>
    </row>
    <row r="669" spans="1:14" x14ac:dyDescent="0.2">
      <c r="A669" s="14">
        <v>43918.75</v>
      </c>
      <c r="B669" s="65">
        <v>24.108934000000001</v>
      </c>
      <c r="C669" s="65">
        <v>43</v>
      </c>
      <c r="D669" s="66">
        <v>2500</v>
      </c>
    </row>
    <row r="670" spans="1:14" x14ac:dyDescent="0.2">
      <c r="A670" s="14">
        <v>43918.791666666672</v>
      </c>
      <c r="B670" s="65">
        <v>23.038934999999999</v>
      </c>
      <c r="C670" s="65">
        <v>45</v>
      </c>
      <c r="D670" s="66">
        <v>2500</v>
      </c>
      <c r="L670" s="8"/>
      <c r="M670" s="8"/>
      <c r="N670" s="8"/>
    </row>
    <row r="671" spans="1:14" x14ac:dyDescent="0.2">
      <c r="A671" s="14">
        <v>43918.833333333328</v>
      </c>
      <c r="B671" s="65">
        <v>22.728933000000001</v>
      </c>
      <c r="C671" s="65">
        <v>45</v>
      </c>
      <c r="D671" s="66">
        <v>2500</v>
      </c>
    </row>
    <row r="672" spans="1:14" x14ac:dyDescent="0.2">
      <c r="A672" s="14">
        <v>43918.875</v>
      </c>
      <c r="B672" s="65">
        <v>21.938934</v>
      </c>
      <c r="C672" s="65">
        <v>48</v>
      </c>
      <c r="D672" s="66">
        <v>2500</v>
      </c>
    </row>
    <row r="673" spans="1:11" x14ac:dyDescent="0.2">
      <c r="A673" s="14">
        <v>43918.916666666672</v>
      </c>
      <c r="B673" s="65">
        <v>20.508934</v>
      </c>
      <c r="C673" s="65">
        <v>52</v>
      </c>
      <c r="D673" s="66">
        <v>2851</v>
      </c>
    </row>
    <row r="674" spans="1:11" x14ac:dyDescent="0.2">
      <c r="A674" s="14">
        <v>43918.958333333328</v>
      </c>
      <c r="B674" s="65">
        <v>20.158933999999999</v>
      </c>
      <c r="C674" s="65">
        <v>54</v>
      </c>
      <c r="D674" s="66">
        <v>2851</v>
      </c>
      <c r="E674" s="67">
        <f>AVERAGE(D651:D674)</f>
        <v>1788.9583333333333</v>
      </c>
    </row>
    <row r="675" spans="1:11" x14ac:dyDescent="0.2">
      <c r="A675" s="14">
        <v>43919</v>
      </c>
      <c r="B675" s="65">
        <v>19.278934</v>
      </c>
      <c r="C675" s="65">
        <v>61</v>
      </c>
      <c r="D675" s="66">
        <v>2249.1999999999998</v>
      </c>
    </row>
    <row r="676" spans="1:11" x14ac:dyDescent="0.2">
      <c r="A676" s="14">
        <v>43919.041666666672</v>
      </c>
      <c r="B676" s="65">
        <v>16.618935</v>
      </c>
      <c r="C676" s="65">
        <v>77</v>
      </c>
      <c r="D676" s="66">
        <v>3219</v>
      </c>
      <c r="E676" s="67"/>
    </row>
    <row r="677" spans="1:11" x14ac:dyDescent="0.2">
      <c r="A677" s="14">
        <v>43919.083333333328</v>
      </c>
      <c r="B677" s="65">
        <v>14.868935</v>
      </c>
      <c r="C677" s="65">
        <v>86</v>
      </c>
      <c r="D677" s="66">
        <v>0</v>
      </c>
      <c r="E677" s="67"/>
    </row>
    <row r="678" spans="1:11" x14ac:dyDescent="0.2">
      <c r="A678" s="14">
        <v>43919.125</v>
      </c>
      <c r="B678" s="65">
        <v>13.768934</v>
      </c>
      <c r="C678" s="65">
        <v>92</v>
      </c>
      <c r="D678" s="66">
        <v>0</v>
      </c>
    </row>
    <row r="679" spans="1:11" x14ac:dyDescent="0.2">
      <c r="A679" s="14">
        <v>43919.166666666672</v>
      </c>
      <c r="B679" s="65">
        <v>13.308934000000001</v>
      </c>
      <c r="C679" s="65">
        <v>93</v>
      </c>
      <c r="D679" s="66">
        <v>0</v>
      </c>
    </row>
    <row r="680" spans="1:11" x14ac:dyDescent="0.2">
      <c r="A680" s="14">
        <v>43919.208333333328</v>
      </c>
      <c r="B680" s="65">
        <v>13.258934</v>
      </c>
      <c r="C680" s="65">
        <v>92</v>
      </c>
      <c r="D680" s="66">
        <v>0</v>
      </c>
    </row>
    <row r="681" spans="1:11" x14ac:dyDescent="0.2">
      <c r="A681" s="14">
        <v>43919.25</v>
      </c>
      <c r="B681" s="65">
        <v>13.188934</v>
      </c>
      <c r="C681" s="65">
        <v>91</v>
      </c>
      <c r="D681" s="66">
        <v>0</v>
      </c>
    </row>
    <row r="682" spans="1:11" x14ac:dyDescent="0.2">
      <c r="A682" s="14">
        <v>43919.291666666672</v>
      </c>
      <c r="B682" s="65">
        <v>14.458933999999999</v>
      </c>
      <c r="C682" s="65">
        <v>87</v>
      </c>
      <c r="D682" s="66">
        <v>0</v>
      </c>
      <c r="F682" s="65" t="s">
        <v>537</v>
      </c>
      <c r="G682" s="65" t="s">
        <v>537</v>
      </c>
      <c r="H682" s="65" t="s">
        <v>537</v>
      </c>
      <c r="I682" s="65" t="s">
        <v>537</v>
      </c>
      <c r="J682" s="65" t="s">
        <v>537</v>
      </c>
      <c r="K682" s="65" t="s">
        <v>537</v>
      </c>
    </row>
    <row r="683" spans="1:11" x14ac:dyDescent="0.2">
      <c r="A683" s="14">
        <v>43919.333333333328</v>
      </c>
      <c r="B683" s="65">
        <v>17.848934</v>
      </c>
      <c r="C683" s="65">
        <v>73</v>
      </c>
      <c r="D683" s="66">
        <v>3219</v>
      </c>
      <c r="F683" s="65" t="s">
        <v>537</v>
      </c>
      <c r="G683" s="65" t="s">
        <v>537</v>
      </c>
      <c r="H683" s="65" t="s">
        <v>537</v>
      </c>
      <c r="I683" s="65" t="s">
        <v>537</v>
      </c>
      <c r="J683" s="65" t="s">
        <v>537</v>
      </c>
      <c r="K683" s="65" t="s">
        <v>537</v>
      </c>
    </row>
    <row r="684" spans="1:11" x14ac:dyDescent="0.2">
      <c r="A684" s="14">
        <v>43919.375</v>
      </c>
      <c r="B684" s="65">
        <v>20.248933999999998</v>
      </c>
      <c r="C684" s="65">
        <v>64</v>
      </c>
      <c r="D684" s="66">
        <v>3186.6</v>
      </c>
      <c r="F684" s="65" t="s">
        <v>537</v>
      </c>
      <c r="G684" s="65" t="s">
        <v>537</v>
      </c>
      <c r="H684" s="65" t="s">
        <v>537</v>
      </c>
      <c r="I684" s="65" t="s">
        <v>537</v>
      </c>
      <c r="J684" s="65" t="s">
        <v>537</v>
      </c>
      <c r="K684" s="65" t="s">
        <v>537</v>
      </c>
    </row>
    <row r="685" spans="1:11" x14ac:dyDescent="0.2">
      <c r="A685" s="14">
        <v>43919.416666666672</v>
      </c>
      <c r="B685" s="65">
        <v>22.718934999999998</v>
      </c>
      <c r="C685" s="65">
        <v>55</v>
      </c>
      <c r="D685" s="66">
        <v>2851</v>
      </c>
      <c r="F685" s="65" t="s">
        <v>537</v>
      </c>
      <c r="G685" s="65" t="s">
        <v>537</v>
      </c>
      <c r="H685" s="65" t="s">
        <v>537</v>
      </c>
      <c r="I685" s="65" t="s">
        <v>537</v>
      </c>
      <c r="J685" s="65" t="s">
        <v>537</v>
      </c>
      <c r="K685" s="65" t="s">
        <v>537</v>
      </c>
    </row>
    <row r="686" spans="1:11" x14ac:dyDescent="0.2">
      <c r="A686" s="14">
        <v>43919.458333333328</v>
      </c>
      <c r="B686" s="65">
        <v>24.978933000000001</v>
      </c>
      <c r="C686" s="65">
        <v>47</v>
      </c>
      <c r="D686" s="66">
        <v>2500</v>
      </c>
      <c r="F686" s="65" t="s">
        <v>537</v>
      </c>
      <c r="G686" s="65" t="s">
        <v>537</v>
      </c>
      <c r="H686" s="65" t="s">
        <v>537</v>
      </c>
      <c r="I686" s="65" t="s">
        <v>537</v>
      </c>
      <c r="J686" s="65" t="s">
        <v>537</v>
      </c>
      <c r="K686" s="65" t="s">
        <v>537</v>
      </c>
    </row>
    <row r="687" spans="1:11" x14ac:dyDescent="0.2">
      <c r="A687" s="14">
        <v>43919.5</v>
      </c>
      <c r="B687" s="65">
        <v>26.668934</v>
      </c>
      <c r="C687" s="65">
        <v>42</v>
      </c>
      <c r="D687" s="66">
        <v>2866</v>
      </c>
      <c r="F687" s="65" t="s">
        <v>537</v>
      </c>
      <c r="G687" s="65" t="s">
        <v>537</v>
      </c>
      <c r="H687" s="65" t="s">
        <v>537</v>
      </c>
      <c r="I687" s="65" t="s">
        <v>537</v>
      </c>
      <c r="J687" s="65" t="s">
        <v>537</v>
      </c>
      <c r="K687" s="65" t="s">
        <v>537</v>
      </c>
    </row>
    <row r="688" spans="1:11" x14ac:dyDescent="0.2">
      <c r="A688" s="14">
        <v>43919.541666666672</v>
      </c>
      <c r="B688" s="65">
        <v>27.898933</v>
      </c>
      <c r="C688" s="65">
        <v>39</v>
      </c>
      <c r="D688" s="66">
        <v>2274</v>
      </c>
      <c r="F688" s="65" t="s">
        <v>537</v>
      </c>
      <c r="G688" s="65" t="s">
        <v>537</v>
      </c>
      <c r="H688" s="65" t="s">
        <v>537</v>
      </c>
      <c r="I688" s="65" t="s">
        <v>537</v>
      </c>
      <c r="J688" s="65" t="s">
        <v>537</v>
      </c>
      <c r="K688" s="65" t="s">
        <v>537</v>
      </c>
    </row>
    <row r="689" spans="1:14" x14ac:dyDescent="0.2">
      <c r="A689" s="14">
        <v>43919.583333333328</v>
      </c>
      <c r="B689" s="65">
        <v>28.178934000000002</v>
      </c>
      <c r="C689" s="65">
        <v>38</v>
      </c>
      <c r="D689" s="66">
        <v>2274</v>
      </c>
      <c r="F689" s="65" t="s">
        <v>537</v>
      </c>
      <c r="G689" s="65" t="s">
        <v>537</v>
      </c>
      <c r="H689" s="65" t="s">
        <v>537</v>
      </c>
      <c r="I689" s="65" t="s">
        <v>537</v>
      </c>
      <c r="J689" s="65" t="s">
        <v>537</v>
      </c>
      <c r="K689" s="65" t="s">
        <v>537</v>
      </c>
    </row>
    <row r="690" spans="1:14" x14ac:dyDescent="0.2">
      <c r="A690" s="14">
        <v>43919.625</v>
      </c>
      <c r="B690" s="65">
        <v>28.508934</v>
      </c>
      <c r="C690" s="65">
        <v>35</v>
      </c>
      <c r="D690" s="66">
        <v>2274</v>
      </c>
      <c r="F690" s="65" t="s">
        <v>537</v>
      </c>
      <c r="G690" s="65" t="s">
        <v>537</v>
      </c>
      <c r="H690" s="65" t="s">
        <v>537</v>
      </c>
      <c r="I690" s="65" t="s">
        <v>537</v>
      </c>
      <c r="J690" s="65" t="s">
        <v>537</v>
      </c>
      <c r="K690" s="65" t="s">
        <v>537</v>
      </c>
    </row>
    <row r="691" spans="1:14" x14ac:dyDescent="0.2">
      <c r="A691" s="14">
        <v>43919.666666666672</v>
      </c>
      <c r="B691" s="65">
        <v>28.428934000000002</v>
      </c>
      <c r="C691" s="65">
        <v>33</v>
      </c>
      <c r="D691" s="66">
        <v>2274</v>
      </c>
      <c r="F691" s="65" t="s">
        <v>537</v>
      </c>
      <c r="G691" s="65" t="s">
        <v>537</v>
      </c>
      <c r="H691" s="65" t="s">
        <v>537</v>
      </c>
      <c r="I691" s="65" t="s">
        <v>537</v>
      </c>
      <c r="J691" s="65" t="s">
        <v>537</v>
      </c>
      <c r="K691" s="65" t="s">
        <v>537</v>
      </c>
    </row>
    <row r="692" spans="1:14" x14ac:dyDescent="0.2">
      <c r="A692" s="14">
        <v>43919.708333333328</v>
      </c>
      <c r="B692" s="65">
        <v>27.778934</v>
      </c>
      <c r="C692" s="65">
        <v>34</v>
      </c>
      <c r="D692" s="66">
        <v>2274</v>
      </c>
    </row>
    <row r="693" spans="1:14" x14ac:dyDescent="0.2">
      <c r="A693" s="14">
        <v>43919.75</v>
      </c>
      <c r="B693" s="65">
        <v>25.458935</v>
      </c>
      <c r="C693" s="65">
        <v>40</v>
      </c>
      <c r="D693" s="66">
        <v>2866</v>
      </c>
    </row>
    <row r="694" spans="1:14" x14ac:dyDescent="0.2">
      <c r="A694" s="14">
        <v>43919.791666666672</v>
      </c>
      <c r="B694" s="65">
        <v>24.798935</v>
      </c>
      <c r="C694" s="65">
        <v>41</v>
      </c>
      <c r="D694" s="66">
        <v>2500</v>
      </c>
      <c r="L694" s="8"/>
      <c r="M694" s="8"/>
      <c r="N694" s="8"/>
    </row>
    <row r="695" spans="1:14" x14ac:dyDescent="0.2">
      <c r="A695" s="14">
        <v>43919.833333333328</v>
      </c>
      <c r="B695" s="65">
        <v>24.508934</v>
      </c>
      <c r="C695" s="65">
        <v>42</v>
      </c>
      <c r="D695" s="66">
        <v>2500</v>
      </c>
    </row>
    <row r="696" spans="1:14" x14ac:dyDescent="0.2">
      <c r="A696" s="14">
        <v>43919.875</v>
      </c>
      <c r="B696" s="65">
        <v>24.288934999999999</v>
      </c>
      <c r="C696" s="65">
        <v>43</v>
      </c>
      <c r="D696" s="66">
        <v>2500</v>
      </c>
    </row>
    <row r="697" spans="1:14" x14ac:dyDescent="0.2">
      <c r="A697" s="14">
        <v>43919.916666666672</v>
      </c>
      <c r="B697" s="65">
        <v>23.078934</v>
      </c>
      <c r="C697" s="65">
        <v>46</v>
      </c>
      <c r="D697" s="66">
        <v>2500</v>
      </c>
    </row>
    <row r="698" spans="1:14" x14ac:dyDescent="0.2">
      <c r="A698" s="14">
        <v>43919.958333333328</v>
      </c>
      <c r="B698" s="65">
        <v>21.958935</v>
      </c>
      <c r="C698" s="65">
        <v>50</v>
      </c>
      <c r="D698" s="66">
        <v>2851</v>
      </c>
      <c r="E698" s="67">
        <f>AVERAGE(D675:D698)</f>
        <v>1965.7416666666668</v>
      </c>
    </row>
    <row r="699" spans="1:14" x14ac:dyDescent="0.2">
      <c r="A699" s="14">
        <v>43920</v>
      </c>
      <c r="B699" s="65">
        <v>20.448934999999999</v>
      </c>
      <c r="C699" s="65">
        <v>56</v>
      </c>
      <c r="D699" s="66">
        <v>2851</v>
      </c>
    </row>
    <row r="700" spans="1:14" x14ac:dyDescent="0.2">
      <c r="A700" s="14">
        <v>43920.041666666672</v>
      </c>
      <c r="B700" s="65">
        <v>18.978933000000001</v>
      </c>
      <c r="C700" s="65">
        <v>62</v>
      </c>
      <c r="D700" s="66">
        <v>2249.1999999999998</v>
      </c>
      <c r="E700" s="67"/>
    </row>
    <row r="701" spans="1:14" x14ac:dyDescent="0.2">
      <c r="A701" s="14">
        <v>43920.083333333328</v>
      </c>
      <c r="B701" s="65">
        <v>18.638935</v>
      </c>
      <c r="C701" s="65">
        <v>63</v>
      </c>
      <c r="D701" s="66">
        <v>2249.1999999999998</v>
      </c>
      <c r="E701" s="67"/>
    </row>
    <row r="702" spans="1:14" x14ac:dyDescent="0.2">
      <c r="A702" s="14">
        <v>43920.125</v>
      </c>
      <c r="B702" s="65">
        <v>18.708935</v>
      </c>
      <c r="C702" s="65">
        <v>62</v>
      </c>
      <c r="D702" s="66">
        <v>2249.1999999999998</v>
      </c>
    </row>
    <row r="703" spans="1:14" x14ac:dyDescent="0.2">
      <c r="A703" s="14">
        <v>43920.166666666672</v>
      </c>
      <c r="B703" s="65">
        <v>17.618935</v>
      </c>
      <c r="C703" s="65">
        <v>66</v>
      </c>
      <c r="D703" s="66">
        <v>2249.1999999999998</v>
      </c>
    </row>
    <row r="704" spans="1:14" x14ac:dyDescent="0.2">
      <c r="A704" s="14">
        <v>43920.208333333328</v>
      </c>
      <c r="B704" s="65">
        <v>17.018934000000002</v>
      </c>
      <c r="C704" s="65">
        <v>68</v>
      </c>
      <c r="D704" s="66">
        <v>2249.1999999999998</v>
      </c>
    </row>
    <row r="705" spans="1:14" x14ac:dyDescent="0.2">
      <c r="A705" s="14">
        <v>43920.25</v>
      </c>
      <c r="B705" s="65">
        <v>16.798935</v>
      </c>
      <c r="C705" s="65">
        <v>66</v>
      </c>
      <c r="D705" s="66">
        <v>2249.1999999999998</v>
      </c>
    </row>
    <row r="706" spans="1:14" x14ac:dyDescent="0.2">
      <c r="A706" s="14">
        <v>43920.291666666672</v>
      </c>
      <c r="B706" s="65">
        <v>18.568933000000001</v>
      </c>
      <c r="C706" s="65">
        <v>60</v>
      </c>
      <c r="D706" s="66">
        <v>2249.1999999999998</v>
      </c>
      <c r="F706" s="65">
        <v>18.7</v>
      </c>
      <c r="G706" s="65">
        <v>77.599999999999994</v>
      </c>
      <c r="H706" s="65">
        <v>83021</v>
      </c>
      <c r="I706" s="65">
        <v>18</v>
      </c>
      <c r="J706" s="65">
        <v>80.099999999999994</v>
      </c>
      <c r="K706" s="65">
        <v>123472</v>
      </c>
    </row>
    <row r="707" spans="1:14" x14ac:dyDescent="0.2">
      <c r="A707" s="14">
        <v>43920.333333333328</v>
      </c>
      <c r="B707" s="65">
        <v>21.388935</v>
      </c>
      <c r="C707" s="65">
        <v>49</v>
      </c>
      <c r="D707" s="66">
        <v>2500</v>
      </c>
      <c r="F707" s="65">
        <v>15</v>
      </c>
      <c r="G707" s="65">
        <v>89.7</v>
      </c>
      <c r="H707" s="65">
        <v>83151</v>
      </c>
      <c r="I707" s="65">
        <v>15.1</v>
      </c>
      <c r="J707" s="65">
        <v>87.6</v>
      </c>
      <c r="K707" s="65">
        <v>123608</v>
      </c>
    </row>
    <row r="708" spans="1:14" x14ac:dyDescent="0.2">
      <c r="A708" s="14">
        <v>43920.375</v>
      </c>
      <c r="B708" s="65">
        <v>23.888935</v>
      </c>
      <c r="C708" s="65">
        <v>42</v>
      </c>
      <c r="D708" s="66">
        <v>2500</v>
      </c>
      <c r="F708" s="65">
        <v>17.100000000000001</v>
      </c>
      <c r="G708" s="65">
        <v>85.8</v>
      </c>
      <c r="H708" s="65">
        <v>83444</v>
      </c>
      <c r="I708" s="65">
        <v>17.2</v>
      </c>
      <c r="J708" s="65">
        <v>89.1</v>
      </c>
      <c r="K708" s="65">
        <v>123887</v>
      </c>
    </row>
    <row r="709" spans="1:14" x14ac:dyDescent="0.2">
      <c r="A709" s="14">
        <v>43920.416666666672</v>
      </c>
      <c r="B709" s="65">
        <v>25.998933999999998</v>
      </c>
      <c r="C709" s="65">
        <v>37</v>
      </c>
      <c r="D709" s="66">
        <v>2274</v>
      </c>
      <c r="F709" s="65">
        <v>17.3</v>
      </c>
      <c r="G709" s="65">
        <v>85.9</v>
      </c>
      <c r="H709" s="65">
        <v>83522</v>
      </c>
      <c r="I709" s="65">
        <v>16.8</v>
      </c>
      <c r="J709" s="65">
        <v>87.3</v>
      </c>
      <c r="K709" s="65">
        <v>123887</v>
      </c>
    </row>
    <row r="710" spans="1:14" x14ac:dyDescent="0.2">
      <c r="A710" s="14">
        <v>43920.458333333328</v>
      </c>
      <c r="B710" s="65">
        <v>27.618935</v>
      </c>
      <c r="C710" s="65">
        <v>34</v>
      </c>
      <c r="D710" s="66">
        <v>2274</v>
      </c>
      <c r="F710" s="65">
        <v>17.5</v>
      </c>
      <c r="G710" s="65">
        <v>87.3</v>
      </c>
      <c r="H710" s="65">
        <v>83710</v>
      </c>
      <c r="I710" s="65">
        <v>17.2</v>
      </c>
      <c r="J710" s="65">
        <v>88</v>
      </c>
      <c r="K710" s="65">
        <v>124079</v>
      </c>
    </row>
    <row r="711" spans="1:14" x14ac:dyDescent="0.2">
      <c r="A711" s="14">
        <v>43920.5</v>
      </c>
      <c r="B711" s="65">
        <v>28.968934999999998</v>
      </c>
      <c r="C711" s="65">
        <v>32</v>
      </c>
      <c r="D711" s="66">
        <v>2274</v>
      </c>
      <c r="F711" s="65">
        <v>18.600000000000001</v>
      </c>
      <c r="G711" s="65">
        <v>83.7</v>
      </c>
      <c r="H711" s="65">
        <v>83965</v>
      </c>
      <c r="I711" s="65">
        <v>18.600000000000001</v>
      </c>
      <c r="J711" s="65">
        <v>86.6</v>
      </c>
      <c r="K711" s="65">
        <v>124218</v>
      </c>
    </row>
    <row r="712" spans="1:14" x14ac:dyDescent="0.2">
      <c r="A712" s="14">
        <v>43920.541666666672</v>
      </c>
      <c r="B712" s="65">
        <v>28.718934999999998</v>
      </c>
      <c r="C712" s="65">
        <v>32</v>
      </c>
      <c r="D712" s="66">
        <v>2274</v>
      </c>
      <c r="F712" s="65">
        <v>18.8</v>
      </c>
      <c r="G712" s="65">
        <v>81.400000000000006</v>
      </c>
      <c r="H712" s="65">
        <v>83985</v>
      </c>
      <c r="I712" s="65">
        <v>18.5</v>
      </c>
      <c r="J712" s="65">
        <v>86.9</v>
      </c>
      <c r="K712" s="65">
        <v>124339</v>
      </c>
    </row>
    <row r="713" spans="1:14" x14ac:dyDescent="0.2">
      <c r="A713" s="14">
        <v>43920.583333333328</v>
      </c>
      <c r="B713" s="65">
        <v>28.158933999999999</v>
      </c>
      <c r="C713" s="65">
        <v>34</v>
      </c>
      <c r="D713" s="66">
        <v>2274</v>
      </c>
      <c r="F713" s="65">
        <v>19.3</v>
      </c>
      <c r="G713" s="65">
        <v>83.5</v>
      </c>
      <c r="H713" s="65">
        <v>84101</v>
      </c>
      <c r="I713" s="65">
        <v>18.7</v>
      </c>
      <c r="J713" s="65">
        <v>86.4</v>
      </c>
      <c r="K713" s="65">
        <v>124444</v>
      </c>
    </row>
    <row r="714" spans="1:14" x14ac:dyDescent="0.2">
      <c r="A714" s="14">
        <v>43920.625</v>
      </c>
      <c r="B714" s="65">
        <v>27.918934</v>
      </c>
      <c r="C714" s="65">
        <v>35</v>
      </c>
      <c r="D714" s="66">
        <v>2274</v>
      </c>
      <c r="F714" s="65">
        <v>25.8</v>
      </c>
      <c r="G714" s="65">
        <v>58.2</v>
      </c>
      <c r="H714" s="65">
        <v>84101</v>
      </c>
      <c r="I714" s="65">
        <v>22.3</v>
      </c>
      <c r="J714" s="65">
        <v>71</v>
      </c>
      <c r="K714" s="65">
        <v>124444</v>
      </c>
    </row>
    <row r="715" spans="1:14" x14ac:dyDescent="0.2">
      <c r="A715" s="14">
        <v>43920.666666666672</v>
      </c>
      <c r="B715" s="65">
        <v>27.608934000000001</v>
      </c>
      <c r="C715" s="65">
        <v>36</v>
      </c>
      <c r="D715" s="66">
        <v>2274</v>
      </c>
      <c r="H715" s="65">
        <v>84101</v>
      </c>
      <c r="K715" s="65">
        <v>124444</v>
      </c>
    </row>
    <row r="716" spans="1:14" x14ac:dyDescent="0.2">
      <c r="A716" s="14">
        <v>43920.708333333328</v>
      </c>
      <c r="B716" s="65">
        <v>27.368935</v>
      </c>
      <c r="C716" s="65">
        <v>40</v>
      </c>
      <c r="D716" s="66">
        <v>2866</v>
      </c>
    </row>
    <row r="717" spans="1:14" x14ac:dyDescent="0.2">
      <c r="A717" s="14">
        <v>43920.75</v>
      </c>
      <c r="B717" s="65">
        <v>26.338933999999998</v>
      </c>
      <c r="C717" s="65">
        <v>44</v>
      </c>
      <c r="D717" s="66">
        <v>2866</v>
      </c>
    </row>
    <row r="718" spans="1:14" x14ac:dyDescent="0.2">
      <c r="A718" s="14">
        <v>43920.791666666672</v>
      </c>
      <c r="B718" s="65">
        <v>25.728933000000001</v>
      </c>
      <c r="C718" s="65">
        <v>44</v>
      </c>
      <c r="D718" s="66">
        <v>2866</v>
      </c>
      <c r="F718" s="55">
        <f>AVERAGE(F702:F717)</f>
        <v>18.677777777777781</v>
      </c>
      <c r="G718" s="55">
        <f>AVERAGE(G702:G717)</f>
        <v>81.455555555555563</v>
      </c>
      <c r="H718" s="55">
        <f>H730-H706</f>
        <v>3859</v>
      </c>
      <c r="I718" s="55">
        <f>AVERAGE(I702:I717)</f>
        <v>18.044444444444444</v>
      </c>
      <c r="J718" s="55">
        <f>AVERAGE(J702:J717)</f>
        <v>84.777777777777771</v>
      </c>
      <c r="K718" s="55">
        <f>K730-K706</f>
        <v>3124</v>
      </c>
      <c r="L718" s="8"/>
      <c r="M718" s="8"/>
      <c r="N718" s="8"/>
    </row>
    <row r="719" spans="1:14" x14ac:dyDescent="0.2">
      <c r="A719" s="14">
        <v>43920.833333333328</v>
      </c>
      <c r="B719" s="65">
        <v>25.208935</v>
      </c>
      <c r="C719" s="65">
        <v>45</v>
      </c>
      <c r="D719" s="66">
        <v>2866</v>
      </c>
    </row>
    <row r="720" spans="1:14" x14ac:dyDescent="0.2">
      <c r="A720" s="14">
        <v>43920.875</v>
      </c>
      <c r="B720" s="65">
        <v>24.668934</v>
      </c>
      <c r="C720" s="65">
        <v>47</v>
      </c>
      <c r="D720" s="66">
        <v>2500</v>
      </c>
    </row>
    <row r="721" spans="1:11" x14ac:dyDescent="0.2">
      <c r="A721" s="14">
        <v>43920.916666666672</v>
      </c>
      <c r="B721" s="65">
        <v>23.448934999999999</v>
      </c>
      <c r="C721" s="65">
        <v>52</v>
      </c>
      <c r="D721" s="66">
        <v>2851</v>
      </c>
    </row>
    <row r="722" spans="1:11" x14ac:dyDescent="0.2">
      <c r="A722" s="14">
        <v>43920.958333333328</v>
      </c>
      <c r="B722" s="65">
        <v>19.788934999999999</v>
      </c>
      <c r="C722" s="65">
        <v>67</v>
      </c>
      <c r="D722" s="66">
        <v>2249.1999999999998</v>
      </c>
      <c r="E722" s="67">
        <f>AVERAGE(D699:D722)</f>
        <v>2440.7333333333331</v>
      </c>
    </row>
    <row r="723" spans="1:11" x14ac:dyDescent="0.2">
      <c r="A723" s="14">
        <v>43921</v>
      </c>
      <c r="B723" s="65">
        <v>17.908933999999999</v>
      </c>
      <c r="C723" s="65">
        <v>81</v>
      </c>
      <c r="D723" s="66">
        <v>3508.8</v>
      </c>
    </row>
    <row r="724" spans="1:11" x14ac:dyDescent="0.2">
      <c r="A724" s="14">
        <v>43921.041666666672</v>
      </c>
      <c r="B724" s="65">
        <v>17.578934</v>
      </c>
      <c r="C724" s="65">
        <v>83</v>
      </c>
      <c r="D724" s="66">
        <v>3508.8</v>
      </c>
      <c r="E724" s="67"/>
    </row>
    <row r="725" spans="1:11" x14ac:dyDescent="0.2">
      <c r="A725" s="14">
        <v>43921.083333333328</v>
      </c>
      <c r="B725" s="65">
        <v>16.878934999999998</v>
      </c>
      <c r="C725" s="65">
        <v>86</v>
      </c>
      <c r="D725" s="66">
        <v>3508.8</v>
      </c>
      <c r="E725" s="67"/>
    </row>
    <row r="726" spans="1:11" x14ac:dyDescent="0.2">
      <c r="A726" s="14">
        <v>43921.125</v>
      </c>
      <c r="B726" s="65">
        <v>15.948935000000001</v>
      </c>
      <c r="C726" s="65">
        <v>90</v>
      </c>
      <c r="D726" s="66">
        <v>4561.3999999999996</v>
      </c>
    </row>
    <row r="727" spans="1:11" x14ac:dyDescent="0.2">
      <c r="A727" s="14">
        <v>43921.166666666672</v>
      </c>
      <c r="B727" s="65">
        <v>15.398934000000001</v>
      </c>
      <c r="C727" s="65">
        <v>91</v>
      </c>
      <c r="D727" s="66">
        <v>4561.3999999999996</v>
      </c>
    </row>
    <row r="728" spans="1:11" x14ac:dyDescent="0.2">
      <c r="A728" s="14">
        <v>43921.208333333328</v>
      </c>
      <c r="B728" s="65">
        <v>14.958933999999999</v>
      </c>
      <c r="C728" s="65">
        <v>92</v>
      </c>
      <c r="D728" s="66">
        <v>0</v>
      </c>
    </row>
    <row r="729" spans="1:11" x14ac:dyDescent="0.2">
      <c r="A729" s="14">
        <v>43921.25</v>
      </c>
      <c r="B729" s="65">
        <v>14.448935000000001</v>
      </c>
      <c r="C729" s="65">
        <v>94</v>
      </c>
      <c r="D729" s="66">
        <v>0</v>
      </c>
    </row>
    <row r="730" spans="1:11" x14ac:dyDescent="0.2">
      <c r="A730" s="14">
        <v>43921.291666666672</v>
      </c>
      <c r="B730" s="65">
        <v>15.948935000000001</v>
      </c>
      <c r="C730" s="65">
        <v>89</v>
      </c>
      <c r="D730" s="66">
        <v>3508.8</v>
      </c>
      <c r="F730" s="65">
        <v>16.3</v>
      </c>
      <c r="G730" s="65">
        <v>86.5</v>
      </c>
      <c r="H730" s="65">
        <v>86880</v>
      </c>
      <c r="I730" s="65">
        <v>19.2</v>
      </c>
      <c r="J730" s="65">
        <v>76</v>
      </c>
      <c r="K730" s="65">
        <v>126596</v>
      </c>
    </row>
    <row r="731" spans="1:11" x14ac:dyDescent="0.2">
      <c r="A731" s="14">
        <v>43921.333333333328</v>
      </c>
      <c r="B731" s="65">
        <v>18.468934999999998</v>
      </c>
      <c r="C731" s="65">
        <v>77</v>
      </c>
      <c r="D731" s="66">
        <v>3219</v>
      </c>
      <c r="F731" s="65">
        <v>16.899999999999999</v>
      </c>
      <c r="G731" s="65">
        <v>85.8</v>
      </c>
      <c r="H731" s="65">
        <v>86880</v>
      </c>
      <c r="I731" s="65">
        <v>16.899999999999999</v>
      </c>
      <c r="J731" s="65">
        <v>75.3</v>
      </c>
      <c r="K731" s="65">
        <v>126596</v>
      </c>
    </row>
    <row r="732" spans="1:11" x14ac:dyDescent="0.2">
      <c r="A732" s="14">
        <v>43921.375</v>
      </c>
      <c r="B732" s="65">
        <v>20.808933</v>
      </c>
      <c r="C732" s="65">
        <v>64</v>
      </c>
      <c r="D732" s="66">
        <v>3186.6</v>
      </c>
      <c r="F732" s="65">
        <v>17.5</v>
      </c>
      <c r="G732" s="65">
        <v>86.3</v>
      </c>
      <c r="H732" s="65">
        <v>86926</v>
      </c>
      <c r="I732" s="65">
        <v>20.5</v>
      </c>
      <c r="J732" s="65">
        <v>75.599999999999994</v>
      </c>
      <c r="K732" s="65">
        <v>126701</v>
      </c>
    </row>
    <row r="733" spans="1:11" x14ac:dyDescent="0.2">
      <c r="A733" s="14">
        <v>43921.416666666672</v>
      </c>
      <c r="B733" s="65">
        <v>23.118935</v>
      </c>
      <c r="C733" s="65">
        <v>53</v>
      </c>
      <c r="D733" s="66">
        <v>2851</v>
      </c>
      <c r="F733" s="65">
        <v>23.6</v>
      </c>
      <c r="G733" s="65">
        <v>66.900000000000006</v>
      </c>
      <c r="H733" s="65">
        <v>86926</v>
      </c>
      <c r="I733" s="65">
        <v>23.5</v>
      </c>
      <c r="J733" s="65">
        <v>66.900000000000006</v>
      </c>
      <c r="K733" s="65">
        <v>126701</v>
      </c>
    </row>
    <row r="734" spans="1:11" x14ac:dyDescent="0.2">
      <c r="A734" s="14">
        <v>43921.458333333328</v>
      </c>
      <c r="B734" s="65">
        <v>25.628934999999998</v>
      </c>
      <c r="C734" s="65">
        <v>43</v>
      </c>
      <c r="D734" s="66">
        <v>2866</v>
      </c>
      <c r="F734" s="65">
        <v>18.8</v>
      </c>
      <c r="G734" s="65">
        <v>78.400000000000006</v>
      </c>
      <c r="H734" s="65">
        <v>87202</v>
      </c>
      <c r="I734" s="65">
        <v>23.9</v>
      </c>
      <c r="J734" s="65">
        <v>64.099999999999994</v>
      </c>
      <c r="K734" s="65">
        <v>126981</v>
      </c>
    </row>
    <row r="735" spans="1:11" x14ac:dyDescent="0.2">
      <c r="A735" s="14">
        <v>43921.5</v>
      </c>
      <c r="B735" s="65">
        <v>27.388935</v>
      </c>
      <c r="C735" s="65">
        <v>37</v>
      </c>
      <c r="D735" s="66">
        <v>2274</v>
      </c>
      <c r="F735" s="65">
        <v>20.100000000000001</v>
      </c>
      <c r="G735" s="65">
        <v>77.900000000000006</v>
      </c>
      <c r="H735" s="65">
        <v>87378</v>
      </c>
      <c r="I735" s="65">
        <v>25.6</v>
      </c>
      <c r="J735" s="65">
        <v>58.3</v>
      </c>
      <c r="K735" s="65">
        <v>127232</v>
      </c>
    </row>
    <row r="736" spans="1:11" x14ac:dyDescent="0.2">
      <c r="A736" s="14">
        <v>43921.541666666672</v>
      </c>
      <c r="B736" s="65">
        <v>28.448934999999999</v>
      </c>
      <c r="C736" s="65">
        <v>34</v>
      </c>
      <c r="D736" s="66">
        <v>2274</v>
      </c>
      <c r="F736" s="65">
        <v>19.100000000000001</v>
      </c>
      <c r="G736" s="65">
        <v>79.599999999999994</v>
      </c>
      <c r="H736" s="65">
        <v>87389</v>
      </c>
      <c r="I736" s="65">
        <v>25.5</v>
      </c>
      <c r="J736" s="65">
        <v>58.3</v>
      </c>
      <c r="K736" s="65">
        <v>127286</v>
      </c>
    </row>
    <row r="737" spans="1:11" x14ac:dyDescent="0.2">
      <c r="A737" s="14">
        <v>43921.583333333328</v>
      </c>
      <c r="B737" s="65">
        <v>27.908933999999999</v>
      </c>
      <c r="C737" s="65">
        <v>35</v>
      </c>
      <c r="D737" s="66">
        <v>2274</v>
      </c>
      <c r="F737" s="65">
        <v>19.600000000000001</v>
      </c>
      <c r="G737" s="65">
        <v>79.5</v>
      </c>
      <c r="H737" s="65">
        <v>87691</v>
      </c>
      <c r="I737" s="65">
        <v>26</v>
      </c>
      <c r="J737" s="65">
        <v>59.8</v>
      </c>
      <c r="K737" s="65">
        <v>127286</v>
      </c>
    </row>
    <row r="738" spans="1:11" x14ac:dyDescent="0.2">
      <c r="A738" s="14">
        <v>43921.625</v>
      </c>
      <c r="B738" s="65">
        <v>27.158933999999999</v>
      </c>
      <c r="C738" s="65">
        <v>36</v>
      </c>
      <c r="D738" s="66">
        <v>2274</v>
      </c>
      <c r="F738" s="65">
        <v>19.899999999999999</v>
      </c>
      <c r="G738" s="65">
        <v>77.400000000000006</v>
      </c>
      <c r="H738" s="65">
        <v>87691</v>
      </c>
      <c r="I738" s="65">
        <v>25.6</v>
      </c>
      <c r="J738" s="65">
        <v>55.7</v>
      </c>
      <c r="K738" s="65">
        <v>127569</v>
      </c>
    </row>
    <row r="739" spans="1:11" x14ac:dyDescent="0.2">
      <c r="A739" s="14">
        <v>43921.666666666672</v>
      </c>
      <c r="B739" s="65">
        <v>27.028934</v>
      </c>
      <c r="C739" s="65">
        <v>36</v>
      </c>
      <c r="D739" s="66">
        <v>2274</v>
      </c>
      <c r="H739" s="65">
        <v>87724</v>
      </c>
      <c r="K739" s="65">
        <v>127589</v>
      </c>
    </row>
    <row r="740" spans="1:11" x14ac:dyDescent="0.2">
      <c r="A740" s="14">
        <v>43921.708333333328</v>
      </c>
      <c r="B740" s="65">
        <v>27.128934999999998</v>
      </c>
      <c r="C740" s="65">
        <v>35</v>
      </c>
      <c r="D740" s="66">
        <v>2274</v>
      </c>
    </row>
    <row r="741" spans="1:11" x14ac:dyDescent="0.2">
      <c r="A741" s="14">
        <v>43921.75</v>
      </c>
      <c r="B741" s="65">
        <v>26.018934000000002</v>
      </c>
      <c r="C741" s="65">
        <v>38</v>
      </c>
      <c r="D741" s="66">
        <v>2274</v>
      </c>
    </row>
    <row r="742" spans="1:11" x14ac:dyDescent="0.2">
      <c r="A742" s="14">
        <v>43921.791666666672</v>
      </c>
      <c r="B742" s="65">
        <v>24.818933000000001</v>
      </c>
      <c r="C742" s="65">
        <v>39</v>
      </c>
      <c r="D742" s="66">
        <v>2016</v>
      </c>
    </row>
    <row r="743" spans="1:11" x14ac:dyDescent="0.2">
      <c r="A743" s="14">
        <v>43921.833333333328</v>
      </c>
      <c r="B743" s="65">
        <v>23.768934000000002</v>
      </c>
      <c r="C743" s="65">
        <v>42</v>
      </c>
      <c r="D743" s="66">
        <v>2500</v>
      </c>
    </row>
    <row r="744" spans="1:11" x14ac:dyDescent="0.2">
      <c r="A744" s="14">
        <v>43921.875</v>
      </c>
      <c r="B744" s="65">
        <v>22.808933</v>
      </c>
      <c r="C744" s="65">
        <v>45</v>
      </c>
      <c r="D744" s="66">
        <v>2500</v>
      </c>
    </row>
    <row r="745" spans="1:11" x14ac:dyDescent="0.2">
      <c r="A745" s="14">
        <v>43921.916666666672</v>
      </c>
      <c r="B745" s="65">
        <v>22.038934999999999</v>
      </c>
      <c r="C745" s="65">
        <v>47</v>
      </c>
      <c r="D745" s="66">
        <v>2500</v>
      </c>
    </row>
    <row r="746" spans="1:11" x14ac:dyDescent="0.2">
      <c r="A746" s="14">
        <v>43921.958333333328</v>
      </c>
      <c r="B746" s="65">
        <v>22.008934</v>
      </c>
      <c r="C746" s="65">
        <v>48</v>
      </c>
      <c r="D746" s="66">
        <v>2500</v>
      </c>
      <c r="E746" s="67">
        <f>AVERAGE(D723:D746)</f>
        <v>2633.9416666666666</v>
      </c>
      <c r="F746" s="55">
        <f>AVERAGE(F730:F745)</f>
        <v>19.088888888888889</v>
      </c>
      <c r="G746" s="55">
        <f>AVERAGE(G730:G745)</f>
        <v>79.811111111111103</v>
      </c>
      <c r="H746" s="55">
        <f>'Apr ''20'!H19-'Mar ''20'!H739</f>
        <v>225</v>
      </c>
      <c r="I746" s="55">
        <f>AVERAGE(I730:I745)</f>
        <v>22.966666666666665</v>
      </c>
      <c r="J746" s="55">
        <f>AVERAGE(J730:J745)</f>
        <v>65.555555555555557</v>
      </c>
      <c r="K746" s="55">
        <f>'Apr ''20'!K19-'Mar ''20'!K739</f>
        <v>0</v>
      </c>
    </row>
    <row r="747" spans="1:11" x14ac:dyDescent="0.2">
      <c r="A747" s="1"/>
      <c r="B747" s="15"/>
      <c r="C747" s="8"/>
      <c r="D747" s="67"/>
    </row>
    <row r="748" spans="1:11" x14ac:dyDescent="0.2">
      <c r="A748" s="1"/>
      <c r="B748" s="15"/>
      <c r="C748" s="8"/>
      <c r="D748" s="67"/>
    </row>
    <row r="749" spans="1:11" x14ac:dyDescent="0.2">
      <c r="A749" s="11"/>
      <c r="B749" s="15"/>
      <c r="C749" s="8"/>
      <c r="D749" s="67"/>
      <c r="E749" s="67"/>
    </row>
    <row r="750" spans="1:11" x14ac:dyDescent="0.2">
      <c r="A750" s="11"/>
      <c r="B750" s="15"/>
      <c r="C750" s="8"/>
      <c r="D750" s="67"/>
      <c r="E750" s="67"/>
    </row>
    <row r="751" spans="1:11" x14ac:dyDescent="0.2">
      <c r="A751" s="11"/>
      <c r="B751" s="15"/>
      <c r="C751" s="8"/>
      <c r="D751" s="67"/>
    </row>
    <row r="752" spans="1:11" x14ac:dyDescent="0.2">
      <c r="A752" s="11"/>
      <c r="B752" s="15"/>
      <c r="C752" s="8"/>
      <c r="D752" s="67"/>
    </row>
    <row r="753" spans="1:4" x14ac:dyDescent="0.2">
      <c r="A753" s="11"/>
      <c r="B753" s="15"/>
      <c r="C753" s="8"/>
      <c r="D753" s="67"/>
    </row>
    <row r="754" spans="1:4" x14ac:dyDescent="0.2">
      <c r="A754" s="11"/>
      <c r="B754" s="15"/>
      <c r="C754" s="8"/>
      <c r="D754" s="67"/>
    </row>
    <row r="755" spans="1:4" x14ac:dyDescent="0.2">
      <c r="A755" s="11"/>
      <c r="B755" s="15"/>
      <c r="C755" s="8"/>
      <c r="D755" s="67"/>
    </row>
    <row r="756" spans="1:4" x14ac:dyDescent="0.2">
      <c r="A756" s="8"/>
      <c r="B756" s="15"/>
      <c r="C756" s="8"/>
      <c r="D756" s="67"/>
    </row>
    <row r="757" spans="1:4" x14ac:dyDescent="0.2">
      <c r="A757" s="11"/>
      <c r="B757" s="15"/>
      <c r="C757" s="8"/>
      <c r="D757" s="67"/>
    </row>
    <row r="758" spans="1:4" x14ac:dyDescent="0.2">
      <c r="A758" s="11"/>
      <c r="B758" s="15"/>
      <c r="C758" s="8"/>
      <c r="D758" s="67"/>
    </row>
    <row r="759" spans="1:4" x14ac:dyDescent="0.2">
      <c r="A759" s="11"/>
      <c r="B759" s="15"/>
      <c r="C759" s="8"/>
      <c r="D759" s="67"/>
    </row>
    <row r="760" spans="1:4" x14ac:dyDescent="0.2">
      <c r="A760" s="11"/>
      <c r="B760" s="15"/>
      <c r="C760" s="8"/>
      <c r="D760" s="67"/>
    </row>
    <row r="761" spans="1:4" x14ac:dyDescent="0.2">
      <c r="A761" s="11"/>
      <c r="B761" s="15"/>
      <c r="C761" s="8"/>
      <c r="D761" s="67"/>
    </row>
    <row r="762" spans="1:4" x14ac:dyDescent="0.2">
      <c r="A762" s="11"/>
      <c r="B762" s="15"/>
      <c r="C762" s="8"/>
      <c r="D762" s="67"/>
    </row>
    <row r="763" spans="1:4" x14ac:dyDescent="0.2">
      <c r="A763" s="11"/>
      <c r="B763" s="15"/>
      <c r="C763" s="8"/>
      <c r="D763" s="67"/>
    </row>
    <row r="764" spans="1:4" x14ac:dyDescent="0.2">
      <c r="A764" s="11"/>
      <c r="B764" s="15"/>
      <c r="C764" s="8"/>
      <c r="D764" s="67"/>
    </row>
    <row r="765" spans="1:4" x14ac:dyDescent="0.2">
      <c r="A765" s="8"/>
      <c r="B765" s="15"/>
      <c r="C765" s="8"/>
      <c r="D765" s="67"/>
    </row>
    <row r="766" spans="1:4" x14ac:dyDescent="0.2">
      <c r="A766" s="11"/>
      <c r="B766" s="15"/>
      <c r="C766" s="8"/>
      <c r="D766" s="67"/>
    </row>
    <row r="767" spans="1:4" x14ac:dyDescent="0.2">
      <c r="A767" s="11"/>
      <c r="B767" s="15"/>
      <c r="C767" s="8"/>
      <c r="D767" s="67"/>
    </row>
    <row r="768" spans="1:4" x14ac:dyDescent="0.2">
      <c r="A768" s="11"/>
      <c r="B768" s="15"/>
      <c r="C768" s="8"/>
      <c r="D768" s="67"/>
    </row>
    <row r="769" spans="1:4" x14ac:dyDescent="0.2">
      <c r="A769" s="11"/>
      <c r="B769" s="15"/>
      <c r="C769" s="8"/>
      <c r="D769" s="67"/>
    </row>
    <row r="770" spans="1:4" x14ac:dyDescent="0.2">
      <c r="A770" s="11"/>
      <c r="B770" s="15"/>
      <c r="C770" s="8"/>
      <c r="D770" s="67"/>
    </row>
    <row r="771" spans="1:4" x14ac:dyDescent="0.2">
      <c r="A771" s="11"/>
      <c r="B771" s="15"/>
      <c r="C771" s="8"/>
      <c r="D771" s="67"/>
    </row>
    <row r="772" spans="1:4" x14ac:dyDescent="0.2">
      <c r="A772" s="11"/>
      <c r="B772" s="15"/>
      <c r="C772" s="8"/>
      <c r="D772" s="67"/>
    </row>
    <row r="773" spans="1:4" x14ac:dyDescent="0.2">
      <c r="A773" s="11"/>
      <c r="B773" s="15"/>
      <c r="C773" s="8"/>
      <c r="D773" s="67"/>
    </row>
    <row r="774" spans="1:4" x14ac:dyDescent="0.2">
      <c r="A774" s="8"/>
      <c r="B774" s="15"/>
      <c r="C774" s="8"/>
      <c r="D774" s="67"/>
    </row>
    <row r="775" spans="1:4" x14ac:dyDescent="0.2">
      <c r="A775" s="11"/>
      <c r="B775" s="15"/>
      <c r="C775" s="8"/>
      <c r="D775" s="67"/>
    </row>
    <row r="776" spans="1:4" x14ac:dyDescent="0.2">
      <c r="A776" s="11"/>
      <c r="B776" s="15"/>
      <c r="C776" s="8"/>
      <c r="D776" s="67"/>
    </row>
    <row r="777" spans="1:4" x14ac:dyDescent="0.2">
      <c r="A777" s="11"/>
      <c r="B777" s="15"/>
      <c r="C777" s="8"/>
      <c r="D777" s="67"/>
    </row>
    <row r="778" spans="1:4" x14ac:dyDescent="0.2">
      <c r="A778" s="11"/>
      <c r="B778" s="15"/>
      <c r="C778" s="8"/>
      <c r="D778" s="67"/>
    </row>
    <row r="779" spans="1:4" x14ac:dyDescent="0.2">
      <c r="A779" s="11"/>
      <c r="B779" s="15"/>
      <c r="C779" s="8"/>
      <c r="D779" s="67"/>
    </row>
    <row r="780" spans="1:4" x14ac:dyDescent="0.2">
      <c r="A780" s="11"/>
      <c r="B780" s="15"/>
      <c r="C780" s="8"/>
      <c r="D780" s="67"/>
    </row>
    <row r="781" spans="1:4" x14ac:dyDescent="0.2">
      <c r="A781" s="11"/>
      <c r="B781" s="15"/>
      <c r="C781" s="8"/>
      <c r="D781" s="67"/>
    </row>
    <row r="782" spans="1:4" x14ac:dyDescent="0.2">
      <c r="A782" s="11"/>
      <c r="B782" s="15"/>
      <c r="C782" s="8"/>
      <c r="D782" s="67"/>
    </row>
    <row r="783" spans="1:4" x14ac:dyDescent="0.2">
      <c r="A783" s="8"/>
      <c r="B783" s="15"/>
      <c r="C783" s="8"/>
      <c r="D783" s="67"/>
    </row>
    <row r="784" spans="1:4" x14ac:dyDescent="0.2">
      <c r="A784" s="11"/>
      <c r="B784" s="15"/>
      <c r="C784" s="8"/>
      <c r="D784" s="67"/>
    </row>
    <row r="785" spans="1:4" x14ac:dyDescent="0.2">
      <c r="A785" s="11"/>
      <c r="B785" s="15"/>
      <c r="C785" s="8"/>
      <c r="D785" s="67"/>
    </row>
    <row r="786" spans="1:4" x14ac:dyDescent="0.2">
      <c r="A786" s="11"/>
      <c r="B786" s="15"/>
      <c r="C786" s="8"/>
      <c r="D786" s="67"/>
    </row>
    <row r="787" spans="1:4" x14ac:dyDescent="0.2">
      <c r="A787" s="11"/>
      <c r="B787" s="15"/>
      <c r="C787" s="8"/>
      <c r="D787" s="67"/>
    </row>
    <row r="788" spans="1:4" x14ac:dyDescent="0.2">
      <c r="A788" s="11"/>
      <c r="B788" s="15"/>
      <c r="C788" s="8"/>
      <c r="D788" s="67"/>
    </row>
    <row r="789" spans="1:4" x14ac:dyDescent="0.2">
      <c r="A789" s="11"/>
      <c r="B789" s="15"/>
      <c r="C789" s="8"/>
      <c r="D789" s="67"/>
    </row>
    <row r="790" spans="1:4" x14ac:dyDescent="0.2">
      <c r="A790" s="11"/>
      <c r="B790" s="15"/>
      <c r="C790" s="8"/>
      <c r="D790" s="67"/>
    </row>
    <row r="791" spans="1:4" x14ac:dyDescent="0.2">
      <c r="A791" s="11"/>
      <c r="B791" s="15"/>
      <c r="C791" s="8"/>
      <c r="D791" s="67"/>
    </row>
    <row r="792" spans="1:4" x14ac:dyDescent="0.2">
      <c r="A792" s="8"/>
      <c r="B792" s="15"/>
      <c r="C792" s="8"/>
      <c r="D792" s="67"/>
    </row>
    <row r="793" spans="1:4" x14ac:dyDescent="0.2">
      <c r="A793" s="11"/>
      <c r="B793" s="15"/>
      <c r="C793" s="8"/>
      <c r="D793" s="67"/>
    </row>
    <row r="794" spans="1:4" x14ac:dyDescent="0.2">
      <c r="A794" s="11"/>
      <c r="B794" s="15"/>
      <c r="C794" s="8"/>
      <c r="D794" s="67"/>
    </row>
    <row r="795" spans="1:4" x14ac:dyDescent="0.2">
      <c r="A795" s="11"/>
      <c r="B795" s="15"/>
      <c r="C795" s="8"/>
      <c r="D795" s="67"/>
    </row>
    <row r="796" spans="1:4" x14ac:dyDescent="0.2">
      <c r="A796" s="11"/>
      <c r="B796" s="15"/>
      <c r="C796" s="8"/>
      <c r="D796" s="67"/>
    </row>
    <row r="797" spans="1:4" x14ac:dyDescent="0.2">
      <c r="A797" s="11"/>
      <c r="B797" s="15"/>
      <c r="C797" s="8"/>
      <c r="D797" s="67"/>
    </row>
    <row r="798" spans="1:4" x14ac:dyDescent="0.2">
      <c r="A798" s="11"/>
      <c r="B798" s="15"/>
      <c r="C798" s="8"/>
      <c r="D798" s="67"/>
    </row>
    <row r="799" spans="1:4" x14ac:dyDescent="0.2">
      <c r="A799" s="11"/>
      <c r="B799" s="15"/>
      <c r="C799" s="8"/>
      <c r="D799" s="67"/>
    </row>
    <row r="800" spans="1:4" x14ac:dyDescent="0.2">
      <c r="A800" s="11"/>
      <c r="B800" s="15"/>
      <c r="C800" s="8"/>
      <c r="D800" s="67"/>
    </row>
    <row r="801" spans="1:4" x14ac:dyDescent="0.2">
      <c r="A801" s="8"/>
      <c r="B801" s="15"/>
      <c r="C801" s="8"/>
      <c r="D801" s="67"/>
    </row>
    <row r="802" spans="1:4" x14ac:dyDescent="0.2">
      <c r="A802" s="11"/>
    </row>
    <row r="803" spans="1:4" x14ac:dyDescent="0.2">
      <c r="A803" s="11"/>
    </row>
    <row r="804" spans="1:4" x14ac:dyDescent="0.2">
      <c r="A804" s="11"/>
    </row>
    <row r="805" spans="1:4" x14ac:dyDescent="0.2">
      <c r="A805" s="11"/>
    </row>
    <row r="806" spans="1:4" x14ac:dyDescent="0.2">
      <c r="A806" s="11"/>
    </row>
    <row r="807" spans="1:4" x14ac:dyDescent="0.2">
      <c r="A807" s="11"/>
    </row>
    <row r="808" spans="1:4" x14ac:dyDescent="0.2">
      <c r="A808" s="11"/>
    </row>
    <row r="809" spans="1:4" x14ac:dyDescent="0.2">
      <c r="A809" s="11"/>
    </row>
    <row r="810" spans="1:4" x14ac:dyDescent="0.2">
      <c r="A810" s="8"/>
    </row>
    <row r="811" spans="1:4" x14ac:dyDescent="0.2">
      <c r="A811" s="11"/>
    </row>
    <row r="812" spans="1:4" x14ac:dyDescent="0.2">
      <c r="A812" s="11"/>
    </row>
    <row r="813" spans="1:4" x14ac:dyDescent="0.2">
      <c r="A813" s="11"/>
    </row>
    <row r="814" spans="1:4" x14ac:dyDescent="0.2">
      <c r="A814" s="11"/>
    </row>
    <row r="815" spans="1:4" x14ac:dyDescent="0.2">
      <c r="A815" s="11"/>
    </row>
    <row r="816" spans="1:4" x14ac:dyDescent="0.2">
      <c r="A816" s="11"/>
    </row>
    <row r="817" spans="1:1" x14ac:dyDescent="0.2">
      <c r="A817" s="11"/>
    </row>
    <row r="818" spans="1:1" x14ac:dyDescent="0.2">
      <c r="A818" s="11"/>
    </row>
    <row r="819" spans="1:1" x14ac:dyDescent="0.2">
      <c r="A819" s="8"/>
    </row>
    <row r="820" spans="1:1" x14ac:dyDescent="0.2">
      <c r="A820" s="11"/>
    </row>
    <row r="821" spans="1:1" x14ac:dyDescent="0.2">
      <c r="A821" s="11"/>
    </row>
    <row r="822" spans="1:1" x14ac:dyDescent="0.2">
      <c r="A822" s="11"/>
    </row>
    <row r="823" spans="1:1" x14ac:dyDescent="0.2">
      <c r="A823" s="11"/>
    </row>
    <row r="824" spans="1:1" x14ac:dyDescent="0.2">
      <c r="A824" s="11"/>
    </row>
    <row r="825" spans="1:1" x14ac:dyDescent="0.2">
      <c r="A825" s="11"/>
    </row>
    <row r="826" spans="1:1" x14ac:dyDescent="0.2">
      <c r="A826" s="11"/>
    </row>
    <row r="827" spans="1:1" x14ac:dyDescent="0.2">
      <c r="A827" s="11"/>
    </row>
    <row r="828" spans="1:1" x14ac:dyDescent="0.2">
      <c r="A828" s="8"/>
    </row>
  </sheetData>
  <mergeCells count="3">
    <mergeCell ref="M1:N1"/>
    <mergeCell ref="B1:E1"/>
    <mergeCell ref="F1:K1"/>
  </mergeCells>
  <conditionalFormatting sqref="G2:G20 G548 J538:J547 G22:G44 G21:J21 F46:G68 F70:G92 F94:G145 F166:G188 F190:G212 F214:G236 F238:G241 F261:G265 F334:G356 F382:G385 F406:G409 F430:G433 F502:G513 G526:G537 F526:F548 F550:G553 F668:G681 F699:G717 F719:G745 F358:G380 F500:G500 F490:J499 F524:G524 F658:K667 F692:G697 F147:G164 F243:G259 F267:G289 F291:G313 F315:G332 F387:G404 F411:G428 F435:G457 F459:G481 F483:G489 F555:G577 F579:G601 F603:G625 F627:G645 F647:G657 F747:G1048576 J2:J20 F1:F44">
    <cfRule type="containsText" dxfId="862" priority="76" operator="containsText" text="off">
      <formula>NOT(ISERROR(SEARCH("off",F1)))</formula>
    </cfRule>
  </conditionalFormatting>
  <conditionalFormatting sqref="I2:I20 I22:I44 I46:I68 I70:I92 I94:I145 I166:I188 I190:I212 I214:I236 I238:I241 I261:I265 I334:I356 I358:I373 I382:I385 I406:I409 I430:I433 I502:I513 I526:I548 I550:I553 I668:I681 I699:I717 I719:I745 I378:I380 I500 I524 I692:I697 I147:I164 I243:I259 I267:I289 I291:I313 I315:I332 I387:I404 I411:I428 I435:I457 I459:I481 I483:I489 I555:I577 I579:I601 I603:I625 I627:I645 I647:I657 I747:I1048576">
    <cfRule type="containsText" dxfId="861" priority="75" operator="containsText" text="off">
      <formula>NOT(ISERROR(SEARCH("off",I2)))</formula>
    </cfRule>
  </conditionalFormatting>
  <conditionalFormatting sqref="J22:J44 J46:J68 J70:J92 J94:J145 J166:J188 J190:J212 J214:J236 J238:J241 J261:J265 J334:J356 J358:J373 J382:J385 J406:J409 J430:J433 J502:J513 J526:J548 J550:J553 J668:J681 J699:J717 J719:J745 J378:J380 J500 J524 J692:J697 J147:J164 J243:J259 J267:J289 J291:J313 J315:J332 J387:J404 J411:J428 J435:J457 J459:J481 J483:J489 J555:J577 J579:J601 J603:J625 J627:J645 J647:J657 J747:J1048576">
    <cfRule type="containsText" dxfId="860" priority="74" operator="containsText" text="off">
      <formula>NOT(ISERROR(SEARCH("off",J22)))</formula>
    </cfRule>
  </conditionalFormatting>
  <conditionalFormatting sqref="F45:J45">
    <cfRule type="containsText" dxfId="859" priority="73" operator="containsText" text="off">
      <formula>NOT(ISERROR(SEARCH("off",F45)))</formula>
    </cfRule>
  </conditionalFormatting>
  <conditionalFormatting sqref="F69:J69">
    <cfRule type="containsText" dxfId="858" priority="72" operator="containsText" text="off">
      <formula>NOT(ISERROR(SEARCH("off",F69)))</formula>
    </cfRule>
  </conditionalFormatting>
  <conditionalFormatting sqref="F93:J93">
    <cfRule type="containsText" dxfId="857" priority="71" operator="containsText" text="off">
      <formula>NOT(ISERROR(SEARCH("off",F93)))</formula>
    </cfRule>
  </conditionalFormatting>
  <conditionalFormatting sqref="F165:J165">
    <cfRule type="containsText" dxfId="856" priority="70" operator="containsText" text="off">
      <formula>NOT(ISERROR(SEARCH("off",F165)))</formula>
    </cfRule>
  </conditionalFormatting>
  <conditionalFormatting sqref="F189:J189">
    <cfRule type="containsText" dxfId="855" priority="69" operator="containsText" text="off">
      <formula>NOT(ISERROR(SEARCH("off",F189)))</formula>
    </cfRule>
  </conditionalFormatting>
  <conditionalFormatting sqref="F213:J213">
    <cfRule type="containsText" dxfId="854" priority="68" operator="containsText" text="off">
      <formula>NOT(ISERROR(SEARCH("off",F213)))</formula>
    </cfRule>
  </conditionalFormatting>
  <conditionalFormatting sqref="F237:J237">
    <cfRule type="containsText" dxfId="853" priority="67" operator="containsText" text="off">
      <formula>NOT(ISERROR(SEARCH("off",F237)))</formula>
    </cfRule>
  </conditionalFormatting>
  <conditionalFormatting sqref="F260:J260">
    <cfRule type="containsText" dxfId="852" priority="66" operator="containsText" text="off">
      <formula>NOT(ISERROR(SEARCH("off",F260)))</formula>
    </cfRule>
  </conditionalFormatting>
  <conditionalFormatting sqref="F333:J333">
    <cfRule type="containsText" dxfId="851" priority="65" operator="containsText" text="off">
      <formula>NOT(ISERROR(SEARCH("off",F333)))</formula>
    </cfRule>
  </conditionalFormatting>
  <conditionalFormatting sqref="F357:J357">
    <cfRule type="containsText" dxfId="850" priority="64" operator="containsText" text="off">
      <formula>NOT(ISERROR(SEARCH("off",F357)))</formula>
    </cfRule>
  </conditionalFormatting>
  <conditionalFormatting sqref="F381:J381">
    <cfRule type="containsText" dxfId="849" priority="63" operator="containsText" text="off">
      <formula>NOT(ISERROR(SEARCH("off",F381)))</formula>
    </cfRule>
  </conditionalFormatting>
  <conditionalFormatting sqref="F405:J405">
    <cfRule type="containsText" dxfId="848" priority="62" operator="containsText" text="off">
      <formula>NOT(ISERROR(SEARCH("off",F405)))</formula>
    </cfRule>
  </conditionalFormatting>
  <conditionalFormatting sqref="F429:J429">
    <cfRule type="containsText" dxfId="847" priority="61" operator="containsText" text="off">
      <formula>NOT(ISERROR(SEARCH("off",F429)))</formula>
    </cfRule>
  </conditionalFormatting>
  <conditionalFormatting sqref="F501:J501">
    <cfRule type="containsText" dxfId="846" priority="60" operator="containsText" text="off">
      <formula>NOT(ISERROR(SEARCH("off",F501)))</formula>
    </cfRule>
  </conditionalFormatting>
  <conditionalFormatting sqref="F525:J525">
    <cfRule type="containsText" dxfId="845" priority="59" operator="containsText" text="off">
      <formula>NOT(ISERROR(SEARCH("off",F525)))</formula>
    </cfRule>
  </conditionalFormatting>
  <conditionalFormatting sqref="F549:J549">
    <cfRule type="containsText" dxfId="844" priority="58" operator="containsText" text="off">
      <formula>NOT(ISERROR(SEARCH("off",F549)))</formula>
    </cfRule>
  </conditionalFormatting>
  <conditionalFormatting sqref="F698:J698">
    <cfRule type="containsText" dxfId="843" priority="56" operator="containsText" text="off">
      <formula>NOT(ISERROR(SEARCH("off",F698)))</formula>
    </cfRule>
  </conditionalFormatting>
  <conditionalFormatting sqref="J146">
    <cfRule type="containsText" dxfId="842" priority="49" operator="containsText" text="off">
      <formula>NOT(ISERROR(SEARCH("off",J146)))</formula>
    </cfRule>
  </conditionalFormatting>
  <conditionalFormatting sqref="I374:J377">
    <cfRule type="containsText" dxfId="841" priority="54" operator="containsText" text="off">
      <formula>NOT(ISERROR(SEARCH("off",I374)))</formula>
    </cfRule>
  </conditionalFormatting>
  <conditionalFormatting sqref="F514:J523">
    <cfRule type="containsText" dxfId="840" priority="53" operator="containsText" text="off">
      <formula>NOT(ISERROR(SEARCH("off",F514)))</formula>
    </cfRule>
  </conditionalFormatting>
  <conditionalFormatting sqref="F682:K691">
    <cfRule type="containsText" dxfId="839" priority="52" operator="containsText" text="off">
      <formula>NOT(ISERROR(SEARCH("off",F682)))</formula>
    </cfRule>
  </conditionalFormatting>
  <conditionalFormatting sqref="F146:G146">
    <cfRule type="containsText" dxfId="838" priority="51" operator="containsText" text="off">
      <formula>NOT(ISERROR(SEARCH("off",F146)))</formula>
    </cfRule>
  </conditionalFormatting>
  <conditionalFormatting sqref="I146">
    <cfRule type="containsText" dxfId="837" priority="50" operator="containsText" text="off">
      <formula>NOT(ISERROR(SEARCH("off",I146)))</formula>
    </cfRule>
  </conditionalFormatting>
  <conditionalFormatting sqref="F242:G242">
    <cfRule type="containsText" dxfId="836" priority="48" operator="containsText" text="off">
      <formula>NOT(ISERROR(SEARCH("off",F242)))</formula>
    </cfRule>
  </conditionalFormatting>
  <conditionalFormatting sqref="I242">
    <cfRule type="containsText" dxfId="835" priority="47" operator="containsText" text="off">
      <formula>NOT(ISERROR(SEARCH("off",I242)))</formula>
    </cfRule>
  </conditionalFormatting>
  <conditionalFormatting sqref="J242">
    <cfRule type="containsText" dxfId="834" priority="46" operator="containsText" text="off">
      <formula>NOT(ISERROR(SEARCH("off",J242)))</formula>
    </cfRule>
  </conditionalFormatting>
  <conditionalFormatting sqref="F266:G266">
    <cfRule type="containsText" dxfId="833" priority="45" operator="containsText" text="off">
      <formula>NOT(ISERROR(SEARCH("off",F266)))</formula>
    </cfRule>
  </conditionalFormatting>
  <conditionalFormatting sqref="I266">
    <cfRule type="containsText" dxfId="832" priority="44" operator="containsText" text="off">
      <formula>NOT(ISERROR(SEARCH("off",I266)))</formula>
    </cfRule>
  </conditionalFormatting>
  <conditionalFormatting sqref="J266">
    <cfRule type="containsText" dxfId="831" priority="43" operator="containsText" text="off">
      <formula>NOT(ISERROR(SEARCH("off",J266)))</formula>
    </cfRule>
  </conditionalFormatting>
  <conditionalFormatting sqref="F290:G290">
    <cfRule type="containsText" dxfId="830" priority="42" operator="containsText" text="off">
      <formula>NOT(ISERROR(SEARCH("off",F290)))</formula>
    </cfRule>
  </conditionalFormatting>
  <conditionalFormatting sqref="I290">
    <cfRule type="containsText" dxfId="829" priority="41" operator="containsText" text="off">
      <formula>NOT(ISERROR(SEARCH("off",I290)))</formula>
    </cfRule>
  </conditionalFormatting>
  <conditionalFormatting sqref="J290">
    <cfRule type="containsText" dxfId="828" priority="40" operator="containsText" text="off">
      <formula>NOT(ISERROR(SEARCH("off",J290)))</formula>
    </cfRule>
  </conditionalFormatting>
  <conditionalFormatting sqref="F314:G314">
    <cfRule type="containsText" dxfId="827" priority="39" operator="containsText" text="off">
      <formula>NOT(ISERROR(SEARCH("off",F314)))</formula>
    </cfRule>
  </conditionalFormatting>
  <conditionalFormatting sqref="I314">
    <cfRule type="containsText" dxfId="826" priority="38" operator="containsText" text="off">
      <formula>NOT(ISERROR(SEARCH("off",I314)))</formula>
    </cfRule>
  </conditionalFormatting>
  <conditionalFormatting sqref="J314">
    <cfRule type="containsText" dxfId="825" priority="37" operator="containsText" text="off">
      <formula>NOT(ISERROR(SEARCH("off",J314)))</formula>
    </cfRule>
  </conditionalFormatting>
  <conditionalFormatting sqref="F386:G386">
    <cfRule type="containsText" dxfId="824" priority="36" operator="containsText" text="off">
      <formula>NOT(ISERROR(SEARCH("off",F386)))</formula>
    </cfRule>
  </conditionalFormatting>
  <conditionalFormatting sqref="I386">
    <cfRule type="containsText" dxfId="823" priority="35" operator="containsText" text="off">
      <formula>NOT(ISERROR(SEARCH("off",I386)))</formula>
    </cfRule>
  </conditionalFormatting>
  <conditionalFormatting sqref="J386">
    <cfRule type="containsText" dxfId="822" priority="34" operator="containsText" text="off">
      <formula>NOT(ISERROR(SEARCH("off",J386)))</formula>
    </cfRule>
  </conditionalFormatting>
  <conditionalFormatting sqref="F410:G410">
    <cfRule type="containsText" dxfId="821" priority="33" operator="containsText" text="off">
      <formula>NOT(ISERROR(SEARCH("off",F410)))</formula>
    </cfRule>
  </conditionalFormatting>
  <conditionalFormatting sqref="I410">
    <cfRule type="containsText" dxfId="820" priority="32" operator="containsText" text="off">
      <formula>NOT(ISERROR(SEARCH("off",I410)))</formula>
    </cfRule>
  </conditionalFormatting>
  <conditionalFormatting sqref="J410">
    <cfRule type="containsText" dxfId="819" priority="31" operator="containsText" text="off">
      <formula>NOT(ISERROR(SEARCH("off",J410)))</formula>
    </cfRule>
  </conditionalFormatting>
  <conditionalFormatting sqref="F434:G434">
    <cfRule type="containsText" dxfId="818" priority="30" operator="containsText" text="off">
      <formula>NOT(ISERROR(SEARCH("off",F434)))</formula>
    </cfRule>
  </conditionalFormatting>
  <conditionalFormatting sqref="I434">
    <cfRule type="containsText" dxfId="817" priority="29" operator="containsText" text="off">
      <formula>NOT(ISERROR(SEARCH("off",I434)))</formula>
    </cfRule>
  </conditionalFormatting>
  <conditionalFormatting sqref="J434">
    <cfRule type="containsText" dxfId="816" priority="28" operator="containsText" text="off">
      <formula>NOT(ISERROR(SEARCH("off",J434)))</formula>
    </cfRule>
  </conditionalFormatting>
  <conditionalFormatting sqref="F458:G458">
    <cfRule type="containsText" dxfId="815" priority="27" operator="containsText" text="off">
      <formula>NOT(ISERROR(SEARCH("off",F458)))</formula>
    </cfRule>
  </conditionalFormatting>
  <conditionalFormatting sqref="I458">
    <cfRule type="containsText" dxfId="814" priority="26" operator="containsText" text="off">
      <formula>NOT(ISERROR(SEARCH("off",I458)))</formula>
    </cfRule>
  </conditionalFormatting>
  <conditionalFormatting sqref="J458">
    <cfRule type="containsText" dxfId="813" priority="25" operator="containsText" text="off">
      <formula>NOT(ISERROR(SEARCH("off",J458)))</formula>
    </cfRule>
  </conditionalFormatting>
  <conditionalFormatting sqref="F482:G482">
    <cfRule type="containsText" dxfId="812" priority="24" operator="containsText" text="off">
      <formula>NOT(ISERROR(SEARCH("off",F482)))</formula>
    </cfRule>
  </conditionalFormatting>
  <conditionalFormatting sqref="I482">
    <cfRule type="containsText" dxfId="811" priority="23" operator="containsText" text="off">
      <formula>NOT(ISERROR(SEARCH("off",I482)))</formula>
    </cfRule>
  </conditionalFormatting>
  <conditionalFormatting sqref="J482">
    <cfRule type="containsText" dxfId="810" priority="22" operator="containsText" text="off">
      <formula>NOT(ISERROR(SEARCH("off",J482)))</formula>
    </cfRule>
  </conditionalFormatting>
  <conditionalFormatting sqref="F554:G554">
    <cfRule type="containsText" dxfId="809" priority="21" operator="containsText" text="off">
      <formula>NOT(ISERROR(SEARCH("off",F554)))</formula>
    </cfRule>
  </conditionalFormatting>
  <conditionalFormatting sqref="I554">
    <cfRule type="containsText" dxfId="808" priority="20" operator="containsText" text="off">
      <formula>NOT(ISERROR(SEARCH("off",I554)))</formula>
    </cfRule>
  </conditionalFormatting>
  <conditionalFormatting sqref="J554">
    <cfRule type="containsText" dxfId="807" priority="19" operator="containsText" text="off">
      <formula>NOT(ISERROR(SEARCH("off",J554)))</formula>
    </cfRule>
  </conditionalFormatting>
  <conditionalFormatting sqref="F578:G578">
    <cfRule type="containsText" dxfId="806" priority="18" operator="containsText" text="off">
      <formula>NOT(ISERROR(SEARCH("off",F578)))</formula>
    </cfRule>
  </conditionalFormatting>
  <conditionalFormatting sqref="I578">
    <cfRule type="containsText" dxfId="805" priority="17" operator="containsText" text="off">
      <formula>NOT(ISERROR(SEARCH("off",I578)))</formula>
    </cfRule>
  </conditionalFormatting>
  <conditionalFormatting sqref="J578">
    <cfRule type="containsText" dxfId="804" priority="16" operator="containsText" text="off">
      <formula>NOT(ISERROR(SEARCH("off",J578)))</formula>
    </cfRule>
  </conditionalFormatting>
  <conditionalFormatting sqref="F602:G602">
    <cfRule type="containsText" dxfId="803" priority="15" operator="containsText" text="off">
      <formula>NOT(ISERROR(SEARCH("off",F602)))</formula>
    </cfRule>
  </conditionalFormatting>
  <conditionalFormatting sqref="I602">
    <cfRule type="containsText" dxfId="802" priority="14" operator="containsText" text="off">
      <formula>NOT(ISERROR(SEARCH("off",I602)))</formula>
    </cfRule>
  </conditionalFormatting>
  <conditionalFormatting sqref="J602">
    <cfRule type="containsText" dxfId="801" priority="13" operator="containsText" text="off">
      <formula>NOT(ISERROR(SEARCH("off",J602)))</formula>
    </cfRule>
  </conditionalFormatting>
  <conditionalFormatting sqref="F626:G626">
    <cfRule type="containsText" dxfId="800" priority="12" operator="containsText" text="off">
      <formula>NOT(ISERROR(SEARCH("off",F626)))</formula>
    </cfRule>
  </conditionalFormatting>
  <conditionalFormatting sqref="I626">
    <cfRule type="containsText" dxfId="799" priority="11" operator="containsText" text="off">
      <formula>NOT(ISERROR(SEARCH("off",I626)))</formula>
    </cfRule>
  </conditionalFormatting>
  <conditionalFormatting sqref="J626">
    <cfRule type="containsText" dxfId="798" priority="10" operator="containsText" text="off">
      <formula>NOT(ISERROR(SEARCH("off",J626)))</formula>
    </cfRule>
  </conditionalFormatting>
  <conditionalFormatting sqref="F646:G646">
    <cfRule type="containsText" dxfId="797" priority="9" operator="containsText" text="off">
      <formula>NOT(ISERROR(SEARCH("off",F646)))</formula>
    </cfRule>
  </conditionalFormatting>
  <conditionalFormatting sqref="I646">
    <cfRule type="containsText" dxfId="796" priority="8" operator="containsText" text="off">
      <formula>NOT(ISERROR(SEARCH("off",I646)))</formula>
    </cfRule>
  </conditionalFormatting>
  <conditionalFormatting sqref="J646">
    <cfRule type="containsText" dxfId="795" priority="7" operator="containsText" text="off">
      <formula>NOT(ISERROR(SEARCH("off",J646)))</formula>
    </cfRule>
  </conditionalFormatting>
  <conditionalFormatting sqref="F718:G718">
    <cfRule type="containsText" dxfId="794" priority="6" operator="containsText" text="off">
      <formula>NOT(ISERROR(SEARCH("off",F718)))</formula>
    </cfRule>
  </conditionalFormatting>
  <conditionalFormatting sqref="I718">
    <cfRule type="containsText" dxfId="793" priority="5" operator="containsText" text="off">
      <formula>NOT(ISERROR(SEARCH("off",I718)))</formula>
    </cfRule>
  </conditionalFormatting>
  <conditionalFormatting sqref="J718">
    <cfRule type="containsText" dxfId="792" priority="4" operator="containsText" text="off">
      <formula>NOT(ISERROR(SEARCH("off",J718)))</formula>
    </cfRule>
  </conditionalFormatting>
  <conditionalFormatting sqref="F746:G746">
    <cfRule type="containsText" dxfId="791" priority="3" operator="containsText" text="off">
      <formula>NOT(ISERROR(SEARCH("off",F746)))</formula>
    </cfRule>
  </conditionalFormatting>
  <conditionalFormatting sqref="I746">
    <cfRule type="containsText" dxfId="790" priority="2" operator="containsText" text="off">
      <formula>NOT(ISERROR(SEARCH("off",I746)))</formula>
    </cfRule>
  </conditionalFormatting>
  <conditionalFormatting sqref="J746">
    <cfRule type="containsText" dxfId="789" priority="1" operator="containsText" text="off">
      <formula>NOT(ISERROR(SEARCH("off",J746)))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AB749"/>
  <sheetViews>
    <sheetView zoomScale="80" zoomScaleNormal="80" zoomScalePageLayoutView="80" workbookViewId="0">
      <pane xSplit="1" topLeftCell="B1" activePane="topRight" state="frozen"/>
      <selection activeCell="A275" sqref="A275"/>
      <selection pane="topRight" activeCell="J8" sqref="J8"/>
    </sheetView>
  </sheetViews>
  <sheetFormatPr baseColWidth="10" defaultColWidth="11" defaultRowHeight="16" x14ac:dyDescent="0.2"/>
  <cols>
    <col min="1" max="1" width="25.83203125" style="8" customWidth="1"/>
    <col min="2" max="2" width="19" style="67" customWidth="1"/>
    <col min="3" max="3" width="13.6640625" style="8" customWidth="1"/>
    <col min="4" max="4" width="17.33203125" style="67" customWidth="1"/>
    <col min="5" max="11" width="17" style="8" customWidth="1"/>
    <col min="12" max="12" width="15.33203125" style="8" customWidth="1"/>
    <col min="13" max="13" width="19.5" style="8" bestFit="1" customWidth="1"/>
    <col min="14" max="14" width="15" style="70" customWidth="1"/>
    <col min="15" max="15" width="35.33203125" style="8" customWidth="1"/>
    <col min="16" max="16" width="24.5" style="8" customWidth="1"/>
    <col min="17" max="17" width="15.33203125" style="8" customWidth="1"/>
    <col min="18" max="16384" width="11" style="8"/>
  </cols>
  <sheetData>
    <row r="1" spans="1:17" s="76" customFormat="1" ht="16" customHeight="1" x14ac:dyDescent="0.2">
      <c r="A1" s="103" t="s">
        <v>5731</v>
      </c>
      <c r="B1" s="103"/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L1" s="101"/>
    </row>
    <row r="2" spans="1:17" s="76" customFormat="1" ht="48" x14ac:dyDescent="0.2">
      <c r="A2" s="79"/>
      <c r="B2" s="80" t="s">
        <v>2346</v>
      </c>
      <c r="C2" s="77" t="s">
        <v>10</v>
      </c>
      <c r="D2" s="80" t="s">
        <v>52</v>
      </c>
      <c r="E2" s="81" t="s">
        <v>5735</v>
      </c>
      <c r="F2" s="81" t="s">
        <v>529</v>
      </c>
      <c r="G2" s="81" t="s">
        <v>530</v>
      </c>
      <c r="H2" s="81" t="s">
        <v>534</v>
      </c>
      <c r="I2" s="81" t="s">
        <v>532</v>
      </c>
      <c r="J2" s="81" t="s">
        <v>533</v>
      </c>
      <c r="K2" s="81" t="s">
        <v>534</v>
      </c>
      <c r="L2" s="81" t="s">
        <v>538</v>
      </c>
      <c r="M2" s="113"/>
      <c r="N2" s="113"/>
      <c r="O2" s="113"/>
    </row>
    <row r="3" spans="1:17" x14ac:dyDescent="0.2">
      <c r="A3" s="11" t="s">
        <v>1653</v>
      </c>
      <c r="B3" s="67">
        <v>20</v>
      </c>
      <c r="C3" s="8">
        <v>78</v>
      </c>
      <c r="D3" s="67">
        <v>2343</v>
      </c>
      <c r="O3" s="88" t="s">
        <v>541</v>
      </c>
      <c r="P3" s="82"/>
      <c r="Q3" s="88"/>
    </row>
    <row r="4" spans="1:17" ht="35.25" customHeight="1" x14ac:dyDescent="0.2">
      <c r="A4" s="11" t="s">
        <v>1654</v>
      </c>
      <c r="B4" s="67">
        <v>19</v>
      </c>
      <c r="C4" s="8">
        <v>81</v>
      </c>
      <c r="D4" s="67">
        <v>2464</v>
      </c>
      <c r="N4" s="70">
        <v>44166</v>
      </c>
      <c r="O4" s="89"/>
      <c r="P4" s="67"/>
      <c r="Q4" s="67"/>
    </row>
    <row r="5" spans="1:17" x14ac:dyDescent="0.2">
      <c r="A5" s="11" t="s">
        <v>1655</v>
      </c>
      <c r="B5" s="67">
        <v>18</v>
      </c>
      <c r="C5" s="8">
        <v>84</v>
      </c>
      <c r="D5" s="67">
        <v>2256</v>
      </c>
      <c r="N5" s="70">
        <v>44167</v>
      </c>
      <c r="O5" s="89"/>
      <c r="P5" s="67"/>
      <c r="Q5" s="67"/>
    </row>
    <row r="6" spans="1:17" ht="56" customHeight="1" x14ac:dyDescent="0.2">
      <c r="A6" s="11" t="s">
        <v>1656</v>
      </c>
      <c r="B6" s="67">
        <v>18</v>
      </c>
      <c r="C6" s="8">
        <v>85</v>
      </c>
      <c r="D6" s="67">
        <v>2256</v>
      </c>
      <c r="N6" s="70">
        <v>44168</v>
      </c>
      <c r="O6" s="89"/>
      <c r="P6" s="67"/>
      <c r="Q6" s="67"/>
    </row>
    <row r="7" spans="1:17" x14ac:dyDescent="0.2">
      <c r="A7" s="11" t="s">
        <v>1657</v>
      </c>
      <c r="B7" s="67">
        <v>17</v>
      </c>
      <c r="C7" s="8">
        <v>86</v>
      </c>
      <c r="D7" s="67">
        <v>2048</v>
      </c>
      <c r="N7" s="70">
        <v>44169</v>
      </c>
      <c r="O7" s="89"/>
      <c r="Q7" s="67"/>
    </row>
    <row r="8" spans="1:17" x14ac:dyDescent="0.2">
      <c r="A8" s="11" t="s">
        <v>1658</v>
      </c>
      <c r="B8" s="67">
        <v>17</v>
      </c>
      <c r="C8" s="8">
        <v>86</v>
      </c>
      <c r="D8" s="67">
        <v>2048</v>
      </c>
      <c r="N8" s="70">
        <v>44170</v>
      </c>
      <c r="O8" s="89"/>
      <c r="P8" s="67"/>
      <c r="Q8" s="67"/>
    </row>
    <row r="9" spans="1:17" x14ac:dyDescent="0.2">
      <c r="A9" s="11" t="s">
        <v>1659</v>
      </c>
      <c r="B9" s="67">
        <v>17</v>
      </c>
      <c r="C9" s="8">
        <v>84</v>
      </c>
      <c r="D9" s="67">
        <v>2048</v>
      </c>
      <c r="N9" s="70">
        <v>44171</v>
      </c>
      <c r="O9" s="89"/>
      <c r="P9" s="67"/>
      <c r="Q9" s="67"/>
    </row>
    <row r="10" spans="1:17" x14ac:dyDescent="0.2">
      <c r="A10" s="11" t="s">
        <v>1660</v>
      </c>
      <c r="B10" s="67">
        <v>19</v>
      </c>
      <c r="C10" s="8">
        <v>80</v>
      </c>
      <c r="D10" s="67">
        <v>2464</v>
      </c>
      <c r="F10" s="8">
        <v>20.100000000000001</v>
      </c>
      <c r="G10" s="8">
        <v>78.900000000000006</v>
      </c>
      <c r="H10" s="8">
        <v>255143</v>
      </c>
      <c r="I10" s="8">
        <v>18.7</v>
      </c>
      <c r="J10" s="8">
        <v>84.6</v>
      </c>
      <c r="K10" s="8">
        <v>241172</v>
      </c>
      <c r="N10" s="70">
        <v>44172</v>
      </c>
      <c r="O10" s="89" t="s">
        <v>5737</v>
      </c>
      <c r="P10" s="67"/>
      <c r="Q10" s="67"/>
    </row>
    <row r="11" spans="1:17" x14ac:dyDescent="0.2">
      <c r="A11" s="11" t="s">
        <v>1661</v>
      </c>
      <c r="B11" s="67">
        <v>22</v>
      </c>
      <c r="C11" s="8">
        <v>73</v>
      </c>
      <c r="D11" s="67">
        <v>2712</v>
      </c>
      <c r="F11" s="8">
        <v>20.8</v>
      </c>
      <c r="G11" s="8">
        <v>74.5</v>
      </c>
      <c r="H11" s="8">
        <v>255350</v>
      </c>
      <c r="I11" s="8">
        <v>19.2</v>
      </c>
      <c r="J11" s="8">
        <v>83.8</v>
      </c>
      <c r="K11" s="8">
        <v>241218</v>
      </c>
      <c r="N11" s="70">
        <v>44173</v>
      </c>
      <c r="O11" s="89" t="s">
        <v>5738</v>
      </c>
      <c r="Q11" s="67"/>
    </row>
    <row r="12" spans="1:17" x14ac:dyDescent="0.2">
      <c r="A12" s="11" t="s">
        <v>1662</v>
      </c>
      <c r="B12" s="67">
        <v>24</v>
      </c>
      <c r="C12" s="8">
        <v>63</v>
      </c>
      <c r="D12" s="67">
        <v>2176</v>
      </c>
      <c r="F12" s="8">
        <v>21</v>
      </c>
      <c r="G12" s="8">
        <v>79.900000000000006</v>
      </c>
      <c r="H12" s="8">
        <v>255612</v>
      </c>
      <c r="I12" s="8">
        <v>20</v>
      </c>
      <c r="J12" s="8">
        <v>83.8</v>
      </c>
      <c r="K12" s="8">
        <v>241292</v>
      </c>
      <c r="N12" s="70">
        <v>44174</v>
      </c>
      <c r="O12" s="89"/>
      <c r="Q12" s="67"/>
    </row>
    <row r="13" spans="1:17" x14ac:dyDescent="0.2">
      <c r="A13" s="11" t="s">
        <v>1663</v>
      </c>
      <c r="B13" s="67">
        <v>26</v>
      </c>
      <c r="C13" s="8">
        <v>56</v>
      </c>
      <c r="D13" s="67">
        <v>1950</v>
      </c>
      <c r="F13" s="8">
        <v>21.1</v>
      </c>
      <c r="G13" s="8">
        <v>80.099999999999994</v>
      </c>
      <c r="H13" s="8">
        <v>255685</v>
      </c>
      <c r="I13" s="8">
        <v>21.3</v>
      </c>
      <c r="J13" s="8">
        <v>82.9</v>
      </c>
      <c r="K13" s="8">
        <v>241384</v>
      </c>
      <c r="N13" s="70">
        <v>44175</v>
      </c>
      <c r="O13" s="89"/>
      <c r="Q13" s="67"/>
    </row>
    <row r="14" spans="1:17" ht="33" customHeight="1" x14ac:dyDescent="0.2">
      <c r="A14" s="11" t="s">
        <v>1664</v>
      </c>
      <c r="B14" s="67">
        <v>27</v>
      </c>
      <c r="C14" s="8">
        <v>52</v>
      </c>
      <c r="D14" s="67">
        <v>2039</v>
      </c>
      <c r="F14" s="8">
        <v>23.4</v>
      </c>
      <c r="G14" s="8">
        <v>78.099999999999994</v>
      </c>
      <c r="H14" s="8">
        <v>255942</v>
      </c>
      <c r="I14" s="8">
        <v>22.1</v>
      </c>
      <c r="J14" s="8">
        <v>83.5</v>
      </c>
      <c r="K14" s="8">
        <v>241440</v>
      </c>
      <c r="N14" s="70">
        <v>44176</v>
      </c>
      <c r="O14" s="89" t="s">
        <v>2343</v>
      </c>
      <c r="Q14" s="67"/>
    </row>
    <row r="15" spans="1:17" ht="32" x14ac:dyDescent="0.2">
      <c r="A15" s="11" t="s">
        <v>1665</v>
      </c>
      <c r="B15" s="67">
        <v>28</v>
      </c>
      <c r="C15" s="8">
        <v>46</v>
      </c>
      <c r="D15" s="67">
        <v>1594</v>
      </c>
      <c r="F15" s="8">
        <v>20.8</v>
      </c>
      <c r="G15" s="8">
        <v>77.5</v>
      </c>
      <c r="H15" s="8">
        <v>255942</v>
      </c>
      <c r="I15" s="8">
        <v>20.100000000000001</v>
      </c>
      <c r="J15" s="8">
        <v>87.3</v>
      </c>
      <c r="K15" s="8">
        <v>241440</v>
      </c>
      <c r="N15" s="70">
        <v>44177</v>
      </c>
      <c r="O15" s="89" t="s">
        <v>5739</v>
      </c>
      <c r="Q15" s="67"/>
    </row>
    <row r="16" spans="1:17" x14ac:dyDescent="0.2">
      <c r="A16" s="11" t="s">
        <v>1666</v>
      </c>
      <c r="B16" s="67">
        <v>29</v>
      </c>
      <c r="C16" s="8">
        <v>43</v>
      </c>
      <c r="D16" s="67">
        <v>1640</v>
      </c>
      <c r="F16" s="8">
        <v>22.2</v>
      </c>
      <c r="G16" s="8">
        <v>75.5</v>
      </c>
      <c r="H16" s="8">
        <v>255942</v>
      </c>
      <c r="I16" s="8">
        <v>20.6</v>
      </c>
      <c r="J16" s="8">
        <v>87.7</v>
      </c>
      <c r="K16" s="8">
        <v>241440</v>
      </c>
      <c r="N16" s="70">
        <v>44178</v>
      </c>
      <c r="Q16" s="67"/>
    </row>
    <row r="17" spans="1:17" x14ac:dyDescent="0.2">
      <c r="A17" s="11" t="s">
        <v>1667</v>
      </c>
      <c r="B17" s="67">
        <v>29</v>
      </c>
      <c r="C17" s="8">
        <v>41</v>
      </c>
      <c r="D17" s="67">
        <v>1640</v>
      </c>
      <c r="F17" s="8">
        <v>25.3</v>
      </c>
      <c r="G17" s="8">
        <v>63.9</v>
      </c>
      <c r="H17" s="8">
        <v>256265</v>
      </c>
      <c r="I17" s="8">
        <v>21.3</v>
      </c>
      <c r="J17" s="8">
        <v>84</v>
      </c>
      <c r="K17" s="8">
        <v>241649</v>
      </c>
      <c r="N17" s="70">
        <v>44179</v>
      </c>
      <c r="O17" s="89"/>
      <c r="P17" s="67"/>
      <c r="Q17" s="67"/>
    </row>
    <row r="18" spans="1:17" x14ac:dyDescent="0.2">
      <c r="A18" s="11" t="s">
        <v>1668</v>
      </c>
      <c r="B18" s="67">
        <v>29</v>
      </c>
      <c r="C18" s="8">
        <v>41</v>
      </c>
      <c r="D18" s="67">
        <v>1640</v>
      </c>
      <c r="F18" s="8">
        <v>24</v>
      </c>
      <c r="G18" s="8">
        <v>64</v>
      </c>
      <c r="H18" s="8">
        <v>256293</v>
      </c>
      <c r="I18" s="8">
        <v>20.5</v>
      </c>
      <c r="J18" s="8">
        <v>83.7</v>
      </c>
      <c r="K18" s="8">
        <v>241735</v>
      </c>
      <c r="N18" s="70">
        <v>44180</v>
      </c>
      <c r="O18" s="91"/>
      <c r="P18" s="67"/>
      <c r="Q18" s="67"/>
    </row>
    <row r="19" spans="1:17" x14ac:dyDescent="0.2">
      <c r="A19" s="11" t="s">
        <v>1669</v>
      </c>
      <c r="B19" s="67">
        <v>26</v>
      </c>
      <c r="C19" s="8">
        <v>46</v>
      </c>
      <c r="D19" s="67">
        <v>1507</v>
      </c>
      <c r="F19" s="8">
        <v>23.6</v>
      </c>
      <c r="G19" s="8">
        <v>66.599999999999994</v>
      </c>
      <c r="H19" s="8">
        <v>256293</v>
      </c>
      <c r="I19" s="8">
        <v>21.1</v>
      </c>
      <c r="J19" s="8">
        <v>85.7</v>
      </c>
      <c r="K19" s="8">
        <v>241735</v>
      </c>
      <c r="N19" s="70">
        <v>44181</v>
      </c>
      <c r="O19" s="90"/>
      <c r="P19" s="67"/>
      <c r="Q19" s="67"/>
    </row>
    <row r="20" spans="1:17" x14ac:dyDescent="0.2">
      <c r="A20" s="11" t="s">
        <v>1670</v>
      </c>
      <c r="B20" s="67">
        <v>25</v>
      </c>
      <c r="C20" s="8">
        <v>50</v>
      </c>
      <c r="D20" s="67">
        <v>1861</v>
      </c>
      <c r="F20" s="8">
        <v>22.2</v>
      </c>
      <c r="G20" s="8">
        <v>75.2</v>
      </c>
      <c r="H20" s="8">
        <v>256539</v>
      </c>
      <c r="I20" s="8">
        <v>20</v>
      </c>
      <c r="J20" s="8">
        <v>87.4</v>
      </c>
      <c r="K20" s="8">
        <v>241898</v>
      </c>
      <c r="N20" s="70">
        <v>44182</v>
      </c>
      <c r="O20" s="91"/>
      <c r="P20" s="67"/>
      <c r="Q20" s="67"/>
    </row>
    <row r="21" spans="1:17" x14ac:dyDescent="0.2">
      <c r="A21" s="11" t="s">
        <v>1671</v>
      </c>
      <c r="B21" s="67">
        <v>24</v>
      </c>
      <c r="C21" s="8">
        <v>53</v>
      </c>
      <c r="D21" s="67">
        <v>1772</v>
      </c>
      <c r="F21" s="8">
        <v>20.8</v>
      </c>
      <c r="G21" s="8">
        <v>78.2</v>
      </c>
      <c r="H21" s="8">
        <v>256686</v>
      </c>
      <c r="I21" s="8">
        <v>20.399999999999999</v>
      </c>
      <c r="J21" s="8">
        <v>85.8</v>
      </c>
      <c r="K21" s="8">
        <v>241948</v>
      </c>
      <c r="N21" s="70">
        <v>44183</v>
      </c>
      <c r="O21" s="91"/>
      <c r="P21" s="67"/>
      <c r="Q21" s="67"/>
    </row>
    <row r="22" spans="1:17" x14ac:dyDescent="0.2">
      <c r="A22" s="11" t="s">
        <v>1672</v>
      </c>
      <c r="B22" s="67">
        <v>23</v>
      </c>
      <c r="C22" s="8">
        <v>58</v>
      </c>
      <c r="D22" s="67">
        <v>1682</v>
      </c>
      <c r="F22" s="8">
        <v>19.899999999999999</v>
      </c>
      <c r="G22" s="8">
        <v>79.7</v>
      </c>
      <c r="H22" s="8">
        <v>256956</v>
      </c>
      <c r="I22" s="8">
        <v>20.5</v>
      </c>
      <c r="J22" s="8">
        <v>81.400000000000006</v>
      </c>
      <c r="K22" s="8">
        <v>242020</v>
      </c>
      <c r="N22" s="70">
        <v>44184</v>
      </c>
      <c r="O22" s="91"/>
      <c r="P22" s="67"/>
      <c r="Q22" s="67"/>
    </row>
    <row r="23" spans="1:17" x14ac:dyDescent="0.2">
      <c r="A23" s="11" t="s">
        <v>1673</v>
      </c>
      <c r="B23" s="67">
        <v>21</v>
      </c>
      <c r="C23" s="8">
        <v>67</v>
      </c>
      <c r="D23" s="67">
        <v>1710</v>
      </c>
      <c r="F23" s="8">
        <v>18.899999999999999</v>
      </c>
      <c r="G23" s="8">
        <v>84.1</v>
      </c>
      <c r="H23" s="8">
        <v>257003</v>
      </c>
      <c r="I23" s="8">
        <v>19.3</v>
      </c>
      <c r="J23" s="8">
        <v>82.4</v>
      </c>
      <c r="K23" s="8">
        <v>242116</v>
      </c>
      <c r="N23" s="70">
        <v>44185</v>
      </c>
      <c r="O23" s="89"/>
      <c r="P23" s="67"/>
      <c r="Q23" s="67"/>
    </row>
    <row r="24" spans="1:17" x14ac:dyDescent="0.2">
      <c r="A24" s="11" t="s">
        <v>1674</v>
      </c>
      <c r="B24" s="67">
        <v>20</v>
      </c>
      <c r="C24" s="8">
        <v>7</v>
      </c>
      <c r="D24" s="67">
        <v>0</v>
      </c>
      <c r="F24" s="8">
        <v>18.5</v>
      </c>
      <c r="G24" s="8">
        <v>86.4</v>
      </c>
      <c r="H24" s="8">
        <v>257132</v>
      </c>
      <c r="I24" s="8">
        <v>18.7</v>
      </c>
      <c r="J24" s="8">
        <v>83.8</v>
      </c>
      <c r="K24" s="8">
        <v>242169</v>
      </c>
      <c r="N24" s="70">
        <v>44186</v>
      </c>
      <c r="O24" s="90" t="s">
        <v>2347</v>
      </c>
      <c r="P24" s="67"/>
      <c r="Q24" s="67"/>
    </row>
    <row r="25" spans="1:17" x14ac:dyDescent="0.2">
      <c r="A25" s="11" t="s">
        <v>1675</v>
      </c>
      <c r="B25" s="67">
        <v>19</v>
      </c>
      <c r="C25" s="8">
        <v>75</v>
      </c>
      <c r="D25" s="67">
        <v>2159</v>
      </c>
      <c r="F25" s="8">
        <v>17.7</v>
      </c>
      <c r="G25" s="8">
        <v>87.6</v>
      </c>
      <c r="H25" s="8">
        <v>257368</v>
      </c>
      <c r="I25" s="8">
        <v>18.8</v>
      </c>
      <c r="J25" s="8">
        <v>83.6</v>
      </c>
      <c r="K25" s="8">
        <v>242285</v>
      </c>
      <c r="N25" s="70">
        <v>44187</v>
      </c>
      <c r="O25" s="89"/>
      <c r="P25" s="67"/>
      <c r="Q25" s="67"/>
    </row>
    <row r="26" spans="1:17" ht="32" x14ac:dyDescent="0.2">
      <c r="A26" s="11" t="s">
        <v>1676</v>
      </c>
      <c r="B26" s="67">
        <v>18</v>
      </c>
      <c r="C26" s="8">
        <v>78</v>
      </c>
      <c r="D26" s="67">
        <v>1975</v>
      </c>
      <c r="E26" s="67">
        <v>1916</v>
      </c>
      <c r="F26" s="69">
        <f>AVERAGE(F9:F24)</f>
        <v>21.506666666666664</v>
      </c>
      <c r="G26" s="69">
        <f>AVERAGE(G9:G24)</f>
        <v>76.173333333333346</v>
      </c>
      <c r="H26" s="69">
        <f>H34-H10</f>
        <v>2860</v>
      </c>
      <c r="I26" s="69">
        <f>AVERAGE(I9:I24)</f>
        <v>20.253333333333334</v>
      </c>
      <c r="J26" s="69">
        <f>AVERAGE(J9:J24)</f>
        <v>84.52000000000001</v>
      </c>
      <c r="K26" s="69">
        <f>K34-K10</f>
        <v>1425</v>
      </c>
      <c r="L26" s="8">
        <f>(H34-H10)+(K34-K10)</f>
        <v>4285</v>
      </c>
      <c r="N26" s="70">
        <v>44188</v>
      </c>
      <c r="O26" s="89" t="s">
        <v>2348</v>
      </c>
      <c r="P26" s="67"/>
      <c r="Q26" s="67"/>
    </row>
    <row r="27" spans="1:17" x14ac:dyDescent="0.2">
      <c r="A27" s="11" t="s">
        <v>1677</v>
      </c>
      <c r="B27" s="67">
        <v>18</v>
      </c>
      <c r="C27" s="8">
        <v>78</v>
      </c>
      <c r="D27" s="67">
        <v>1975</v>
      </c>
      <c r="E27" s="67"/>
      <c r="N27" s="70">
        <v>44189</v>
      </c>
      <c r="O27" s="89"/>
      <c r="P27" s="67"/>
      <c r="Q27" s="67"/>
    </row>
    <row r="28" spans="1:17" x14ac:dyDescent="0.2">
      <c r="A28" s="11" t="s">
        <v>1678</v>
      </c>
      <c r="B28" s="67">
        <v>17</v>
      </c>
      <c r="C28" s="8">
        <v>78</v>
      </c>
      <c r="D28" s="67">
        <v>1791</v>
      </c>
      <c r="N28" s="70">
        <v>44190</v>
      </c>
      <c r="O28" s="89"/>
      <c r="P28" s="67"/>
      <c r="Q28" s="67"/>
    </row>
    <row r="29" spans="1:17" x14ac:dyDescent="0.2">
      <c r="A29" s="11" t="s">
        <v>1679</v>
      </c>
      <c r="B29" s="67">
        <v>17</v>
      </c>
      <c r="C29" s="8">
        <v>79</v>
      </c>
      <c r="D29" s="67">
        <v>1791</v>
      </c>
      <c r="N29" s="70">
        <v>44191</v>
      </c>
      <c r="O29" s="8" t="s">
        <v>2350</v>
      </c>
      <c r="Q29" s="67"/>
    </row>
    <row r="30" spans="1:17" x14ac:dyDescent="0.2">
      <c r="A30" s="11" t="s">
        <v>1680</v>
      </c>
      <c r="B30" s="67">
        <v>16</v>
      </c>
      <c r="C30" s="8">
        <v>80</v>
      </c>
      <c r="D30" s="67">
        <v>840</v>
      </c>
      <c r="N30" s="70">
        <v>44192</v>
      </c>
      <c r="O30" s="8" t="s">
        <v>2349</v>
      </c>
      <c r="P30" s="68"/>
      <c r="Q30" s="67"/>
    </row>
    <row r="31" spans="1:17" x14ac:dyDescent="0.2">
      <c r="A31" s="11" t="s">
        <v>1681</v>
      </c>
      <c r="B31" s="67">
        <v>16</v>
      </c>
      <c r="C31" s="8">
        <v>80</v>
      </c>
      <c r="D31" s="67">
        <v>840</v>
      </c>
      <c r="N31" s="70">
        <v>44193</v>
      </c>
      <c r="Q31" s="67"/>
    </row>
    <row r="32" spans="1:17" x14ac:dyDescent="0.2">
      <c r="A32" s="11" t="s">
        <v>1682</v>
      </c>
      <c r="B32" s="67">
        <v>15</v>
      </c>
      <c r="C32" s="8">
        <v>80</v>
      </c>
      <c r="D32" s="67">
        <v>1632</v>
      </c>
      <c r="N32" s="70">
        <v>44194</v>
      </c>
      <c r="Q32" s="67"/>
    </row>
    <row r="33" spans="1:17" x14ac:dyDescent="0.2">
      <c r="A33" s="11" t="s">
        <v>1683</v>
      </c>
      <c r="B33" s="67">
        <v>16</v>
      </c>
      <c r="C33" s="8">
        <v>78</v>
      </c>
      <c r="D33" s="67">
        <v>1607</v>
      </c>
      <c r="N33" s="70">
        <v>44195</v>
      </c>
      <c r="Q33" s="67"/>
    </row>
    <row r="34" spans="1:17" x14ac:dyDescent="0.2">
      <c r="A34" s="11" t="s">
        <v>1684</v>
      </c>
      <c r="B34" s="67">
        <v>18</v>
      </c>
      <c r="C34" s="8">
        <v>70</v>
      </c>
      <c r="D34" s="67">
        <v>1975</v>
      </c>
      <c r="F34" s="8">
        <v>18.2</v>
      </c>
      <c r="G34" s="8">
        <v>90.2</v>
      </c>
      <c r="H34" s="8">
        <v>258003</v>
      </c>
      <c r="I34" s="8">
        <v>19.7</v>
      </c>
      <c r="J34" s="8">
        <v>82.7</v>
      </c>
      <c r="K34" s="8">
        <v>242597</v>
      </c>
      <c r="N34" s="70">
        <v>44196</v>
      </c>
      <c r="O34" s="8" t="s">
        <v>3041</v>
      </c>
      <c r="Q34" s="67"/>
    </row>
    <row r="35" spans="1:17" x14ac:dyDescent="0.2">
      <c r="A35" s="11" t="s">
        <v>1685</v>
      </c>
      <c r="B35" s="67">
        <v>21</v>
      </c>
      <c r="C35" s="8">
        <v>63</v>
      </c>
      <c r="D35" s="67">
        <v>1710</v>
      </c>
      <c r="F35" s="8">
        <v>18.7</v>
      </c>
      <c r="G35" s="8">
        <v>79.5</v>
      </c>
      <c r="H35" s="8">
        <v>258310</v>
      </c>
      <c r="I35" s="8">
        <v>18.5</v>
      </c>
      <c r="J35" s="8">
        <v>87.4</v>
      </c>
      <c r="K35" s="8">
        <v>242663</v>
      </c>
      <c r="Q35" s="67"/>
    </row>
    <row r="36" spans="1:17" x14ac:dyDescent="0.2">
      <c r="A36" s="11" t="s">
        <v>1686</v>
      </c>
      <c r="B36" s="67">
        <v>23</v>
      </c>
      <c r="C36" s="8">
        <v>58</v>
      </c>
      <c r="D36" s="67">
        <v>1682</v>
      </c>
      <c r="F36" s="8">
        <v>19.8</v>
      </c>
      <c r="G36" s="8">
        <v>76.2</v>
      </c>
      <c r="H36" s="8">
        <v>258471</v>
      </c>
      <c r="I36" s="8">
        <v>20</v>
      </c>
      <c r="J36" s="8">
        <v>81.599999999999994</v>
      </c>
      <c r="K36" s="8">
        <v>242732</v>
      </c>
      <c r="P36" s="67"/>
    </row>
    <row r="37" spans="1:17" x14ac:dyDescent="0.2">
      <c r="A37" s="11" t="s">
        <v>1687</v>
      </c>
      <c r="B37" s="67">
        <v>25</v>
      </c>
      <c r="C37" s="8">
        <v>55</v>
      </c>
      <c r="D37" s="67">
        <v>1861</v>
      </c>
      <c r="F37" s="8">
        <v>22.5</v>
      </c>
      <c r="G37" s="8">
        <v>65.099999999999994</v>
      </c>
      <c r="H37" s="8">
        <v>258506</v>
      </c>
      <c r="I37" s="8">
        <v>19.5</v>
      </c>
      <c r="J37" s="8">
        <v>85.7</v>
      </c>
      <c r="K37" s="8">
        <v>242810</v>
      </c>
    </row>
    <row r="38" spans="1:17" x14ac:dyDescent="0.2">
      <c r="A38" s="11" t="s">
        <v>1688</v>
      </c>
      <c r="B38" s="67">
        <v>26</v>
      </c>
      <c r="C38" s="8">
        <v>54</v>
      </c>
      <c r="D38" s="67">
        <v>1950</v>
      </c>
      <c r="F38" s="8">
        <v>22.1</v>
      </c>
      <c r="G38" s="8">
        <v>68.2</v>
      </c>
      <c r="H38" s="8">
        <v>258784</v>
      </c>
      <c r="I38" s="8">
        <v>19.3</v>
      </c>
      <c r="J38" s="8">
        <v>85.2</v>
      </c>
      <c r="K38" s="8">
        <v>242882</v>
      </c>
    </row>
    <row r="39" spans="1:17" x14ac:dyDescent="0.2">
      <c r="A39" s="11" t="s">
        <v>1689</v>
      </c>
      <c r="B39" s="67">
        <v>27</v>
      </c>
      <c r="C39" s="8">
        <v>50</v>
      </c>
      <c r="D39" s="67">
        <v>2039</v>
      </c>
      <c r="F39" s="8">
        <v>24</v>
      </c>
      <c r="G39" s="8">
        <v>58.2</v>
      </c>
      <c r="H39" s="8">
        <v>258866</v>
      </c>
      <c r="I39" s="8">
        <v>19.899999999999999</v>
      </c>
      <c r="J39" s="8">
        <v>81.599999999999994</v>
      </c>
      <c r="K39" s="8">
        <v>243000</v>
      </c>
      <c r="O39" s="71"/>
      <c r="P39" s="71"/>
    </row>
    <row r="40" spans="1:17" x14ac:dyDescent="0.2">
      <c r="A40" s="11" t="s">
        <v>1690</v>
      </c>
      <c r="B40" s="67">
        <v>28</v>
      </c>
      <c r="C40" s="8">
        <v>43</v>
      </c>
      <c r="D40" s="67">
        <v>1594</v>
      </c>
      <c r="F40" s="8">
        <v>24.6</v>
      </c>
      <c r="G40" s="8">
        <v>59.5</v>
      </c>
      <c r="H40" s="8">
        <v>259059</v>
      </c>
      <c r="I40" s="8">
        <v>20</v>
      </c>
      <c r="J40" s="8">
        <v>82.2</v>
      </c>
      <c r="K40" s="8">
        <v>243043</v>
      </c>
    </row>
    <row r="41" spans="1:17" x14ac:dyDescent="0.2">
      <c r="A41" s="11" t="s">
        <v>1691</v>
      </c>
      <c r="B41" s="67">
        <v>29</v>
      </c>
      <c r="C41" s="8">
        <v>40</v>
      </c>
      <c r="D41" s="67">
        <v>1640</v>
      </c>
      <c r="F41" s="8">
        <v>24.5</v>
      </c>
      <c r="G41" s="8">
        <v>55.8</v>
      </c>
      <c r="H41" s="8">
        <v>259100</v>
      </c>
      <c r="I41" s="8">
        <v>19.2</v>
      </c>
      <c r="J41" s="8">
        <v>78.599999999999994</v>
      </c>
      <c r="K41" s="8">
        <v>243118</v>
      </c>
      <c r="O41" s="71"/>
      <c r="P41" s="67"/>
    </row>
    <row r="42" spans="1:17" x14ac:dyDescent="0.2">
      <c r="A42" s="11" t="s">
        <v>1692</v>
      </c>
      <c r="B42" s="67">
        <v>27</v>
      </c>
      <c r="C42" s="8">
        <v>45</v>
      </c>
      <c r="D42" s="67">
        <v>1550</v>
      </c>
      <c r="F42" s="8">
        <v>22.6</v>
      </c>
      <c r="G42" s="8">
        <v>67.7</v>
      </c>
      <c r="H42" s="8">
        <v>259199</v>
      </c>
      <c r="I42" s="8">
        <v>20</v>
      </c>
      <c r="J42" s="8">
        <v>84.9</v>
      </c>
      <c r="K42" s="8">
        <v>243195</v>
      </c>
    </row>
    <row r="43" spans="1:17" x14ac:dyDescent="0.2">
      <c r="A43" s="11" t="s">
        <v>1693</v>
      </c>
      <c r="B43" s="67">
        <v>25</v>
      </c>
      <c r="C43" s="8">
        <v>50</v>
      </c>
      <c r="D43" s="67">
        <v>1861</v>
      </c>
      <c r="F43" s="8">
        <v>23.5</v>
      </c>
      <c r="G43" s="8">
        <v>61.1</v>
      </c>
      <c r="H43" s="8">
        <v>259199</v>
      </c>
      <c r="I43" s="8">
        <v>20</v>
      </c>
      <c r="J43" s="8">
        <v>78.8</v>
      </c>
      <c r="K43" s="8">
        <v>243195</v>
      </c>
    </row>
    <row r="44" spans="1:17" x14ac:dyDescent="0.2">
      <c r="A44" s="11" t="s">
        <v>1694</v>
      </c>
      <c r="B44" s="67">
        <v>24</v>
      </c>
      <c r="C44" s="8">
        <v>55</v>
      </c>
      <c r="D44" s="67">
        <v>1772</v>
      </c>
      <c r="F44" s="8">
        <v>22.1</v>
      </c>
      <c r="G44" s="8">
        <v>67.599999999999994</v>
      </c>
      <c r="H44" s="8">
        <v>259440</v>
      </c>
      <c r="I44" s="8">
        <v>20.5</v>
      </c>
      <c r="J44" s="8">
        <v>79.8</v>
      </c>
      <c r="K44" s="8">
        <v>243356</v>
      </c>
    </row>
    <row r="45" spans="1:17" x14ac:dyDescent="0.2">
      <c r="A45" s="11" t="s">
        <v>1695</v>
      </c>
      <c r="B45" s="67">
        <v>23</v>
      </c>
      <c r="C45" s="8">
        <v>60</v>
      </c>
      <c r="D45" s="67">
        <v>2016</v>
      </c>
      <c r="F45" s="8">
        <v>20.8</v>
      </c>
      <c r="G45" s="8">
        <v>60.9</v>
      </c>
      <c r="H45" s="8">
        <v>259516</v>
      </c>
      <c r="I45" s="8">
        <v>19.5</v>
      </c>
      <c r="J45" s="8">
        <v>75.599999999999994</v>
      </c>
      <c r="K45" s="8">
        <v>243373</v>
      </c>
    </row>
    <row r="46" spans="1:17" x14ac:dyDescent="0.2">
      <c r="A46" s="11" t="s">
        <v>1696</v>
      </c>
      <c r="B46" s="67">
        <v>20</v>
      </c>
      <c r="C46" s="8">
        <v>71</v>
      </c>
      <c r="D46" s="67">
        <v>2343</v>
      </c>
      <c r="F46" s="8">
        <v>19.600000000000001</v>
      </c>
      <c r="G46" s="8">
        <v>69.400000000000006</v>
      </c>
      <c r="H46" s="8">
        <v>259863</v>
      </c>
      <c r="I46" s="8">
        <v>18.2</v>
      </c>
      <c r="J46" s="8">
        <v>85</v>
      </c>
      <c r="K46" s="8">
        <v>243450</v>
      </c>
    </row>
    <row r="47" spans="1:17" x14ac:dyDescent="0.2">
      <c r="A47" s="11" t="s">
        <v>1697</v>
      </c>
      <c r="B47" s="67">
        <v>18</v>
      </c>
      <c r="C47" s="8">
        <v>81</v>
      </c>
      <c r="D47" s="67">
        <v>2256</v>
      </c>
      <c r="F47" s="8">
        <v>18.100000000000001</v>
      </c>
      <c r="G47" s="8">
        <v>75.599999999999994</v>
      </c>
      <c r="H47" s="8">
        <v>259863</v>
      </c>
      <c r="I47" s="8">
        <v>16.2</v>
      </c>
      <c r="J47" s="8">
        <v>86.8</v>
      </c>
      <c r="K47" s="8">
        <v>243523</v>
      </c>
    </row>
    <row r="48" spans="1:17" x14ac:dyDescent="0.2">
      <c r="A48" s="11" t="s">
        <v>1698</v>
      </c>
      <c r="B48" s="67">
        <v>18</v>
      </c>
      <c r="C48" s="8">
        <v>83</v>
      </c>
      <c r="D48" s="67">
        <v>2256</v>
      </c>
    </row>
    <row r="49" spans="1:16" x14ac:dyDescent="0.2">
      <c r="A49" s="11" t="s">
        <v>1699</v>
      </c>
      <c r="B49" s="67">
        <v>17</v>
      </c>
      <c r="C49" s="8">
        <v>84</v>
      </c>
      <c r="D49" s="67">
        <v>2048</v>
      </c>
    </row>
    <row r="50" spans="1:16" x14ac:dyDescent="0.2">
      <c r="A50" s="11" t="s">
        <v>1700</v>
      </c>
      <c r="B50" s="67">
        <v>16</v>
      </c>
      <c r="C50" s="8">
        <v>84</v>
      </c>
      <c r="D50" s="67">
        <v>840</v>
      </c>
      <c r="E50" s="67">
        <v>1744.5416666666667</v>
      </c>
      <c r="F50" s="69">
        <f>AVERAGE(F33:F48)</f>
        <v>21.50714285714286</v>
      </c>
      <c r="G50" s="69">
        <f>AVERAGE(G33:G48)</f>
        <v>68.214285714285708</v>
      </c>
      <c r="H50" s="69">
        <f>H58-H34</f>
        <v>2985</v>
      </c>
      <c r="I50" s="69">
        <f>AVERAGE(I33:I48)</f>
        <v>19.321428571428573</v>
      </c>
      <c r="J50" s="69">
        <f>AVERAGE(J33:J48)</f>
        <v>82.564285714285703</v>
      </c>
      <c r="K50" s="69">
        <f>K58-K34</f>
        <v>1627</v>
      </c>
      <c r="L50" s="8">
        <f>((H58-H34)+(K58-K34))</f>
        <v>4612</v>
      </c>
    </row>
    <row r="51" spans="1:16" x14ac:dyDescent="0.2">
      <c r="A51" s="11" t="s">
        <v>1701</v>
      </c>
      <c r="B51" s="67">
        <v>16</v>
      </c>
      <c r="C51" s="8">
        <v>85</v>
      </c>
      <c r="D51" s="67">
        <v>840</v>
      </c>
      <c r="O51" s="69"/>
      <c r="P51" s="69"/>
    </row>
    <row r="52" spans="1:16" x14ac:dyDescent="0.2">
      <c r="A52" s="11" t="s">
        <v>1702</v>
      </c>
      <c r="B52" s="67">
        <v>16</v>
      </c>
      <c r="C52" s="8">
        <v>84</v>
      </c>
      <c r="D52" s="67">
        <v>840</v>
      </c>
      <c r="O52" s="69"/>
      <c r="P52" s="69"/>
    </row>
    <row r="53" spans="1:16" x14ac:dyDescent="0.2">
      <c r="A53" s="11" t="s">
        <v>1703</v>
      </c>
      <c r="B53" s="67">
        <v>16</v>
      </c>
      <c r="C53" s="8">
        <v>84</v>
      </c>
      <c r="D53" s="67">
        <v>840</v>
      </c>
      <c r="O53" s="69"/>
      <c r="P53" s="69"/>
    </row>
    <row r="54" spans="1:16" x14ac:dyDescent="0.2">
      <c r="A54" s="11" t="s">
        <v>1704</v>
      </c>
      <c r="B54" s="67">
        <v>15</v>
      </c>
      <c r="C54" s="8">
        <v>85</v>
      </c>
      <c r="D54" s="67">
        <v>1632</v>
      </c>
      <c r="O54" s="69"/>
      <c r="P54" s="69"/>
    </row>
    <row r="55" spans="1:16" x14ac:dyDescent="0.2">
      <c r="A55" s="11" t="s">
        <v>1705</v>
      </c>
      <c r="B55" s="67">
        <v>15</v>
      </c>
      <c r="C55" s="8">
        <v>85</v>
      </c>
      <c r="D55" s="67">
        <v>1632</v>
      </c>
    </row>
    <row r="56" spans="1:16" x14ac:dyDescent="0.2">
      <c r="A56" s="11" t="s">
        <v>1706</v>
      </c>
      <c r="B56" s="67">
        <v>15</v>
      </c>
      <c r="C56" s="8">
        <v>85</v>
      </c>
      <c r="D56" s="67">
        <v>1632</v>
      </c>
    </row>
    <row r="57" spans="1:16" x14ac:dyDescent="0.2">
      <c r="A57" s="11" t="s">
        <v>1707</v>
      </c>
      <c r="B57" s="67">
        <v>15</v>
      </c>
      <c r="C57" s="8">
        <v>84</v>
      </c>
      <c r="D57" s="67">
        <v>1632</v>
      </c>
      <c r="O57" s="69"/>
      <c r="P57" s="69"/>
    </row>
    <row r="58" spans="1:16" x14ac:dyDescent="0.2">
      <c r="A58" s="11" t="s">
        <v>1708</v>
      </c>
      <c r="B58" s="67">
        <v>16</v>
      </c>
      <c r="C58" s="8">
        <v>82</v>
      </c>
      <c r="D58" s="67">
        <v>840</v>
      </c>
      <c r="F58" s="8">
        <v>14.3</v>
      </c>
      <c r="G58" s="8">
        <v>90.1</v>
      </c>
      <c r="H58" s="8">
        <v>260988</v>
      </c>
      <c r="I58" s="8">
        <v>16.8</v>
      </c>
      <c r="J58" s="8">
        <v>84.6</v>
      </c>
      <c r="K58" s="8">
        <v>244224</v>
      </c>
      <c r="O58" s="69"/>
      <c r="P58" s="69"/>
    </row>
    <row r="59" spans="1:16" x14ac:dyDescent="0.2">
      <c r="A59" s="11" t="s">
        <v>1709</v>
      </c>
      <c r="B59" s="67">
        <v>16</v>
      </c>
      <c r="C59" s="8">
        <v>79</v>
      </c>
      <c r="D59" s="67">
        <v>1607</v>
      </c>
      <c r="F59" s="8">
        <v>15</v>
      </c>
      <c r="G59" s="8">
        <v>90.2</v>
      </c>
      <c r="H59" s="8">
        <v>260137</v>
      </c>
      <c r="I59" s="8">
        <v>16.3</v>
      </c>
      <c r="J59" s="8">
        <v>84.2</v>
      </c>
      <c r="K59" s="8">
        <v>244255</v>
      </c>
      <c r="O59" s="69"/>
      <c r="P59" s="69"/>
    </row>
    <row r="60" spans="1:16" x14ac:dyDescent="0.2">
      <c r="A60" s="11" t="s">
        <v>1710</v>
      </c>
      <c r="B60" s="67">
        <v>17</v>
      </c>
      <c r="C60" s="8">
        <v>76</v>
      </c>
      <c r="D60" s="67">
        <v>1791</v>
      </c>
      <c r="F60" s="8">
        <v>16.100000000000001</v>
      </c>
      <c r="G60" s="8">
        <v>87.4</v>
      </c>
      <c r="H60" s="8">
        <v>261373</v>
      </c>
      <c r="I60" s="8">
        <v>16.3</v>
      </c>
      <c r="J60" s="8">
        <v>89.6</v>
      </c>
      <c r="K60" s="8">
        <v>244322</v>
      </c>
      <c r="O60" s="69"/>
      <c r="P60" s="69"/>
    </row>
    <row r="61" spans="1:16" x14ac:dyDescent="0.2">
      <c r="A61" s="11" t="s">
        <v>1711</v>
      </c>
      <c r="B61" s="67">
        <v>18</v>
      </c>
      <c r="C61" s="8">
        <v>74</v>
      </c>
      <c r="D61" s="67">
        <v>1975</v>
      </c>
      <c r="F61" s="8">
        <v>17</v>
      </c>
      <c r="G61" s="8">
        <v>84.2</v>
      </c>
      <c r="H61" s="8">
        <v>261373</v>
      </c>
      <c r="I61" s="8">
        <v>16</v>
      </c>
      <c r="J61" s="8">
        <v>89.5</v>
      </c>
      <c r="K61" s="8">
        <v>244381</v>
      </c>
      <c r="O61" s="69"/>
      <c r="P61" s="69"/>
    </row>
    <row r="62" spans="1:16" x14ac:dyDescent="0.2">
      <c r="A62" s="11" t="s">
        <v>1712</v>
      </c>
      <c r="B62" s="67">
        <v>19</v>
      </c>
      <c r="C62" s="8">
        <v>71</v>
      </c>
      <c r="D62" s="67">
        <v>2159</v>
      </c>
      <c r="F62" s="8">
        <v>17.5</v>
      </c>
      <c r="G62" s="8">
        <v>82.4</v>
      </c>
      <c r="H62" s="8">
        <v>261713</v>
      </c>
      <c r="I62" s="8">
        <v>16.8</v>
      </c>
      <c r="J62" s="8">
        <v>87.3</v>
      </c>
      <c r="K62" s="8">
        <v>244462</v>
      </c>
    </row>
    <row r="63" spans="1:16" x14ac:dyDescent="0.2">
      <c r="A63" s="11" t="s">
        <v>1713</v>
      </c>
      <c r="B63" s="67">
        <v>21</v>
      </c>
      <c r="C63" s="8">
        <v>66</v>
      </c>
      <c r="D63" s="67">
        <v>1710</v>
      </c>
      <c r="F63" s="8">
        <v>18.8</v>
      </c>
      <c r="G63" s="8">
        <v>79.5</v>
      </c>
      <c r="H63" s="8">
        <v>261713</v>
      </c>
      <c r="I63" s="8">
        <v>18.8</v>
      </c>
      <c r="J63" s="8">
        <v>79.5</v>
      </c>
      <c r="K63" s="8">
        <v>244462</v>
      </c>
    </row>
    <row r="64" spans="1:16" x14ac:dyDescent="0.2">
      <c r="A64" s="11" t="s">
        <v>1714</v>
      </c>
      <c r="B64" s="67">
        <v>22</v>
      </c>
      <c r="C64" s="8">
        <v>61</v>
      </c>
      <c r="D64" s="67">
        <v>1860</v>
      </c>
      <c r="F64" s="8">
        <v>19.2</v>
      </c>
      <c r="G64" s="8">
        <v>79.5</v>
      </c>
      <c r="H64" s="8">
        <v>261713</v>
      </c>
      <c r="I64" s="8">
        <v>18</v>
      </c>
      <c r="J64" s="8">
        <v>89.5</v>
      </c>
      <c r="K64" s="8">
        <v>244462</v>
      </c>
      <c r="O64" s="69"/>
      <c r="P64" s="69"/>
    </row>
    <row r="65" spans="1:16" x14ac:dyDescent="0.2">
      <c r="A65" s="11" t="s">
        <v>1715</v>
      </c>
      <c r="B65" s="67">
        <v>23</v>
      </c>
      <c r="C65" s="8">
        <v>59</v>
      </c>
      <c r="D65" s="67">
        <v>1682</v>
      </c>
      <c r="F65" s="8">
        <v>18.8</v>
      </c>
      <c r="G65" s="8">
        <v>81.599999999999994</v>
      </c>
      <c r="H65" s="8" t="s">
        <v>537</v>
      </c>
      <c r="I65" s="8" t="s">
        <v>537</v>
      </c>
      <c r="J65" s="8" t="s">
        <v>537</v>
      </c>
      <c r="K65" s="8" t="s">
        <v>537</v>
      </c>
      <c r="O65" s="69"/>
      <c r="P65" s="69"/>
    </row>
    <row r="66" spans="1:16" x14ac:dyDescent="0.2">
      <c r="A66" s="11" t="s">
        <v>1716</v>
      </c>
      <c r="B66" s="67">
        <v>24</v>
      </c>
      <c r="C66" s="8">
        <v>56</v>
      </c>
      <c r="D66" s="67">
        <v>1772</v>
      </c>
      <c r="F66" s="8" t="s">
        <v>537</v>
      </c>
      <c r="G66" s="8" t="s">
        <v>537</v>
      </c>
      <c r="H66" s="8" t="s">
        <v>537</v>
      </c>
      <c r="I66" s="8" t="s">
        <v>537</v>
      </c>
      <c r="J66" s="8" t="s">
        <v>537</v>
      </c>
      <c r="K66" s="8" t="s">
        <v>537</v>
      </c>
    </row>
    <row r="67" spans="1:16" x14ac:dyDescent="0.2">
      <c r="A67" s="11" t="s">
        <v>1717</v>
      </c>
      <c r="B67" s="67">
        <v>24</v>
      </c>
      <c r="C67" s="8">
        <v>54</v>
      </c>
      <c r="D67" s="67">
        <v>1772</v>
      </c>
      <c r="F67" s="8" t="s">
        <v>537</v>
      </c>
      <c r="G67" s="8" t="s">
        <v>537</v>
      </c>
      <c r="H67" s="8" t="s">
        <v>537</v>
      </c>
      <c r="I67" s="8" t="s">
        <v>537</v>
      </c>
      <c r="J67" s="8" t="s">
        <v>537</v>
      </c>
      <c r="K67" s="8" t="s">
        <v>537</v>
      </c>
    </row>
    <row r="68" spans="1:16" x14ac:dyDescent="0.2">
      <c r="A68" s="11" t="s">
        <v>1718</v>
      </c>
      <c r="B68" s="67">
        <v>24</v>
      </c>
      <c r="C68" s="8">
        <v>54</v>
      </c>
      <c r="D68" s="67">
        <v>1772</v>
      </c>
      <c r="F68" s="8" t="s">
        <v>537</v>
      </c>
      <c r="G68" s="8" t="s">
        <v>537</v>
      </c>
      <c r="H68" s="8" t="s">
        <v>537</v>
      </c>
      <c r="I68" s="8" t="s">
        <v>537</v>
      </c>
      <c r="J68" s="8" t="s">
        <v>537</v>
      </c>
      <c r="K68" s="8" t="s">
        <v>537</v>
      </c>
      <c r="O68" s="69"/>
      <c r="P68" s="69"/>
    </row>
    <row r="69" spans="1:16" x14ac:dyDescent="0.2">
      <c r="A69" s="11" t="s">
        <v>1719</v>
      </c>
      <c r="B69" s="67">
        <v>23</v>
      </c>
      <c r="C69" s="8">
        <v>57</v>
      </c>
      <c r="D69" s="67">
        <v>1682</v>
      </c>
      <c r="F69" s="8" t="s">
        <v>537</v>
      </c>
      <c r="G69" s="8" t="s">
        <v>537</v>
      </c>
      <c r="H69" s="8" t="s">
        <v>537</v>
      </c>
      <c r="I69" s="8" t="s">
        <v>537</v>
      </c>
      <c r="J69" s="8" t="s">
        <v>537</v>
      </c>
      <c r="K69" s="8" t="s">
        <v>537</v>
      </c>
      <c r="O69" s="69"/>
      <c r="P69" s="69"/>
    </row>
    <row r="70" spans="1:16" x14ac:dyDescent="0.2">
      <c r="A70" s="11" t="s">
        <v>1720</v>
      </c>
      <c r="B70" s="67">
        <v>22</v>
      </c>
      <c r="C70" s="8">
        <v>64</v>
      </c>
      <c r="D70" s="67">
        <v>1860</v>
      </c>
      <c r="F70" s="8" t="s">
        <v>537</v>
      </c>
      <c r="G70" s="8" t="s">
        <v>537</v>
      </c>
      <c r="H70" s="8" t="s">
        <v>537</v>
      </c>
      <c r="I70" s="8" t="s">
        <v>537</v>
      </c>
      <c r="J70" s="8" t="s">
        <v>537</v>
      </c>
      <c r="K70" s="8" t="s">
        <v>537</v>
      </c>
    </row>
    <row r="71" spans="1:16" x14ac:dyDescent="0.2">
      <c r="A71" s="11" t="s">
        <v>1721</v>
      </c>
      <c r="B71" s="67">
        <v>21</v>
      </c>
      <c r="C71" s="8">
        <v>66</v>
      </c>
      <c r="D71" s="67">
        <v>1710</v>
      </c>
      <c r="F71" s="8" t="s">
        <v>537</v>
      </c>
      <c r="G71" s="8" t="s">
        <v>537</v>
      </c>
      <c r="H71" s="8" t="s">
        <v>537</v>
      </c>
      <c r="I71" s="8" t="s">
        <v>537</v>
      </c>
      <c r="J71" s="8" t="s">
        <v>537</v>
      </c>
      <c r="K71" s="8" t="s">
        <v>537</v>
      </c>
      <c r="O71" s="69"/>
      <c r="P71" s="69"/>
    </row>
    <row r="72" spans="1:16" x14ac:dyDescent="0.2">
      <c r="A72" s="11" t="s">
        <v>1722</v>
      </c>
      <c r="B72" s="67">
        <v>20</v>
      </c>
      <c r="C72" s="8">
        <v>72</v>
      </c>
      <c r="D72" s="67">
        <v>2343</v>
      </c>
      <c r="F72" s="8" t="s">
        <v>537</v>
      </c>
      <c r="G72" s="8" t="s">
        <v>537</v>
      </c>
      <c r="H72" s="8" t="s">
        <v>537</v>
      </c>
      <c r="I72" s="8" t="s">
        <v>537</v>
      </c>
      <c r="J72" s="8" t="s">
        <v>537</v>
      </c>
      <c r="K72" s="8" t="s">
        <v>537</v>
      </c>
      <c r="O72" s="69"/>
      <c r="P72" s="69"/>
    </row>
    <row r="73" spans="1:16" x14ac:dyDescent="0.2">
      <c r="A73" s="11" t="s">
        <v>1723</v>
      </c>
      <c r="B73" s="67">
        <v>18</v>
      </c>
      <c r="C73" s="8">
        <v>78</v>
      </c>
      <c r="D73" s="67">
        <v>1975</v>
      </c>
      <c r="F73" s="8" t="s">
        <v>537</v>
      </c>
      <c r="G73" s="8" t="s">
        <v>537</v>
      </c>
      <c r="H73" s="8" t="s">
        <v>537</v>
      </c>
      <c r="I73" s="8" t="s">
        <v>537</v>
      </c>
      <c r="J73" s="8" t="s">
        <v>537</v>
      </c>
      <c r="K73" s="8" t="s">
        <v>537</v>
      </c>
      <c r="O73" s="69"/>
      <c r="P73" s="69"/>
    </row>
    <row r="74" spans="1:16" x14ac:dyDescent="0.2">
      <c r="A74" s="11" t="s">
        <v>1724</v>
      </c>
      <c r="B74" s="67">
        <v>17</v>
      </c>
      <c r="C74" s="8">
        <v>83</v>
      </c>
      <c r="D74" s="67">
        <v>2048</v>
      </c>
      <c r="E74" s="67">
        <v>1650.25</v>
      </c>
      <c r="F74" s="69">
        <f>AVERAGE(F57:F72)</f>
        <v>17.087500000000002</v>
      </c>
      <c r="G74" s="69">
        <f>AVERAGE(G57:G72)</f>
        <v>84.362500000000011</v>
      </c>
      <c r="H74" s="69">
        <f>H82-H58</f>
        <v>1593</v>
      </c>
      <c r="I74" s="69">
        <f>AVERAGE(I57:I72)</f>
        <v>17</v>
      </c>
      <c r="J74" s="69">
        <f>AVERAGE(J57:J72)</f>
        <v>86.314285714285717</v>
      </c>
      <c r="K74" s="69">
        <f>K82-K58</f>
        <v>707</v>
      </c>
      <c r="L74" s="8">
        <f>((H82-H58)+(K82-K58))</f>
        <v>2300</v>
      </c>
      <c r="O74" s="69"/>
      <c r="P74" s="69"/>
    </row>
    <row r="75" spans="1:16" x14ac:dyDescent="0.2">
      <c r="A75" s="11" t="s">
        <v>1725</v>
      </c>
      <c r="B75" s="67">
        <v>17</v>
      </c>
      <c r="C75" s="8">
        <v>86</v>
      </c>
      <c r="D75" s="67">
        <v>2048</v>
      </c>
    </row>
    <row r="76" spans="1:16" x14ac:dyDescent="0.2">
      <c r="A76" s="11" t="s">
        <v>1726</v>
      </c>
      <c r="B76" s="67">
        <v>16</v>
      </c>
      <c r="C76" s="8">
        <v>87</v>
      </c>
      <c r="D76" s="67">
        <v>840</v>
      </c>
    </row>
    <row r="77" spans="1:16" x14ac:dyDescent="0.2">
      <c r="A77" s="11" t="s">
        <v>1727</v>
      </c>
      <c r="B77" s="67">
        <v>16</v>
      </c>
      <c r="C77" s="8">
        <v>87</v>
      </c>
      <c r="D77" s="67">
        <v>840</v>
      </c>
    </row>
    <row r="78" spans="1:16" x14ac:dyDescent="0.2">
      <c r="A78" s="11" t="s">
        <v>1728</v>
      </c>
      <c r="B78" s="67">
        <v>16</v>
      </c>
      <c r="C78" s="8">
        <v>87</v>
      </c>
      <c r="D78" s="67">
        <v>840</v>
      </c>
      <c r="O78" s="69"/>
      <c r="P78" s="69"/>
    </row>
    <row r="79" spans="1:16" x14ac:dyDescent="0.2">
      <c r="A79" s="11" t="s">
        <v>1729</v>
      </c>
      <c r="B79" s="67">
        <v>17</v>
      </c>
      <c r="C79" s="8">
        <v>88</v>
      </c>
      <c r="D79" s="67">
        <v>2048</v>
      </c>
      <c r="O79" s="69"/>
      <c r="P79" s="69"/>
    </row>
    <row r="80" spans="1:16" x14ac:dyDescent="0.2">
      <c r="A80" s="11" t="s">
        <v>1730</v>
      </c>
      <c r="B80" s="67">
        <v>17</v>
      </c>
      <c r="C80" s="8">
        <v>88</v>
      </c>
      <c r="D80" s="67">
        <v>2048</v>
      </c>
      <c r="O80" s="69"/>
      <c r="P80" s="69"/>
    </row>
    <row r="81" spans="1:16" x14ac:dyDescent="0.2">
      <c r="A81" s="11" t="s">
        <v>1731</v>
      </c>
      <c r="B81" s="67">
        <v>17</v>
      </c>
      <c r="C81" s="8">
        <v>87</v>
      </c>
      <c r="D81" s="67">
        <v>2048</v>
      </c>
      <c r="O81" s="69"/>
      <c r="P81" s="69"/>
    </row>
    <row r="82" spans="1:16" x14ac:dyDescent="0.2">
      <c r="A82" s="11" t="s">
        <v>1732</v>
      </c>
      <c r="B82" s="67">
        <v>18</v>
      </c>
      <c r="C82" s="8">
        <v>84</v>
      </c>
      <c r="D82" s="67">
        <v>2256</v>
      </c>
      <c r="F82" s="8">
        <v>20.8</v>
      </c>
      <c r="G82" s="8">
        <v>82</v>
      </c>
      <c r="H82" s="8">
        <v>262581</v>
      </c>
      <c r="I82" s="8">
        <v>19.8</v>
      </c>
      <c r="J82" s="8">
        <v>82.7</v>
      </c>
      <c r="K82" s="8">
        <v>244931</v>
      </c>
    </row>
    <row r="83" spans="1:16" x14ac:dyDescent="0.2">
      <c r="A83" s="11" t="s">
        <v>1733</v>
      </c>
      <c r="B83" s="67">
        <v>19</v>
      </c>
      <c r="C83" s="8">
        <v>78</v>
      </c>
      <c r="D83" s="67">
        <v>2159</v>
      </c>
      <c r="F83" s="8">
        <v>17.3</v>
      </c>
      <c r="G83" s="8">
        <v>87</v>
      </c>
      <c r="H83" s="8">
        <v>262780</v>
      </c>
      <c r="I83" s="8">
        <v>17.600000000000001</v>
      </c>
      <c r="J83" s="8">
        <v>86.3</v>
      </c>
      <c r="K83" s="8">
        <v>244979</v>
      </c>
    </row>
    <row r="84" spans="1:16" x14ac:dyDescent="0.2">
      <c r="A84" s="11" t="s">
        <v>1734</v>
      </c>
      <c r="B84" s="67">
        <v>21</v>
      </c>
      <c r="C84" s="8">
        <v>71</v>
      </c>
      <c r="D84" s="67">
        <v>2528</v>
      </c>
      <c r="F84" s="8">
        <v>18.5</v>
      </c>
      <c r="G84" s="8">
        <v>81.400000000000006</v>
      </c>
      <c r="H84" s="8">
        <v>262015</v>
      </c>
      <c r="I84" s="8">
        <v>17.5</v>
      </c>
      <c r="J84" s="8">
        <v>86.3</v>
      </c>
      <c r="K84" s="8">
        <v>245048</v>
      </c>
    </row>
    <row r="85" spans="1:16" x14ac:dyDescent="0.2">
      <c r="A85" s="11" t="s">
        <v>2336</v>
      </c>
      <c r="B85" s="67">
        <v>23</v>
      </c>
      <c r="C85" s="8">
        <v>63</v>
      </c>
      <c r="D85" s="67">
        <v>2016</v>
      </c>
      <c r="F85" s="8">
        <v>18.600000000000001</v>
      </c>
      <c r="G85" s="8">
        <v>79.599999999999994</v>
      </c>
      <c r="H85" s="8">
        <v>262015</v>
      </c>
      <c r="I85" s="8">
        <v>18.600000000000001</v>
      </c>
      <c r="J85" s="8">
        <v>83.5</v>
      </c>
      <c r="K85" s="8">
        <v>245125</v>
      </c>
    </row>
    <row r="86" spans="1:16" x14ac:dyDescent="0.2">
      <c r="A86" s="11" t="s">
        <v>1735</v>
      </c>
      <c r="B86" s="67">
        <v>24</v>
      </c>
      <c r="C86" s="8">
        <v>59</v>
      </c>
      <c r="D86" s="67">
        <v>1772</v>
      </c>
      <c r="F86" s="8">
        <v>19.3</v>
      </c>
      <c r="G86" s="8">
        <v>76.8</v>
      </c>
      <c r="H86" s="8">
        <v>263347</v>
      </c>
      <c r="I86" s="8">
        <v>19.3</v>
      </c>
      <c r="J86" s="8">
        <v>81.2</v>
      </c>
      <c r="K86" s="8">
        <v>245198</v>
      </c>
    </row>
    <row r="87" spans="1:16" x14ac:dyDescent="0.2">
      <c r="A87" s="11" t="s">
        <v>1736</v>
      </c>
      <c r="B87" s="67">
        <v>26</v>
      </c>
      <c r="C87" s="8">
        <v>53</v>
      </c>
      <c r="D87" s="67">
        <v>1950</v>
      </c>
      <c r="F87" s="8">
        <v>20.7</v>
      </c>
      <c r="G87" s="8">
        <v>71.8</v>
      </c>
      <c r="H87" s="8">
        <v>263389</v>
      </c>
      <c r="I87" s="8">
        <v>20.7</v>
      </c>
      <c r="J87" s="8">
        <v>84.5</v>
      </c>
      <c r="K87" s="8">
        <v>245516</v>
      </c>
    </row>
    <row r="88" spans="1:16" x14ac:dyDescent="0.2">
      <c r="A88" s="11" t="s">
        <v>1737</v>
      </c>
      <c r="B88" s="67">
        <v>26</v>
      </c>
      <c r="C88" s="8">
        <v>50</v>
      </c>
      <c r="D88" s="67">
        <v>1950</v>
      </c>
      <c r="F88" s="8">
        <v>21</v>
      </c>
      <c r="G88" s="8">
        <v>72.2</v>
      </c>
      <c r="H88" s="8">
        <v>263389</v>
      </c>
      <c r="I88" s="8">
        <v>21</v>
      </c>
      <c r="J88" s="8">
        <v>82.4</v>
      </c>
      <c r="K88" s="8">
        <v>245516</v>
      </c>
    </row>
    <row r="89" spans="1:16" x14ac:dyDescent="0.2">
      <c r="A89" s="11" t="s">
        <v>1738</v>
      </c>
      <c r="B89" s="67">
        <v>27</v>
      </c>
      <c r="C89" s="8">
        <v>47</v>
      </c>
      <c r="D89" s="67">
        <v>1550</v>
      </c>
      <c r="F89" s="8">
        <v>21.8</v>
      </c>
      <c r="G89" s="8">
        <v>67.8</v>
      </c>
      <c r="H89" s="8">
        <v>263662</v>
      </c>
      <c r="I89" s="8">
        <v>21.8</v>
      </c>
      <c r="J89" s="8">
        <v>89.8</v>
      </c>
      <c r="K89" s="8">
        <v>245438</v>
      </c>
    </row>
    <row r="90" spans="1:16" x14ac:dyDescent="0.2">
      <c r="A90" s="11" t="s">
        <v>1739</v>
      </c>
      <c r="B90" s="67">
        <v>27</v>
      </c>
      <c r="C90" s="8">
        <v>45</v>
      </c>
      <c r="D90" s="67">
        <v>1550</v>
      </c>
      <c r="F90" s="8">
        <v>22.2</v>
      </c>
      <c r="G90" s="8">
        <v>81.5</v>
      </c>
      <c r="H90" s="8">
        <v>263886</v>
      </c>
      <c r="I90" s="8">
        <v>22.2</v>
      </c>
      <c r="J90" s="8">
        <v>81.5</v>
      </c>
      <c r="K90" s="8">
        <v>245530</v>
      </c>
    </row>
    <row r="91" spans="1:16" x14ac:dyDescent="0.2">
      <c r="A91" s="11" t="s">
        <v>1740</v>
      </c>
      <c r="B91" s="67">
        <v>27</v>
      </c>
      <c r="C91" s="8">
        <v>44</v>
      </c>
      <c r="D91" s="67">
        <v>1550</v>
      </c>
      <c r="F91" s="8">
        <v>22.1</v>
      </c>
      <c r="G91" s="8">
        <v>64.5</v>
      </c>
      <c r="H91" s="8">
        <v>263958</v>
      </c>
      <c r="I91" s="8">
        <v>20.3</v>
      </c>
      <c r="J91" s="8">
        <v>82.3</v>
      </c>
      <c r="K91" s="8">
        <v>245555</v>
      </c>
    </row>
    <row r="92" spans="1:16" x14ac:dyDescent="0.2">
      <c r="A92" s="11" t="s">
        <v>1741</v>
      </c>
      <c r="B92" s="67">
        <v>27</v>
      </c>
      <c r="C92" s="8">
        <v>44</v>
      </c>
      <c r="D92" s="67">
        <v>1550</v>
      </c>
      <c r="F92" s="8">
        <v>21.1</v>
      </c>
      <c r="G92" s="8">
        <v>77.900000000000006</v>
      </c>
      <c r="H92" s="8">
        <v>220911</v>
      </c>
      <c r="I92" s="8">
        <v>21.5</v>
      </c>
      <c r="J92" s="8">
        <v>62.1</v>
      </c>
      <c r="K92" s="8">
        <v>245555</v>
      </c>
    </row>
    <row r="93" spans="1:16" x14ac:dyDescent="0.2">
      <c r="A93" s="11" t="s">
        <v>1742</v>
      </c>
      <c r="B93" s="67">
        <v>26</v>
      </c>
      <c r="C93" s="8">
        <v>47</v>
      </c>
      <c r="D93" s="67">
        <v>1507</v>
      </c>
      <c r="F93" s="8">
        <v>21.3</v>
      </c>
      <c r="G93" s="8">
        <v>75.2</v>
      </c>
      <c r="H93" s="8">
        <v>263967</v>
      </c>
      <c r="I93" s="8">
        <v>20.3</v>
      </c>
      <c r="J93" s="8">
        <v>80.3</v>
      </c>
      <c r="K93" s="8">
        <v>245555</v>
      </c>
    </row>
    <row r="94" spans="1:16" x14ac:dyDescent="0.2">
      <c r="A94" s="11" t="s">
        <v>1743</v>
      </c>
      <c r="B94" s="67">
        <v>23</v>
      </c>
      <c r="C94" s="8">
        <v>56</v>
      </c>
      <c r="D94" s="67">
        <v>1682</v>
      </c>
      <c r="F94" s="8">
        <v>19.7</v>
      </c>
      <c r="G94" s="8">
        <v>78.3</v>
      </c>
      <c r="H94" s="8">
        <v>263967</v>
      </c>
      <c r="I94" s="8">
        <v>22.1</v>
      </c>
      <c r="J94" s="8">
        <v>65.8</v>
      </c>
      <c r="K94" s="8">
        <v>245555</v>
      </c>
    </row>
    <row r="95" spans="1:16" x14ac:dyDescent="0.2">
      <c r="A95" s="11" t="s">
        <v>1744</v>
      </c>
      <c r="B95" s="67">
        <v>21</v>
      </c>
      <c r="C95" s="8">
        <v>64</v>
      </c>
      <c r="D95" s="67">
        <v>1710</v>
      </c>
      <c r="F95" s="8">
        <v>18.7</v>
      </c>
      <c r="G95" s="8">
        <v>75.900000000000006</v>
      </c>
      <c r="H95" s="8">
        <v>263967</v>
      </c>
      <c r="I95" s="8">
        <v>20.5</v>
      </c>
      <c r="J95" s="8">
        <v>81.7</v>
      </c>
      <c r="K95" s="8">
        <v>245555</v>
      </c>
    </row>
    <row r="96" spans="1:16" x14ac:dyDescent="0.2">
      <c r="A96" s="11" t="s">
        <v>1745</v>
      </c>
      <c r="B96" s="67">
        <v>20</v>
      </c>
      <c r="C96" s="8">
        <v>69</v>
      </c>
      <c r="D96" s="67">
        <v>1571</v>
      </c>
      <c r="F96" s="8">
        <v>18.5</v>
      </c>
      <c r="G96" s="8">
        <v>71.2</v>
      </c>
      <c r="H96" s="8">
        <v>263967</v>
      </c>
      <c r="I96" s="8">
        <v>19.600000000000001</v>
      </c>
      <c r="J96" s="8">
        <v>66.900000000000006</v>
      </c>
      <c r="K96" s="8">
        <v>245555</v>
      </c>
    </row>
    <row r="97" spans="1:12" x14ac:dyDescent="0.2">
      <c r="A97" s="11" t="s">
        <v>1746</v>
      </c>
      <c r="B97" s="67">
        <v>19</v>
      </c>
      <c r="C97" s="8">
        <v>73</v>
      </c>
      <c r="D97" s="67">
        <v>2159</v>
      </c>
      <c r="F97" s="8">
        <v>16.2</v>
      </c>
      <c r="G97" s="8">
        <v>87.3</v>
      </c>
      <c r="H97" s="8">
        <v>26425</v>
      </c>
      <c r="I97" s="8">
        <v>17.100000000000001</v>
      </c>
      <c r="J97" s="8">
        <v>77</v>
      </c>
      <c r="K97" s="8">
        <v>245625</v>
      </c>
    </row>
    <row r="98" spans="1:12" x14ac:dyDescent="0.2">
      <c r="A98" s="11" t="s">
        <v>1747</v>
      </c>
      <c r="B98" s="67">
        <v>18</v>
      </c>
      <c r="C98" s="8">
        <v>76</v>
      </c>
      <c r="D98" s="67">
        <v>1975</v>
      </c>
      <c r="E98" s="67">
        <v>1756.125</v>
      </c>
      <c r="F98" s="69">
        <f>AVERAGE(F81:F96)</f>
        <v>20.106666666666666</v>
      </c>
      <c r="G98" s="69">
        <f>AVERAGE(G81:G96)</f>
        <v>76.206666666666678</v>
      </c>
      <c r="H98" s="69">
        <f>H154-H82</f>
        <v>6287</v>
      </c>
      <c r="I98" s="69">
        <f>AVERAGE(I81:I96)</f>
        <v>20.186666666666671</v>
      </c>
      <c r="J98" s="69">
        <f>AVERAGE(J81:J96)</f>
        <v>79.819999999999993</v>
      </c>
      <c r="K98" s="69">
        <f>K154-K82</f>
        <v>3596</v>
      </c>
      <c r="L98" s="8">
        <f>((H154-H82)+(K154-K82))/3</f>
        <v>3294.3333333333335</v>
      </c>
    </row>
    <row r="99" spans="1:12" x14ac:dyDescent="0.2">
      <c r="A99" s="11" t="s">
        <v>1748</v>
      </c>
      <c r="B99" s="67">
        <v>18</v>
      </c>
      <c r="C99" s="8">
        <v>80</v>
      </c>
      <c r="D99" s="67">
        <v>2256</v>
      </c>
    </row>
    <row r="100" spans="1:12" x14ac:dyDescent="0.2">
      <c r="A100" s="11" t="s">
        <v>1749</v>
      </c>
      <c r="B100" s="67">
        <v>17</v>
      </c>
      <c r="C100" s="8">
        <v>84</v>
      </c>
      <c r="D100" s="67">
        <v>2048</v>
      </c>
    </row>
    <row r="101" spans="1:12" x14ac:dyDescent="0.2">
      <c r="A101" s="11" t="s">
        <v>1750</v>
      </c>
      <c r="B101" s="67">
        <v>17</v>
      </c>
      <c r="C101" s="8">
        <v>85</v>
      </c>
      <c r="D101" s="67">
        <v>2048</v>
      </c>
    </row>
    <row r="102" spans="1:12" x14ac:dyDescent="0.2">
      <c r="A102" s="11" t="s">
        <v>1751</v>
      </c>
      <c r="B102" s="67">
        <v>16</v>
      </c>
      <c r="C102" s="8">
        <v>84</v>
      </c>
      <c r="D102" s="67">
        <v>840</v>
      </c>
    </row>
    <row r="103" spans="1:12" x14ac:dyDescent="0.2">
      <c r="A103" s="11" t="s">
        <v>1752</v>
      </c>
      <c r="B103" s="67">
        <v>16</v>
      </c>
      <c r="C103" s="8">
        <v>83</v>
      </c>
      <c r="D103" s="67">
        <v>840</v>
      </c>
    </row>
    <row r="104" spans="1:12" x14ac:dyDescent="0.2">
      <c r="A104" s="11" t="s">
        <v>1753</v>
      </c>
      <c r="B104" s="67">
        <v>16</v>
      </c>
      <c r="C104" s="8">
        <v>82</v>
      </c>
      <c r="D104" s="67">
        <v>840</v>
      </c>
    </row>
    <row r="105" spans="1:12" x14ac:dyDescent="0.2">
      <c r="A105" s="11" t="s">
        <v>1754</v>
      </c>
      <c r="B105" s="67">
        <v>16</v>
      </c>
      <c r="C105" s="8">
        <v>83</v>
      </c>
      <c r="D105" s="67">
        <v>840</v>
      </c>
    </row>
    <row r="106" spans="1:12" x14ac:dyDescent="0.2">
      <c r="A106" s="11" t="s">
        <v>1755</v>
      </c>
      <c r="B106" s="67">
        <v>16</v>
      </c>
      <c r="C106" s="8">
        <v>82</v>
      </c>
      <c r="D106" s="67">
        <v>840</v>
      </c>
      <c r="F106" s="8" t="s">
        <v>537</v>
      </c>
      <c r="G106" s="8" t="s">
        <v>537</v>
      </c>
      <c r="H106" s="8" t="s">
        <v>537</v>
      </c>
      <c r="I106" s="8" t="s">
        <v>537</v>
      </c>
      <c r="J106" s="8" t="s">
        <v>537</v>
      </c>
      <c r="K106" s="8" t="s">
        <v>537</v>
      </c>
    </row>
    <row r="107" spans="1:12" x14ac:dyDescent="0.2">
      <c r="A107" s="11" t="s">
        <v>1756</v>
      </c>
      <c r="B107" s="67">
        <v>17</v>
      </c>
      <c r="C107" s="8">
        <v>80</v>
      </c>
      <c r="D107" s="67">
        <v>2048</v>
      </c>
      <c r="F107" s="8" t="s">
        <v>537</v>
      </c>
      <c r="G107" s="8" t="s">
        <v>537</v>
      </c>
      <c r="H107" s="8" t="s">
        <v>537</v>
      </c>
      <c r="I107" s="8" t="s">
        <v>537</v>
      </c>
      <c r="J107" s="8" t="s">
        <v>537</v>
      </c>
      <c r="K107" s="8" t="s">
        <v>537</v>
      </c>
    </row>
    <row r="108" spans="1:12" x14ac:dyDescent="0.2">
      <c r="A108" s="11" t="s">
        <v>1757</v>
      </c>
      <c r="B108" s="67">
        <v>18</v>
      </c>
      <c r="C108" s="8">
        <v>74</v>
      </c>
      <c r="D108" s="67">
        <v>1975</v>
      </c>
      <c r="F108" s="8" t="s">
        <v>537</v>
      </c>
      <c r="G108" s="8" t="s">
        <v>537</v>
      </c>
      <c r="H108" s="8" t="s">
        <v>537</v>
      </c>
      <c r="I108" s="8" t="s">
        <v>537</v>
      </c>
      <c r="J108" s="8" t="s">
        <v>537</v>
      </c>
      <c r="K108" s="8" t="s">
        <v>537</v>
      </c>
    </row>
    <row r="109" spans="1:12" x14ac:dyDescent="0.2">
      <c r="A109" s="11" t="s">
        <v>2337</v>
      </c>
      <c r="B109" s="67">
        <v>20</v>
      </c>
      <c r="C109" s="8">
        <v>68</v>
      </c>
      <c r="D109" s="67">
        <v>1571</v>
      </c>
      <c r="F109" s="8" t="s">
        <v>537</v>
      </c>
      <c r="G109" s="8" t="s">
        <v>537</v>
      </c>
      <c r="H109" s="8" t="s">
        <v>537</v>
      </c>
      <c r="I109" s="8" t="s">
        <v>537</v>
      </c>
      <c r="J109" s="8" t="s">
        <v>537</v>
      </c>
      <c r="K109" s="8" t="s">
        <v>537</v>
      </c>
    </row>
    <row r="110" spans="1:12" x14ac:dyDescent="0.2">
      <c r="A110" s="11" t="s">
        <v>1758</v>
      </c>
      <c r="B110" s="67">
        <v>22</v>
      </c>
      <c r="C110" s="8">
        <v>63</v>
      </c>
      <c r="D110" s="67">
        <v>1860</v>
      </c>
      <c r="F110" s="8" t="s">
        <v>537</v>
      </c>
      <c r="G110" s="8" t="s">
        <v>537</v>
      </c>
      <c r="H110" s="8" t="s">
        <v>537</v>
      </c>
      <c r="I110" s="8" t="s">
        <v>537</v>
      </c>
      <c r="J110" s="8" t="s">
        <v>537</v>
      </c>
      <c r="K110" s="8" t="s">
        <v>537</v>
      </c>
    </row>
    <row r="111" spans="1:12" x14ac:dyDescent="0.2">
      <c r="A111" s="11" t="s">
        <v>1759</v>
      </c>
      <c r="B111" s="67">
        <v>22</v>
      </c>
      <c r="C111" s="8">
        <v>61</v>
      </c>
      <c r="D111" s="67">
        <v>1860</v>
      </c>
      <c r="F111" s="8" t="s">
        <v>537</v>
      </c>
      <c r="G111" s="8" t="s">
        <v>537</v>
      </c>
      <c r="H111" s="8" t="s">
        <v>537</v>
      </c>
      <c r="I111" s="8" t="s">
        <v>537</v>
      </c>
      <c r="J111" s="8" t="s">
        <v>537</v>
      </c>
      <c r="K111" s="8" t="s">
        <v>537</v>
      </c>
    </row>
    <row r="112" spans="1:12" x14ac:dyDescent="0.2">
      <c r="A112" s="11" t="s">
        <v>1760</v>
      </c>
      <c r="B112" s="67">
        <v>24</v>
      </c>
      <c r="C112" s="8">
        <v>57</v>
      </c>
      <c r="D112" s="67">
        <v>1772</v>
      </c>
      <c r="F112" s="8" t="s">
        <v>537</v>
      </c>
      <c r="G112" s="8" t="s">
        <v>537</v>
      </c>
      <c r="H112" s="8" t="s">
        <v>537</v>
      </c>
      <c r="I112" s="8" t="s">
        <v>537</v>
      </c>
      <c r="J112" s="8" t="s">
        <v>537</v>
      </c>
      <c r="K112" s="8" t="s">
        <v>537</v>
      </c>
    </row>
    <row r="113" spans="1:12" x14ac:dyDescent="0.2">
      <c r="A113" s="11" t="s">
        <v>1761</v>
      </c>
      <c r="B113" s="67">
        <v>24</v>
      </c>
      <c r="C113" s="8">
        <v>56</v>
      </c>
      <c r="D113" s="67">
        <v>1772</v>
      </c>
      <c r="F113" s="8" t="s">
        <v>537</v>
      </c>
      <c r="G113" s="8" t="s">
        <v>537</v>
      </c>
      <c r="H113" s="8" t="s">
        <v>537</v>
      </c>
      <c r="I113" s="8" t="s">
        <v>537</v>
      </c>
      <c r="J113" s="8" t="s">
        <v>537</v>
      </c>
      <c r="K113" s="8" t="s">
        <v>537</v>
      </c>
    </row>
    <row r="114" spans="1:12" x14ac:dyDescent="0.2">
      <c r="A114" s="11" t="s">
        <v>1762</v>
      </c>
      <c r="B114" s="67">
        <v>24</v>
      </c>
      <c r="C114" s="8">
        <v>56</v>
      </c>
      <c r="D114" s="67">
        <v>1772</v>
      </c>
      <c r="F114" s="8" t="s">
        <v>537</v>
      </c>
      <c r="G114" s="8" t="s">
        <v>537</v>
      </c>
      <c r="H114" s="8" t="s">
        <v>537</v>
      </c>
      <c r="I114" s="8" t="s">
        <v>537</v>
      </c>
      <c r="J114" s="8" t="s">
        <v>537</v>
      </c>
      <c r="K114" s="8" t="s">
        <v>537</v>
      </c>
    </row>
    <row r="115" spans="1:12" x14ac:dyDescent="0.2">
      <c r="A115" s="11" t="s">
        <v>1763</v>
      </c>
      <c r="B115" s="67">
        <v>23</v>
      </c>
      <c r="C115" s="8">
        <v>58</v>
      </c>
      <c r="D115" s="67">
        <v>1682</v>
      </c>
      <c r="F115" s="8" t="s">
        <v>537</v>
      </c>
      <c r="G115" s="8" t="s">
        <v>537</v>
      </c>
      <c r="H115" s="8" t="s">
        <v>537</v>
      </c>
      <c r="I115" s="8" t="s">
        <v>537</v>
      </c>
      <c r="J115" s="8" t="s">
        <v>537</v>
      </c>
      <c r="K115" s="8" t="s">
        <v>537</v>
      </c>
    </row>
    <row r="116" spans="1:12" x14ac:dyDescent="0.2">
      <c r="A116" s="11" t="s">
        <v>1764</v>
      </c>
      <c r="B116" s="67">
        <v>23</v>
      </c>
      <c r="C116" s="8">
        <v>60</v>
      </c>
      <c r="D116" s="67">
        <v>2016</v>
      </c>
      <c r="F116" s="8" t="s">
        <v>537</v>
      </c>
      <c r="G116" s="8" t="s">
        <v>537</v>
      </c>
      <c r="H116" s="8" t="s">
        <v>537</v>
      </c>
      <c r="I116" s="8" t="s">
        <v>537</v>
      </c>
      <c r="J116" s="8" t="s">
        <v>537</v>
      </c>
      <c r="K116" s="8" t="s">
        <v>537</v>
      </c>
    </row>
    <row r="117" spans="1:12" x14ac:dyDescent="0.2">
      <c r="A117" s="11" t="s">
        <v>1765</v>
      </c>
      <c r="B117" s="67">
        <v>22</v>
      </c>
      <c r="C117" s="8">
        <v>65</v>
      </c>
      <c r="D117" s="67">
        <v>1860</v>
      </c>
      <c r="F117" s="8" t="s">
        <v>537</v>
      </c>
      <c r="G117" s="8" t="s">
        <v>537</v>
      </c>
      <c r="H117" s="8" t="s">
        <v>537</v>
      </c>
      <c r="I117" s="8" t="s">
        <v>537</v>
      </c>
      <c r="J117" s="8" t="s">
        <v>537</v>
      </c>
      <c r="K117" s="8" t="s">
        <v>537</v>
      </c>
    </row>
    <row r="118" spans="1:12" x14ac:dyDescent="0.2">
      <c r="A118" s="11" t="s">
        <v>1766</v>
      </c>
      <c r="B118" s="67">
        <v>20</v>
      </c>
      <c r="C118" s="8">
        <v>71</v>
      </c>
      <c r="D118" s="67">
        <v>2343</v>
      </c>
      <c r="F118" s="8" t="s">
        <v>537</v>
      </c>
      <c r="G118" s="8" t="s">
        <v>537</v>
      </c>
      <c r="H118" s="8" t="s">
        <v>537</v>
      </c>
      <c r="I118" s="8" t="s">
        <v>537</v>
      </c>
      <c r="J118" s="8" t="s">
        <v>537</v>
      </c>
      <c r="K118" s="8" t="s">
        <v>537</v>
      </c>
    </row>
    <row r="119" spans="1:12" x14ac:dyDescent="0.2">
      <c r="A119" s="11" t="s">
        <v>1767</v>
      </c>
      <c r="B119" s="67">
        <v>18</v>
      </c>
      <c r="C119" s="8">
        <v>77</v>
      </c>
      <c r="D119" s="67">
        <v>1975</v>
      </c>
      <c r="F119" s="8" t="s">
        <v>537</v>
      </c>
      <c r="G119" s="8" t="s">
        <v>537</v>
      </c>
      <c r="H119" s="8" t="s">
        <v>537</v>
      </c>
      <c r="I119" s="8" t="s">
        <v>537</v>
      </c>
      <c r="J119" s="8" t="s">
        <v>537</v>
      </c>
      <c r="K119" s="8" t="s">
        <v>537</v>
      </c>
    </row>
    <row r="120" spans="1:12" x14ac:dyDescent="0.2">
      <c r="A120" s="11" t="s">
        <v>1768</v>
      </c>
      <c r="B120" s="67">
        <v>17</v>
      </c>
      <c r="C120" s="8">
        <v>82</v>
      </c>
      <c r="D120" s="67">
        <v>2048</v>
      </c>
      <c r="F120" s="8" t="s">
        <v>537</v>
      </c>
      <c r="G120" s="8" t="s">
        <v>537</v>
      </c>
      <c r="H120" s="8" t="s">
        <v>537</v>
      </c>
      <c r="I120" s="8" t="s">
        <v>537</v>
      </c>
      <c r="J120" s="8" t="s">
        <v>537</v>
      </c>
      <c r="K120" s="8" t="s">
        <v>537</v>
      </c>
    </row>
    <row r="121" spans="1:12" x14ac:dyDescent="0.2">
      <c r="A121" s="11" t="s">
        <v>1769</v>
      </c>
      <c r="B121" s="67">
        <v>17</v>
      </c>
      <c r="C121" s="8">
        <v>85</v>
      </c>
      <c r="D121" s="67">
        <v>2048</v>
      </c>
      <c r="F121" s="8" t="s">
        <v>537</v>
      </c>
      <c r="G121" s="8" t="s">
        <v>537</v>
      </c>
      <c r="H121" s="8" t="s">
        <v>537</v>
      </c>
      <c r="I121" s="8" t="s">
        <v>537</v>
      </c>
      <c r="J121" s="8" t="s">
        <v>537</v>
      </c>
      <c r="K121" s="8" t="s">
        <v>537</v>
      </c>
    </row>
    <row r="122" spans="1:12" x14ac:dyDescent="0.2">
      <c r="A122" s="11" t="s">
        <v>1770</v>
      </c>
      <c r="B122" s="67">
        <v>17</v>
      </c>
      <c r="C122" s="8">
        <v>86</v>
      </c>
      <c r="D122" s="67">
        <v>2048</v>
      </c>
      <c r="E122" s="67">
        <v>1716.75</v>
      </c>
      <c r="L122" s="8">
        <v>3294.3333333333335</v>
      </c>
    </row>
    <row r="123" spans="1:12" x14ac:dyDescent="0.2">
      <c r="A123" s="11" t="s">
        <v>1771</v>
      </c>
      <c r="B123" s="67">
        <v>17</v>
      </c>
      <c r="C123" s="8">
        <v>86</v>
      </c>
      <c r="D123" s="67">
        <v>2048</v>
      </c>
    </row>
    <row r="124" spans="1:12" x14ac:dyDescent="0.2">
      <c r="A124" s="11" t="s">
        <v>1772</v>
      </c>
      <c r="B124" s="67">
        <v>17</v>
      </c>
      <c r="C124" s="8">
        <v>85</v>
      </c>
      <c r="D124" s="67">
        <v>2048</v>
      </c>
    </row>
    <row r="125" spans="1:12" x14ac:dyDescent="0.2">
      <c r="A125" s="11" t="s">
        <v>1773</v>
      </c>
      <c r="B125" s="67">
        <v>17</v>
      </c>
      <c r="C125" s="8">
        <v>86</v>
      </c>
      <c r="D125" s="67">
        <v>2048</v>
      </c>
    </row>
    <row r="126" spans="1:12" x14ac:dyDescent="0.2">
      <c r="A126" s="11" t="s">
        <v>1774</v>
      </c>
      <c r="B126" s="67">
        <v>17</v>
      </c>
      <c r="C126" s="8">
        <v>86</v>
      </c>
      <c r="D126" s="67">
        <v>2048</v>
      </c>
    </row>
    <row r="127" spans="1:12" x14ac:dyDescent="0.2">
      <c r="A127" s="11" t="s">
        <v>1775</v>
      </c>
      <c r="B127" s="67">
        <v>16</v>
      </c>
      <c r="C127" s="8">
        <v>86</v>
      </c>
      <c r="D127" s="67">
        <v>840</v>
      </c>
    </row>
    <row r="128" spans="1:12" x14ac:dyDescent="0.2">
      <c r="A128" s="11" t="s">
        <v>1776</v>
      </c>
      <c r="B128" s="67">
        <v>16</v>
      </c>
      <c r="C128" s="8">
        <v>87</v>
      </c>
      <c r="D128" s="67">
        <v>840</v>
      </c>
    </row>
    <row r="129" spans="1:11" x14ac:dyDescent="0.2">
      <c r="A129" s="11" t="s">
        <v>1777</v>
      </c>
      <c r="B129" s="67">
        <v>16</v>
      </c>
      <c r="C129" s="8">
        <v>86</v>
      </c>
      <c r="D129" s="67">
        <v>840</v>
      </c>
    </row>
    <row r="130" spans="1:11" x14ac:dyDescent="0.2">
      <c r="A130" s="11" t="s">
        <v>1778</v>
      </c>
      <c r="B130" s="67">
        <v>17</v>
      </c>
      <c r="C130" s="8">
        <v>86</v>
      </c>
      <c r="D130" s="67">
        <v>2048</v>
      </c>
      <c r="F130" s="8" t="s">
        <v>537</v>
      </c>
      <c r="G130" s="8" t="s">
        <v>537</v>
      </c>
      <c r="H130" s="8" t="s">
        <v>537</v>
      </c>
      <c r="I130" s="8" t="s">
        <v>537</v>
      </c>
      <c r="J130" s="8" t="s">
        <v>537</v>
      </c>
      <c r="K130" s="8" t="s">
        <v>537</v>
      </c>
    </row>
    <row r="131" spans="1:11" x14ac:dyDescent="0.2">
      <c r="A131" s="11" t="s">
        <v>1779</v>
      </c>
      <c r="B131" s="67">
        <v>18</v>
      </c>
      <c r="C131" s="8">
        <v>80</v>
      </c>
      <c r="D131" s="67">
        <v>2256</v>
      </c>
      <c r="F131" s="8" t="s">
        <v>537</v>
      </c>
      <c r="G131" s="8" t="s">
        <v>537</v>
      </c>
      <c r="H131" s="8" t="s">
        <v>537</v>
      </c>
      <c r="I131" s="8" t="s">
        <v>537</v>
      </c>
      <c r="J131" s="8" t="s">
        <v>537</v>
      </c>
      <c r="K131" s="8" t="s">
        <v>537</v>
      </c>
    </row>
    <row r="132" spans="1:11" x14ac:dyDescent="0.2">
      <c r="A132" s="11" t="s">
        <v>1780</v>
      </c>
      <c r="B132" s="67">
        <v>21</v>
      </c>
      <c r="C132" s="8">
        <v>70</v>
      </c>
      <c r="D132" s="67">
        <v>2528</v>
      </c>
      <c r="F132" s="8" t="s">
        <v>537</v>
      </c>
      <c r="G132" s="8" t="s">
        <v>537</v>
      </c>
      <c r="H132" s="8" t="s">
        <v>537</v>
      </c>
      <c r="I132" s="8" t="s">
        <v>537</v>
      </c>
      <c r="J132" s="8" t="s">
        <v>537</v>
      </c>
      <c r="K132" s="8" t="s">
        <v>537</v>
      </c>
    </row>
    <row r="133" spans="1:11" x14ac:dyDescent="0.2">
      <c r="A133" s="11" t="s">
        <v>1781</v>
      </c>
      <c r="B133" s="67">
        <v>23</v>
      </c>
      <c r="C133" s="8">
        <v>63</v>
      </c>
      <c r="D133" s="67">
        <v>2016</v>
      </c>
      <c r="F133" s="8" t="s">
        <v>537</v>
      </c>
      <c r="G133" s="8" t="s">
        <v>537</v>
      </c>
      <c r="H133" s="8" t="s">
        <v>537</v>
      </c>
      <c r="I133" s="8" t="s">
        <v>537</v>
      </c>
      <c r="J133" s="8" t="s">
        <v>537</v>
      </c>
      <c r="K133" s="8" t="s">
        <v>537</v>
      </c>
    </row>
    <row r="134" spans="1:11" x14ac:dyDescent="0.2">
      <c r="A134" s="11" t="s">
        <v>1781</v>
      </c>
      <c r="B134" s="67">
        <v>25</v>
      </c>
      <c r="C134" s="8">
        <v>57</v>
      </c>
      <c r="D134" s="67">
        <v>1861</v>
      </c>
      <c r="F134" s="8" t="s">
        <v>537</v>
      </c>
      <c r="G134" s="8" t="s">
        <v>537</v>
      </c>
      <c r="H134" s="8" t="s">
        <v>537</v>
      </c>
      <c r="I134" s="8" t="s">
        <v>537</v>
      </c>
      <c r="J134" s="8" t="s">
        <v>537</v>
      </c>
      <c r="K134" s="8" t="s">
        <v>537</v>
      </c>
    </row>
    <row r="135" spans="1:11" x14ac:dyDescent="0.2">
      <c r="A135" s="11" t="s">
        <v>1782</v>
      </c>
      <c r="B135" s="67">
        <v>26</v>
      </c>
      <c r="C135" s="8">
        <v>52</v>
      </c>
      <c r="D135" s="67">
        <v>1950</v>
      </c>
      <c r="F135" s="8" t="s">
        <v>537</v>
      </c>
      <c r="G135" s="8" t="s">
        <v>537</v>
      </c>
      <c r="H135" s="8" t="s">
        <v>537</v>
      </c>
      <c r="I135" s="8" t="s">
        <v>537</v>
      </c>
      <c r="J135" s="8" t="s">
        <v>537</v>
      </c>
      <c r="K135" s="8" t="s">
        <v>537</v>
      </c>
    </row>
    <row r="136" spans="1:11" x14ac:dyDescent="0.2">
      <c r="A136" s="11" t="s">
        <v>1783</v>
      </c>
      <c r="B136" s="67">
        <v>26</v>
      </c>
      <c r="C136" s="8">
        <v>51</v>
      </c>
      <c r="D136" s="67">
        <v>1950</v>
      </c>
      <c r="F136" s="8" t="s">
        <v>537</v>
      </c>
      <c r="G136" s="8" t="s">
        <v>537</v>
      </c>
      <c r="H136" s="8" t="s">
        <v>537</v>
      </c>
      <c r="I136" s="8" t="s">
        <v>537</v>
      </c>
      <c r="J136" s="8" t="s">
        <v>537</v>
      </c>
      <c r="K136" s="8" t="s">
        <v>537</v>
      </c>
    </row>
    <row r="137" spans="1:11" x14ac:dyDescent="0.2">
      <c r="A137" s="11" t="s">
        <v>1784</v>
      </c>
      <c r="B137" s="67">
        <v>28</v>
      </c>
      <c r="C137" s="8">
        <v>47</v>
      </c>
      <c r="D137" s="67">
        <v>1594</v>
      </c>
      <c r="F137" s="8" t="s">
        <v>537</v>
      </c>
      <c r="G137" s="8" t="s">
        <v>537</v>
      </c>
      <c r="H137" s="8" t="s">
        <v>537</v>
      </c>
      <c r="I137" s="8" t="s">
        <v>537</v>
      </c>
      <c r="J137" s="8" t="s">
        <v>537</v>
      </c>
      <c r="K137" s="8" t="s">
        <v>537</v>
      </c>
    </row>
    <row r="138" spans="1:11" x14ac:dyDescent="0.2">
      <c r="A138" s="11" t="s">
        <v>1785</v>
      </c>
      <c r="B138" s="67">
        <v>28</v>
      </c>
      <c r="C138" s="8">
        <v>45</v>
      </c>
      <c r="D138" s="67">
        <v>1594</v>
      </c>
      <c r="F138" s="8" t="s">
        <v>537</v>
      </c>
      <c r="G138" s="8" t="s">
        <v>537</v>
      </c>
      <c r="H138" s="8" t="s">
        <v>537</v>
      </c>
      <c r="I138" s="8" t="s">
        <v>537</v>
      </c>
      <c r="J138" s="8" t="s">
        <v>537</v>
      </c>
      <c r="K138" s="8" t="s">
        <v>537</v>
      </c>
    </row>
    <row r="139" spans="1:11" x14ac:dyDescent="0.2">
      <c r="A139" s="11" t="s">
        <v>1786</v>
      </c>
      <c r="B139" s="67">
        <v>28</v>
      </c>
      <c r="C139" s="8">
        <v>44</v>
      </c>
      <c r="D139" s="67">
        <v>1594</v>
      </c>
      <c r="F139" s="8" t="s">
        <v>537</v>
      </c>
      <c r="G139" s="8" t="s">
        <v>537</v>
      </c>
      <c r="H139" s="8" t="s">
        <v>537</v>
      </c>
      <c r="I139" s="8" t="s">
        <v>537</v>
      </c>
      <c r="J139" s="8" t="s">
        <v>537</v>
      </c>
      <c r="K139" s="8" t="s">
        <v>537</v>
      </c>
    </row>
    <row r="140" spans="1:11" x14ac:dyDescent="0.2">
      <c r="A140" s="11" t="s">
        <v>1787</v>
      </c>
      <c r="B140" s="67">
        <v>28</v>
      </c>
      <c r="C140" s="8">
        <v>45</v>
      </c>
      <c r="D140" s="67">
        <v>1594</v>
      </c>
      <c r="F140" s="8" t="s">
        <v>537</v>
      </c>
      <c r="G140" s="8" t="s">
        <v>537</v>
      </c>
      <c r="H140" s="8" t="s">
        <v>537</v>
      </c>
      <c r="I140" s="8" t="s">
        <v>537</v>
      </c>
      <c r="J140" s="8" t="s">
        <v>537</v>
      </c>
      <c r="K140" s="8" t="s">
        <v>537</v>
      </c>
    </row>
    <row r="141" spans="1:11" x14ac:dyDescent="0.2">
      <c r="A141" s="11" t="s">
        <v>1788</v>
      </c>
      <c r="B141" s="67">
        <v>27</v>
      </c>
      <c r="C141" s="8">
        <v>48</v>
      </c>
      <c r="D141" s="67">
        <v>1550</v>
      </c>
      <c r="F141" s="8" t="s">
        <v>537</v>
      </c>
      <c r="G141" s="8" t="s">
        <v>537</v>
      </c>
      <c r="H141" s="8" t="s">
        <v>537</v>
      </c>
      <c r="I141" s="8" t="s">
        <v>537</v>
      </c>
      <c r="J141" s="8" t="s">
        <v>537</v>
      </c>
      <c r="K141" s="8" t="s">
        <v>537</v>
      </c>
    </row>
    <row r="142" spans="1:11" x14ac:dyDescent="0.2">
      <c r="A142" s="11" t="s">
        <v>1789</v>
      </c>
      <c r="B142" s="67">
        <v>25</v>
      </c>
      <c r="C142" s="8">
        <v>56</v>
      </c>
      <c r="D142" s="67">
        <v>1861</v>
      </c>
      <c r="F142" s="8" t="s">
        <v>537</v>
      </c>
      <c r="G142" s="8" t="s">
        <v>537</v>
      </c>
      <c r="H142" s="8" t="s">
        <v>537</v>
      </c>
      <c r="I142" s="8" t="s">
        <v>537</v>
      </c>
      <c r="J142" s="8" t="s">
        <v>537</v>
      </c>
      <c r="K142" s="8" t="s">
        <v>537</v>
      </c>
    </row>
    <row r="143" spans="1:11" x14ac:dyDescent="0.2">
      <c r="A143" s="11" t="s">
        <v>1790</v>
      </c>
      <c r="B143" s="67">
        <v>24</v>
      </c>
      <c r="C143" s="8">
        <v>60</v>
      </c>
      <c r="D143" s="67">
        <v>2176</v>
      </c>
      <c r="F143" s="8" t="s">
        <v>537</v>
      </c>
      <c r="G143" s="8" t="s">
        <v>537</v>
      </c>
      <c r="H143" s="8" t="s">
        <v>537</v>
      </c>
      <c r="I143" s="8" t="s">
        <v>537</v>
      </c>
      <c r="J143" s="8" t="s">
        <v>537</v>
      </c>
      <c r="K143" s="8" t="s">
        <v>537</v>
      </c>
    </row>
    <row r="144" spans="1:11" x14ac:dyDescent="0.2">
      <c r="A144" s="11" t="s">
        <v>1791</v>
      </c>
      <c r="B144" s="67">
        <v>23</v>
      </c>
      <c r="C144" s="8">
        <v>66</v>
      </c>
      <c r="D144" s="67">
        <v>2016</v>
      </c>
      <c r="F144" s="8" t="s">
        <v>537</v>
      </c>
      <c r="G144" s="8" t="s">
        <v>537</v>
      </c>
      <c r="H144" s="8" t="s">
        <v>537</v>
      </c>
      <c r="I144" s="8" t="s">
        <v>537</v>
      </c>
      <c r="J144" s="8" t="s">
        <v>537</v>
      </c>
      <c r="K144" s="8" t="s">
        <v>537</v>
      </c>
    </row>
    <row r="145" spans="1:12" x14ac:dyDescent="0.2">
      <c r="A145" s="11" t="s">
        <v>1792</v>
      </c>
      <c r="B145" s="67">
        <v>22</v>
      </c>
      <c r="C145" s="8">
        <v>73</v>
      </c>
      <c r="D145" s="67">
        <v>2712</v>
      </c>
      <c r="F145" s="8" t="s">
        <v>537</v>
      </c>
      <c r="G145" s="8" t="s">
        <v>537</v>
      </c>
      <c r="H145" s="8" t="s">
        <v>537</v>
      </c>
      <c r="I145" s="8" t="s">
        <v>537</v>
      </c>
      <c r="J145" s="8" t="s">
        <v>537</v>
      </c>
      <c r="K145" s="8" t="s">
        <v>537</v>
      </c>
    </row>
    <row r="146" spans="1:12" x14ac:dyDescent="0.2">
      <c r="A146" s="11" t="s">
        <v>1793</v>
      </c>
      <c r="B146" s="67">
        <v>21</v>
      </c>
      <c r="C146" s="8">
        <v>76</v>
      </c>
      <c r="D146" s="67">
        <v>2528</v>
      </c>
      <c r="E146" s="67">
        <v>1855.8333333333333</v>
      </c>
      <c r="L146" s="8">
        <v>3294.3333333333335</v>
      </c>
    </row>
    <row r="147" spans="1:12" x14ac:dyDescent="0.2">
      <c r="A147" s="11" t="s">
        <v>1794</v>
      </c>
      <c r="B147" s="67">
        <v>20</v>
      </c>
      <c r="C147" s="8">
        <v>66</v>
      </c>
      <c r="D147" s="67">
        <v>1571</v>
      </c>
    </row>
    <row r="148" spans="1:12" x14ac:dyDescent="0.2">
      <c r="A148" s="11" t="s">
        <v>1795</v>
      </c>
      <c r="B148" s="67">
        <v>20</v>
      </c>
      <c r="C148" s="8">
        <v>67</v>
      </c>
      <c r="D148" s="67">
        <v>1571</v>
      </c>
    </row>
    <row r="149" spans="1:12" x14ac:dyDescent="0.2">
      <c r="A149" s="11" t="s">
        <v>1796</v>
      </c>
      <c r="B149" s="67">
        <v>20</v>
      </c>
      <c r="C149" s="8">
        <v>69</v>
      </c>
      <c r="D149" s="67">
        <v>1571</v>
      </c>
    </row>
    <row r="150" spans="1:12" x14ac:dyDescent="0.2">
      <c r="A150" s="11" t="s">
        <v>1797</v>
      </c>
      <c r="B150" s="67">
        <v>20</v>
      </c>
      <c r="C150" s="8">
        <v>72</v>
      </c>
      <c r="D150" s="67">
        <v>2343</v>
      </c>
    </row>
    <row r="151" spans="1:12" x14ac:dyDescent="0.2">
      <c r="A151" s="11" t="s">
        <v>1798</v>
      </c>
      <c r="B151" s="67">
        <v>19</v>
      </c>
      <c r="C151" s="8">
        <v>76</v>
      </c>
      <c r="D151" s="67">
        <v>2159</v>
      </c>
    </row>
    <row r="152" spans="1:12" x14ac:dyDescent="0.2">
      <c r="A152" s="11" t="s">
        <v>1799</v>
      </c>
      <c r="B152" s="67">
        <v>18</v>
      </c>
      <c r="C152" s="8">
        <v>79</v>
      </c>
      <c r="D152" s="67">
        <v>1975</v>
      </c>
    </row>
    <row r="153" spans="1:12" x14ac:dyDescent="0.2">
      <c r="A153" s="11" t="s">
        <v>1800</v>
      </c>
      <c r="B153" s="67">
        <v>19</v>
      </c>
      <c r="C153" s="8">
        <v>73</v>
      </c>
      <c r="D153" s="67">
        <v>2159</v>
      </c>
    </row>
    <row r="154" spans="1:12" x14ac:dyDescent="0.2">
      <c r="A154" s="11" t="s">
        <v>1801</v>
      </c>
      <c r="B154" s="67">
        <v>20</v>
      </c>
      <c r="C154" s="8">
        <v>66</v>
      </c>
      <c r="D154" s="67">
        <v>1571</v>
      </c>
      <c r="F154" s="8">
        <v>19.100000000000001</v>
      </c>
      <c r="G154" s="8">
        <v>81.5</v>
      </c>
      <c r="H154" s="8">
        <v>268868</v>
      </c>
      <c r="I154" s="8">
        <v>18.8</v>
      </c>
      <c r="J154" s="8">
        <v>82.2</v>
      </c>
      <c r="K154" s="8">
        <v>248527</v>
      </c>
    </row>
    <row r="155" spans="1:12" x14ac:dyDescent="0.2">
      <c r="A155" s="11" t="s">
        <v>1802</v>
      </c>
      <c r="B155" s="67">
        <v>22</v>
      </c>
      <c r="C155" s="8">
        <v>60</v>
      </c>
      <c r="D155" s="67">
        <v>1860</v>
      </c>
      <c r="F155" s="8">
        <v>18.7</v>
      </c>
      <c r="G155" s="8">
        <v>82.3</v>
      </c>
      <c r="H155" s="8">
        <v>268868</v>
      </c>
      <c r="I155" s="8">
        <v>18.399999999999999</v>
      </c>
      <c r="J155" s="8">
        <v>83.4</v>
      </c>
      <c r="K155" s="8">
        <v>248527</v>
      </c>
    </row>
    <row r="156" spans="1:12" x14ac:dyDescent="0.2">
      <c r="A156" s="11" t="s">
        <v>1803</v>
      </c>
      <c r="B156" s="67">
        <v>23</v>
      </c>
      <c r="C156" s="8">
        <v>53</v>
      </c>
      <c r="D156" s="67">
        <v>1682</v>
      </c>
      <c r="F156" s="8">
        <v>18.7</v>
      </c>
      <c r="G156" s="8">
        <v>82.2</v>
      </c>
      <c r="H156" s="8">
        <v>268868</v>
      </c>
      <c r="I156" s="8">
        <v>18.600000000000001</v>
      </c>
      <c r="J156" s="8">
        <v>83</v>
      </c>
      <c r="K156" s="8">
        <v>248527</v>
      </c>
    </row>
    <row r="157" spans="1:12" x14ac:dyDescent="0.2">
      <c r="A157" s="11" t="s">
        <v>2338</v>
      </c>
      <c r="B157" s="67">
        <v>25</v>
      </c>
      <c r="C157" s="8">
        <v>46</v>
      </c>
      <c r="D157" s="67">
        <v>1465</v>
      </c>
      <c r="F157" s="8">
        <v>19.600000000000001</v>
      </c>
      <c r="G157" s="8">
        <v>81.8</v>
      </c>
      <c r="H157" s="8">
        <v>268868</v>
      </c>
      <c r="I157" s="8">
        <v>19.7</v>
      </c>
      <c r="J157" s="8">
        <v>81.7</v>
      </c>
      <c r="K157" s="8">
        <v>248527</v>
      </c>
    </row>
    <row r="158" spans="1:12" x14ac:dyDescent="0.2">
      <c r="A158" s="11" t="s">
        <v>1804</v>
      </c>
      <c r="B158" s="67">
        <v>27</v>
      </c>
      <c r="C158" s="8">
        <v>40</v>
      </c>
      <c r="D158" s="67">
        <v>1550</v>
      </c>
      <c r="F158" s="8">
        <v>22</v>
      </c>
      <c r="G158" s="8">
        <v>78.8</v>
      </c>
      <c r="H158" s="8">
        <v>268868</v>
      </c>
      <c r="I158" s="8">
        <v>21.1</v>
      </c>
      <c r="J158" s="8">
        <v>81.2</v>
      </c>
      <c r="K158" s="8">
        <v>248527</v>
      </c>
    </row>
    <row r="159" spans="1:12" x14ac:dyDescent="0.2">
      <c r="A159" s="11" t="s">
        <v>1805</v>
      </c>
      <c r="B159" s="67">
        <v>28</v>
      </c>
      <c r="C159" s="8">
        <v>35</v>
      </c>
      <c r="D159" s="67">
        <v>1209</v>
      </c>
      <c r="F159" s="8">
        <v>22.3</v>
      </c>
      <c r="G159" s="8">
        <v>75.8</v>
      </c>
      <c r="H159" s="8">
        <v>268868</v>
      </c>
      <c r="I159" s="8">
        <v>21.9</v>
      </c>
      <c r="J159" s="8">
        <v>77.3</v>
      </c>
      <c r="K159" s="8">
        <v>248527</v>
      </c>
    </row>
    <row r="160" spans="1:12" x14ac:dyDescent="0.2">
      <c r="A160" s="11" t="s">
        <v>1806</v>
      </c>
      <c r="B160" s="67">
        <v>29</v>
      </c>
      <c r="C160" s="8">
        <v>30</v>
      </c>
      <c r="D160" s="67">
        <v>1232</v>
      </c>
      <c r="F160" s="8">
        <v>23</v>
      </c>
      <c r="G160" s="8">
        <v>74.7</v>
      </c>
      <c r="H160" s="8">
        <v>268868</v>
      </c>
      <c r="I160" s="8">
        <v>22.5</v>
      </c>
      <c r="J160" s="8">
        <v>78</v>
      </c>
      <c r="K160" s="8">
        <v>248527</v>
      </c>
    </row>
    <row r="161" spans="1:12" x14ac:dyDescent="0.2">
      <c r="A161" s="11" t="s">
        <v>1807</v>
      </c>
      <c r="B161" s="67">
        <v>30</v>
      </c>
      <c r="C161" s="8">
        <v>25</v>
      </c>
      <c r="D161" s="67">
        <v>0</v>
      </c>
      <c r="F161" s="8">
        <v>23.7</v>
      </c>
      <c r="G161" s="8">
        <v>69.3</v>
      </c>
      <c r="H161" s="8">
        <v>268868</v>
      </c>
      <c r="I161" s="8">
        <v>22.5</v>
      </c>
      <c r="J161" s="8">
        <v>75.2</v>
      </c>
      <c r="K161" s="8">
        <v>248527</v>
      </c>
    </row>
    <row r="162" spans="1:12" x14ac:dyDescent="0.2">
      <c r="A162" s="11" t="s">
        <v>1808</v>
      </c>
      <c r="B162" s="67">
        <v>30</v>
      </c>
      <c r="C162" s="8">
        <v>26</v>
      </c>
      <c r="D162" s="67">
        <v>0</v>
      </c>
      <c r="F162" s="8">
        <v>21</v>
      </c>
      <c r="G162" s="8">
        <v>71.900000000000006</v>
      </c>
      <c r="H162" s="8">
        <v>268946</v>
      </c>
      <c r="I162" s="8">
        <v>24.1</v>
      </c>
      <c r="J162" s="8">
        <v>64.900000000000006</v>
      </c>
      <c r="K162" s="8">
        <v>248546</v>
      </c>
    </row>
    <row r="163" spans="1:12" x14ac:dyDescent="0.2">
      <c r="A163" s="11" t="s">
        <v>1809</v>
      </c>
      <c r="B163" s="67">
        <v>30</v>
      </c>
      <c r="C163" s="8">
        <v>38</v>
      </c>
      <c r="D163" s="67">
        <v>1259</v>
      </c>
      <c r="F163" s="8">
        <v>23.6</v>
      </c>
      <c r="G163" s="8">
        <v>59.5</v>
      </c>
      <c r="H163" s="8">
        <v>268946</v>
      </c>
      <c r="I163" s="8">
        <v>23.6</v>
      </c>
      <c r="J163" s="8">
        <v>61.1</v>
      </c>
      <c r="K163" s="8">
        <v>248546</v>
      </c>
    </row>
    <row r="164" spans="1:12" x14ac:dyDescent="0.2">
      <c r="A164" s="11" t="s">
        <v>1810</v>
      </c>
      <c r="B164" s="67">
        <v>27</v>
      </c>
      <c r="C164" s="8">
        <v>41</v>
      </c>
      <c r="D164" s="67">
        <v>1550</v>
      </c>
      <c r="F164" s="8">
        <v>23.6</v>
      </c>
      <c r="G164" s="8">
        <v>56.4</v>
      </c>
      <c r="H164" s="8">
        <v>269214</v>
      </c>
      <c r="I164" s="8">
        <v>24.4</v>
      </c>
      <c r="J164" s="8">
        <v>54</v>
      </c>
      <c r="K164" s="8">
        <v>248680</v>
      </c>
    </row>
    <row r="165" spans="1:12" x14ac:dyDescent="0.2">
      <c r="A165" s="11" t="s">
        <v>1811</v>
      </c>
      <c r="B165" s="67">
        <v>27</v>
      </c>
      <c r="C165" s="8">
        <v>41</v>
      </c>
      <c r="D165" s="67">
        <v>1550</v>
      </c>
      <c r="F165" s="8">
        <v>24.5</v>
      </c>
      <c r="G165" s="8">
        <v>56.8</v>
      </c>
      <c r="H165" s="8">
        <v>269214</v>
      </c>
      <c r="I165" s="8">
        <v>26</v>
      </c>
      <c r="J165" s="8">
        <v>52.6</v>
      </c>
      <c r="K165" s="8">
        <v>248776</v>
      </c>
    </row>
    <row r="166" spans="1:12" x14ac:dyDescent="0.2">
      <c r="A166" s="11" t="s">
        <v>1812</v>
      </c>
      <c r="B166" s="67">
        <v>25</v>
      </c>
      <c r="C166" s="8">
        <v>45</v>
      </c>
      <c r="D166" s="67">
        <v>1465</v>
      </c>
      <c r="F166" s="8">
        <v>20.100000000000001</v>
      </c>
      <c r="G166" s="8">
        <v>66</v>
      </c>
      <c r="H166" s="8">
        <v>269415</v>
      </c>
      <c r="I166" s="8">
        <v>21.6</v>
      </c>
      <c r="J166" s="8">
        <v>78</v>
      </c>
      <c r="K166" s="8">
        <v>248931</v>
      </c>
    </row>
    <row r="167" spans="1:12" x14ac:dyDescent="0.2">
      <c r="A167" s="11" t="s">
        <v>1813</v>
      </c>
      <c r="B167" s="67">
        <v>24</v>
      </c>
      <c r="C167" s="8">
        <v>47</v>
      </c>
      <c r="D167" s="67">
        <v>1424</v>
      </c>
      <c r="F167" s="8">
        <v>21</v>
      </c>
      <c r="G167" s="8">
        <v>70</v>
      </c>
      <c r="H167" s="8">
        <v>269415</v>
      </c>
      <c r="I167" s="8">
        <v>19.600000000000001</v>
      </c>
      <c r="J167" s="8">
        <v>78.900000000000006</v>
      </c>
      <c r="K167" s="8">
        <v>248931</v>
      </c>
    </row>
    <row r="168" spans="1:12" x14ac:dyDescent="0.2">
      <c r="A168" s="11" t="s">
        <v>1814</v>
      </c>
      <c r="B168" s="67">
        <v>22</v>
      </c>
      <c r="C168" s="8">
        <v>55</v>
      </c>
      <c r="D168" s="67">
        <v>1590</v>
      </c>
      <c r="F168" s="8">
        <v>18.3</v>
      </c>
      <c r="G168" s="8">
        <v>72.900000000000006</v>
      </c>
      <c r="H168" s="8">
        <v>269585</v>
      </c>
      <c r="I168" s="8">
        <v>17.8</v>
      </c>
      <c r="J168" s="8">
        <v>76.3</v>
      </c>
      <c r="K168" s="8">
        <v>249028</v>
      </c>
    </row>
    <row r="169" spans="1:12" x14ac:dyDescent="0.2">
      <c r="A169" s="11" t="s">
        <v>1815</v>
      </c>
      <c r="B169" s="67">
        <v>21</v>
      </c>
      <c r="C169" s="8">
        <v>67</v>
      </c>
      <c r="D169" s="67">
        <v>1710</v>
      </c>
      <c r="F169" s="8">
        <v>18.3</v>
      </c>
      <c r="G169" s="8">
        <v>77.3</v>
      </c>
      <c r="H169" s="8">
        <v>269740</v>
      </c>
      <c r="I169" s="8">
        <v>18.600000000000001</v>
      </c>
      <c r="J169" s="8">
        <v>73.8</v>
      </c>
      <c r="K169" s="8">
        <v>249094</v>
      </c>
    </row>
    <row r="170" spans="1:12" x14ac:dyDescent="0.2">
      <c r="A170" s="11" t="s">
        <v>1816</v>
      </c>
      <c r="B170" s="67">
        <v>19</v>
      </c>
      <c r="C170" s="8">
        <v>76</v>
      </c>
      <c r="D170" s="67">
        <v>2159</v>
      </c>
      <c r="E170" s="67">
        <v>1526.0416666666667</v>
      </c>
      <c r="F170" s="69">
        <f>AVERAGE(F153:F168)</f>
        <v>21.279999999999998</v>
      </c>
      <c r="G170" s="69">
        <f>AVERAGE(G153:G168)</f>
        <v>71.993333333333325</v>
      </c>
      <c r="H170" s="69">
        <f>H178-H154</f>
        <v>1229</v>
      </c>
      <c r="I170" s="69">
        <f>AVERAGE(I153:I168)</f>
        <v>21.373333333333338</v>
      </c>
      <c r="J170" s="69">
        <f>AVERAGE(J153:J168)</f>
        <v>73.853333333333325</v>
      </c>
      <c r="K170" s="69">
        <f>K178-K154</f>
        <v>820</v>
      </c>
      <c r="L170" s="8">
        <f>((H178-H154)+(K178-K154))</f>
        <v>2049</v>
      </c>
    </row>
    <row r="171" spans="1:12" x14ac:dyDescent="0.2">
      <c r="A171" s="11" t="s">
        <v>1817</v>
      </c>
      <c r="B171" s="67">
        <v>19</v>
      </c>
      <c r="C171" s="8">
        <v>77</v>
      </c>
      <c r="D171" s="67">
        <v>2159</v>
      </c>
    </row>
    <row r="172" spans="1:12" x14ac:dyDescent="0.2">
      <c r="A172" s="11" t="s">
        <v>1818</v>
      </c>
      <c r="B172" s="67">
        <v>19</v>
      </c>
      <c r="C172" s="8">
        <v>77</v>
      </c>
      <c r="D172" s="67">
        <v>2159</v>
      </c>
      <c r="E172" s="67"/>
    </row>
    <row r="173" spans="1:12" x14ac:dyDescent="0.2">
      <c r="A173" s="11" t="s">
        <v>1819</v>
      </c>
      <c r="B173" s="67">
        <v>18</v>
      </c>
      <c r="C173" s="8">
        <v>79</v>
      </c>
      <c r="D173" s="67">
        <v>1975</v>
      </c>
    </row>
    <row r="174" spans="1:12" x14ac:dyDescent="0.2">
      <c r="A174" s="11" t="s">
        <v>1820</v>
      </c>
      <c r="B174" s="67">
        <v>18</v>
      </c>
      <c r="C174" s="8">
        <v>80</v>
      </c>
      <c r="D174" s="67">
        <v>2256</v>
      </c>
    </row>
    <row r="175" spans="1:12" x14ac:dyDescent="0.2">
      <c r="A175" s="11" t="s">
        <v>1821</v>
      </c>
      <c r="B175" s="67">
        <v>18</v>
      </c>
      <c r="C175" s="8">
        <v>81</v>
      </c>
      <c r="D175" s="67">
        <v>2256</v>
      </c>
    </row>
    <row r="176" spans="1:12" x14ac:dyDescent="0.2">
      <c r="A176" s="11" t="s">
        <v>1822</v>
      </c>
      <c r="B176" s="67">
        <v>18</v>
      </c>
      <c r="C176" s="8">
        <v>81</v>
      </c>
      <c r="D176" s="67">
        <v>2256</v>
      </c>
    </row>
    <row r="177" spans="1:11" x14ac:dyDescent="0.2">
      <c r="A177" s="11" t="s">
        <v>1823</v>
      </c>
      <c r="B177" s="67">
        <v>18</v>
      </c>
      <c r="C177" s="8">
        <v>81</v>
      </c>
      <c r="D177" s="67">
        <v>2256</v>
      </c>
    </row>
    <row r="178" spans="1:11" x14ac:dyDescent="0.2">
      <c r="A178" s="11" t="s">
        <v>1824</v>
      </c>
      <c r="B178" s="67">
        <v>18</v>
      </c>
      <c r="C178" s="8">
        <v>78</v>
      </c>
      <c r="D178" s="67">
        <v>1975</v>
      </c>
      <c r="F178" s="8">
        <v>20.2</v>
      </c>
      <c r="G178" s="8">
        <v>72.3</v>
      </c>
      <c r="H178" s="8">
        <v>270097</v>
      </c>
      <c r="I178" s="8">
        <v>20.100000000000001</v>
      </c>
      <c r="J178" s="8">
        <v>73.900000000000006</v>
      </c>
      <c r="K178" s="8">
        <v>249347</v>
      </c>
    </row>
    <row r="179" spans="1:11" x14ac:dyDescent="0.2">
      <c r="A179" s="11" t="s">
        <v>1825</v>
      </c>
      <c r="B179" s="67">
        <v>20</v>
      </c>
      <c r="C179" s="8">
        <v>73</v>
      </c>
      <c r="D179" s="67">
        <v>2343</v>
      </c>
      <c r="F179" s="8">
        <v>17.3</v>
      </c>
      <c r="G179" s="8">
        <v>82</v>
      </c>
      <c r="H179" s="8">
        <v>270508</v>
      </c>
      <c r="I179" s="8">
        <v>20</v>
      </c>
      <c r="J179" s="8">
        <v>72.900000000000006</v>
      </c>
      <c r="K179" s="8">
        <v>249347</v>
      </c>
    </row>
    <row r="180" spans="1:11" x14ac:dyDescent="0.2">
      <c r="A180" s="11" t="s">
        <v>1826</v>
      </c>
      <c r="B180" s="67">
        <v>21</v>
      </c>
      <c r="C180" s="8">
        <v>69</v>
      </c>
      <c r="D180" s="67">
        <v>1710</v>
      </c>
      <c r="F180" s="8">
        <v>18.5</v>
      </c>
      <c r="G180" s="8">
        <v>79.599999999999994</v>
      </c>
      <c r="H180" s="8">
        <v>270508</v>
      </c>
      <c r="I180" s="8">
        <v>18.8</v>
      </c>
      <c r="J180" s="8">
        <v>74.599999999999994</v>
      </c>
      <c r="K180" s="8">
        <v>249450</v>
      </c>
    </row>
    <row r="181" spans="1:11" x14ac:dyDescent="0.2">
      <c r="A181" s="11" t="s">
        <v>1827</v>
      </c>
      <c r="B181" s="67">
        <v>22</v>
      </c>
      <c r="C181" s="8">
        <v>63</v>
      </c>
      <c r="D181" s="67">
        <v>1860</v>
      </c>
      <c r="F181" s="8">
        <v>19.399999999999999</v>
      </c>
      <c r="G181" s="8">
        <v>71.8</v>
      </c>
      <c r="H181" s="8">
        <v>270508</v>
      </c>
      <c r="I181" s="8">
        <v>20</v>
      </c>
      <c r="J181" s="8">
        <v>67</v>
      </c>
      <c r="K181" s="8">
        <v>249523</v>
      </c>
    </row>
    <row r="182" spans="1:11" x14ac:dyDescent="0.2">
      <c r="A182" s="11" t="s">
        <v>1827</v>
      </c>
      <c r="B182" s="67">
        <v>23</v>
      </c>
      <c r="C182" s="8">
        <v>59</v>
      </c>
      <c r="D182" s="67">
        <v>1682</v>
      </c>
      <c r="F182" s="8">
        <v>20.100000000000001</v>
      </c>
      <c r="G182" s="8">
        <v>68.7</v>
      </c>
      <c r="H182" s="8">
        <v>270713</v>
      </c>
      <c r="I182" s="8">
        <v>20.8</v>
      </c>
      <c r="J182" s="8">
        <v>66</v>
      </c>
      <c r="K182" s="8">
        <v>249596</v>
      </c>
    </row>
    <row r="183" spans="1:11" x14ac:dyDescent="0.2">
      <c r="A183" s="11" t="s">
        <v>1828</v>
      </c>
      <c r="B183" s="67">
        <v>24</v>
      </c>
      <c r="C183" s="8">
        <v>56</v>
      </c>
      <c r="D183" s="67">
        <v>1772</v>
      </c>
      <c r="F183" s="8">
        <v>21.1</v>
      </c>
      <c r="G183" s="8">
        <v>66.8</v>
      </c>
      <c r="H183" s="8">
        <v>270796</v>
      </c>
      <c r="I183" s="8">
        <v>22.6</v>
      </c>
      <c r="J183" s="8">
        <v>61.5</v>
      </c>
      <c r="K183" s="8">
        <v>249704</v>
      </c>
    </row>
    <row r="184" spans="1:11" x14ac:dyDescent="0.2">
      <c r="A184" s="11" t="s">
        <v>1829</v>
      </c>
      <c r="B184" s="67">
        <v>25</v>
      </c>
      <c r="C184" s="8">
        <v>54</v>
      </c>
      <c r="D184" s="67">
        <v>1861</v>
      </c>
      <c r="F184" s="8">
        <v>22</v>
      </c>
      <c r="G184" s="8">
        <v>65.599999999999994</v>
      </c>
      <c r="H184" s="8">
        <v>270796</v>
      </c>
      <c r="I184" s="8">
        <v>22.7</v>
      </c>
      <c r="J184" s="8">
        <v>61.1</v>
      </c>
      <c r="K184" s="8">
        <v>249704</v>
      </c>
    </row>
    <row r="185" spans="1:11" x14ac:dyDescent="0.2">
      <c r="A185" s="11" t="s">
        <v>1830</v>
      </c>
      <c r="B185" s="67">
        <v>25</v>
      </c>
      <c r="C185" s="8">
        <v>53</v>
      </c>
      <c r="D185" s="67">
        <v>1861</v>
      </c>
      <c r="F185" s="8">
        <v>21.3</v>
      </c>
      <c r="G185" s="8">
        <v>64.5</v>
      </c>
      <c r="H185" s="8">
        <v>270796</v>
      </c>
      <c r="I185" s="8">
        <v>22</v>
      </c>
      <c r="J185" s="8">
        <v>60.1</v>
      </c>
      <c r="K185" s="8">
        <v>249704</v>
      </c>
    </row>
    <row r="186" spans="1:11" x14ac:dyDescent="0.2">
      <c r="A186" s="11" t="s">
        <v>1831</v>
      </c>
      <c r="B186" s="67">
        <v>25</v>
      </c>
      <c r="C186" s="8">
        <v>53</v>
      </c>
      <c r="D186" s="67">
        <v>1861</v>
      </c>
      <c r="F186" s="8">
        <v>21.5</v>
      </c>
      <c r="G186" s="8">
        <v>62.7</v>
      </c>
      <c r="H186" s="8">
        <v>271086</v>
      </c>
      <c r="I186" s="8">
        <v>23.5</v>
      </c>
      <c r="J186" s="8">
        <v>58</v>
      </c>
      <c r="K186" s="8">
        <v>249903</v>
      </c>
    </row>
    <row r="187" spans="1:11" x14ac:dyDescent="0.2">
      <c r="A187" s="11" t="s">
        <v>1832</v>
      </c>
      <c r="B187" s="67">
        <v>25</v>
      </c>
      <c r="C187" s="8">
        <v>51</v>
      </c>
      <c r="D187" s="67">
        <v>1861</v>
      </c>
      <c r="F187" s="8">
        <v>22.3</v>
      </c>
      <c r="G187" s="8">
        <v>61.9</v>
      </c>
      <c r="H187" s="8">
        <v>271086</v>
      </c>
      <c r="I187" s="8">
        <v>23.6</v>
      </c>
      <c r="J187" s="8">
        <v>57.3</v>
      </c>
      <c r="K187" s="8">
        <v>249903</v>
      </c>
    </row>
    <row r="188" spans="1:11" x14ac:dyDescent="0.2">
      <c r="A188" s="11" t="s">
        <v>1833</v>
      </c>
      <c r="B188" s="67">
        <v>24</v>
      </c>
      <c r="C188" s="8">
        <v>56</v>
      </c>
      <c r="D188" s="67">
        <v>1772</v>
      </c>
      <c r="F188" s="8">
        <v>20.100000000000001</v>
      </c>
      <c r="G188" s="8">
        <v>68</v>
      </c>
      <c r="H188" s="8">
        <v>271389</v>
      </c>
      <c r="I188" s="8">
        <v>24.4</v>
      </c>
      <c r="J188" s="8">
        <v>81.8</v>
      </c>
      <c r="K188" s="8">
        <v>250045</v>
      </c>
    </row>
    <row r="189" spans="1:11" x14ac:dyDescent="0.2">
      <c r="A189" s="11" t="s">
        <v>1834</v>
      </c>
      <c r="B189" s="67">
        <v>23</v>
      </c>
      <c r="C189" s="8">
        <v>60</v>
      </c>
      <c r="D189" s="67">
        <v>2016</v>
      </c>
      <c r="F189" s="8">
        <v>20.100000000000001</v>
      </c>
      <c r="G189" s="8">
        <v>68.7</v>
      </c>
      <c r="H189" s="8">
        <v>271404</v>
      </c>
      <c r="I189" s="8">
        <v>26</v>
      </c>
      <c r="J189" s="8">
        <v>83.4</v>
      </c>
      <c r="K189" s="8">
        <v>250125</v>
      </c>
    </row>
    <row r="190" spans="1:11" x14ac:dyDescent="0.2">
      <c r="A190" s="11" t="s">
        <v>1835</v>
      </c>
      <c r="B190" s="67">
        <v>22</v>
      </c>
      <c r="C190" s="8">
        <v>64</v>
      </c>
      <c r="D190" s="67">
        <v>1860</v>
      </c>
      <c r="F190" s="8">
        <v>19.8</v>
      </c>
      <c r="G190" s="8">
        <v>68.5</v>
      </c>
      <c r="H190" s="8">
        <v>271425</v>
      </c>
      <c r="I190" s="8">
        <v>21.6</v>
      </c>
      <c r="J190" s="8">
        <v>82.4</v>
      </c>
      <c r="K190" s="8">
        <v>250188</v>
      </c>
    </row>
    <row r="191" spans="1:11" x14ac:dyDescent="0.2">
      <c r="A191" s="11" t="s">
        <v>1836</v>
      </c>
      <c r="B191" s="67">
        <v>20</v>
      </c>
      <c r="C191" s="8">
        <v>71</v>
      </c>
      <c r="D191" s="67">
        <v>2343</v>
      </c>
      <c r="F191" s="8">
        <v>17.5</v>
      </c>
      <c r="G191" s="8">
        <v>81.3</v>
      </c>
      <c r="H191" s="8">
        <v>222831</v>
      </c>
      <c r="I191" s="8">
        <v>19.600000000000001</v>
      </c>
      <c r="J191" s="8">
        <v>74.099999999999994</v>
      </c>
      <c r="K191" s="8">
        <v>250234</v>
      </c>
    </row>
    <row r="192" spans="1:11" x14ac:dyDescent="0.2">
      <c r="A192" s="11" t="s">
        <v>1837</v>
      </c>
      <c r="B192" s="67">
        <v>19</v>
      </c>
      <c r="C192" s="8">
        <v>72</v>
      </c>
      <c r="D192" s="67">
        <v>2159</v>
      </c>
      <c r="F192" s="8">
        <v>17.7</v>
      </c>
      <c r="G192" s="8">
        <v>76</v>
      </c>
      <c r="H192" s="8">
        <v>222871</v>
      </c>
      <c r="I192" s="8">
        <v>17.8</v>
      </c>
      <c r="J192" s="8">
        <v>88.3</v>
      </c>
      <c r="K192" s="8">
        <v>250314</v>
      </c>
    </row>
    <row r="193" spans="1:12" x14ac:dyDescent="0.2">
      <c r="A193" s="11" t="s">
        <v>1838</v>
      </c>
      <c r="B193" s="67">
        <v>19</v>
      </c>
      <c r="C193" s="8">
        <v>71</v>
      </c>
      <c r="D193" s="67">
        <v>2159</v>
      </c>
      <c r="F193" s="8">
        <v>17.5</v>
      </c>
      <c r="G193" s="8">
        <v>76.3</v>
      </c>
      <c r="H193" s="8">
        <v>222928</v>
      </c>
      <c r="I193" s="8">
        <v>18.600000000000001</v>
      </c>
      <c r="J193" s="8">
        <v>86</v>
      </c>
      <c r="K193" s="8">
        <v>250382</v>
      </c>
    </row>
    <row r="194" spans="1:12" x14ac:dyDescent="0.2">
      <c r="A194" s="11" t="s">
        <v>1839</v>
      </c>
      <c r="B194" s="67">
        <v>18</v>
      </c>
      <c r="C194" s="8">
        <v>73</v>
      </c>
      <c r="D194" s="67">
        <v>1975</v>
      </c>
      <c r="E194" s="67">
        <v>2016.125</v>
      </c>
      <c r="F194" s="69">
        <f>AVERAGE(F177:F192)</f>
        <v>19.926666666666666</v>
      </c>
      <c r="G194" s="69">
        <f>AVERAGE(G177:G192)</f>
        <v>70.56</v>
      </c>
      <c r="H194" s="69">
        <f>H202-H178</f>
        <v>2855</v>
      </c>
      <c r="I194" s="69">
        <f>AVERAGE(I177:I192)</f>
        <v>21.56666666666667</v>
      </c>
      <c r="J194" s="69">
        <f>AVERAGE(J177:J192)</f>
        <v>70.826666666666654</v>
      </c>
      <c r="K194" s="69">
        <f>K202-K178</f>
        <v>1648</v>
      </c>
      <c r="L194" s="8">
        <f>((H202-H178)+(K202-K178))</f>
        <v>4503</v>
      </c>
    </row>
    <row r="195" spans="1:12" x14ac:dyDescent="0.2">
      <c r="A195" s="11" t="s">
        <v>1840</v>
      </c>
      <c r="B195" s="67">
        <v>18</v>
      </c>
      <c r="C195" s="8">
        <v>74</v>
      </c>
      <c r="D195" s="67">
        <v>1975</v>
      </c>
      <c r="E195" s="67"/>
    </row>
    <row r="196" spans="1:12" x14ac:dyDescent="0.2">
      <c r="A196" s="11" t="s">
        <v>1841</v>
      </c>
      <c r="B196" s="67">
        <v>18</v>
      </c>
      <c r="C196" s="8">
        <v>74</v>
      </c>
      <c r="D196" s="67">
        <v>1975</v>
      </c>
      <c r="E196" s="67"/>
      <c r="F196" s="67"/>
    </row>
    <row r="197" spans="1:12" x14ac:dyDescent="0.2">
      <c r="A197" s="11" t="s">
        <v>1842</v>
      </c>
      <c r="B197" s="67">
        <v>18</v>
      </c>
      <c r="C197" s="8">
        <v>76</v>
      </c>
      <c r="D197" s="67">
        <v>1975</v>
      </c>
    </row>
    <row r="198" spans="1:12" x14ac:dyDescent="0.2">
      <c r="A198" s="11" t="s">
        <v>1843</v>
      </c>
      <c r="B198" s="67">
        <v>17</v>
      </c>
      <c r="C198" s="8">
        <v>77</v>
      </c>
      <c r="D198" s="67">
        <v>1791</v>
      </c>
    </row>
    <row r="199" spans="1:12" x14ac:dyDescent="0.2">
      <c r="A199" s="11" t="s">
        <v>1844</v>
      </c>
      <c r="B199" s="67">
        <v>17</v>
      </c>
      <c r="C199" s="8">
        <v>78</v>
      </c>
      <c r="D199" s="67">
        <v>1791</v>
      </c>
    </row>
    <row r="200" spans="1:12" x14ac:dyDescent="0.2">
      <c r="A200" s="11" t="s">
        <v>1845</v>
      </c>
      <c r="B200" s="67">
        <v>17</v>
      </c>
      <c r="C200" s="8">
        <v>79</v>
      </c>
      <c r="D200" s="67">
        <v>1791</v>
      </c>
    </row>
    <row r="201" spans="1:12" x14ac:dyDescent="0.2">
      <c r="A201" s="11" t="s">
        <v>1846</v>
      </c>
      <c r="B201" s="67">
        <v>17</v>
      </c>
      <c r="C201" s="8">
        <v>78</v>
      </c>
      <c r="D201" s="67">
        <v>1791</v>
      </c>
    </row>
    <row r="202" spans="1:12" x14ac:dyDescent="0.2">
      <c r="A202" s="11" t="s">
        <v>1847</v>
      </c>
      <c r="B202" s="67">
        <v>17</v>
      </c>
      <c r="C202" s="8">
        <v>77</v>
      </c>
      <c r="D202" s="67">
        <v>1791</v>
      </c>
      <c r="F202" s="8">
        <v>16.3</v>
      </c>
      <c r="G202" s="8">
        <v>80.2</v>
      </c>
      <c r="H202" s="8">
        <v>272952</v>
      </c>
      <c r="I202" s="8">
        <v>16.100000000000001</v>
      </c>
      <c r="J202" s="8">
        <v>82.9</v>
      </c>
      <c r="K202" s="8">
        <v>250995</v>
      </c>
    </row>
    <row r="203" spans="1:12" x14ac:dyDescent="0.2">
      <c r="A203" s="11" t="s">
        <v>1848</v>
      </c>
      <c r="B203" s="67">
        <v>19</v>
      </c>
      <c r="C203" s="8">
        <v>71</v>
      </c>
      <c r="D203" s="67">
        <v>2159</v>
      </c>
      <c r="F203" s="8">
        <v>17.5</v>
      </c>
      <c r="G203" s="8">
        <v>79.2</v>
      </c>
      <c r="H203" s="8">
        <v>272952</v>
      </c>
      <c r="I203" s="8">
        <v>18.600000000000001</v>
      </c>
      <c r="J203" s="8">
        <v>81</v>
      </c>
      <c r="K203" s="8">
        <v>250995</v>
      </c>
    </row>
    <row r="204" spans="1:12" x14ac:dyDescent="0.2">
      <c r="A204" s="11" t="s">
        <v>1849</v>
      </c>
      <c r="B204" s="67">
        <v>21</v>
      </c>
      <c r="C204" s="8">
        <v>65</v>
      </c>
      <c r="D204" s="67">
        <v>1710</v>
      </c>
      <c r="F204" s="8">
        <v>18.100000000000001</v>
      </c>
      <c r="G204" s="8">
        <v>79.3</v>
      </c>
      <c r="H204" s="8">
        <v>272952</v>
      </c>
      <c r="I204" s="8">
        <v>20</v>
      </c>
      <c r="J204" s="8">
        <v>80.5</v>
      </c>
      <c r="K204" s="8">
        <v>250995</v>
      </c>
    </row>
    <row r="205" spans="1:12" x14ac:dyDescent="0.2">
      <c r="A205" s="11" t="s">
        <v>1850</v>
      </c>
      <c r="B205" s="67">
        <v>22</v>
      </c>
      <c r="C205" s="8">
        <v>60</v>
      </c>
      <c r="D205" s="67">
        <v>1860</v>
      </c>
      <c r="F205" s="8">
        <v>19</v>
      </c>
      <c r="G205" s="8">
        <v>76.599999999999994</v>
      </c>
      <c r="H205" s="8">
        <v>273115</v>
      </c>
      <c r="I205" s="8">
        <v>20.5</v>
      </c>
      <c r="J205" s="8">
        <v>76.5</v>
      </c>
      <c r="K205" s="8">
        <v>251028</v>
      </c>
    </row>
    <row r="206" spans="1:12" x14ac:dyDescent="0.2">
      <c r="A206" s="11" t="s">
        <v>1851</v>
      </c>
      <c r="B206" s="67">
        <v>24</v>
      </c>
      <c r="C206" s="8">
        <v>56</v>
      </c>
      <c r="D206" s="67">
        <v>1772</v>
      </c>
      <c r="F206" s="8">
        <v>22.6</v>
      </c>
      <c r="G206" s="8">
        <v>68.8</v>
      </c>
      <c r="H206" s="8">
        <v>273115</v>
      </c>
      <c r="I206" s="8">
        <v>19.600000000000001</v>
      </c>
      <c r="J206" s="8">
        <v>84.9</v>
      </c>
      <c r="K206" s="8">
        <v>251095</v>
      </c>
    </row>
    <row r="207" spans="1:12" x14ac:dyDescent="0.2">
      <c r="A207" s="11" t="s">
        <v>1852</v>
      </c>
      <c r="B207" s="67">
        <v>25</v>
      </c>
      <c r="C207" s="8">
        <v>52</v>
      </c>
      <c r="D207" s="67">
        <v>1861</v>
      </c>
      <c r="F207" s="8">
        <v>21.4</v>
      </c>
      <c r="G207" s="8">
        <v>69.2</v>
      </c>
      <c r="H207" s="8">
        <v>273376</v>
      </c>
      <c r="I207" s="8">
        <v>20.8</v>
      </c>
      <c r="J207" s="8">
        <v>80.7</v>
      </c>
      <c r="K207" s="8">
        <v>251201</v>
      </c>
    </row>
    <row r="208" spans="1:12" x14ac:dyDescent="0.2">
      <c r="A208" s="11" t="s">
        <v>1853</v>
      </c>
      <c r="B208" s="67">
        <v>26</v>
      </c>
      <c r="C208" s="8">
        <v>49</v>
      </c>
      <c r="D208" s="67">
        <v>1507</v>
      </c>
      <c r="F208" s="8">
        <v>21.8</v>
      </c>
      <c r="G208" s="8">
        <v>63.2</v>
      </c>
      <c r="H208" s="8">
        <v>273542</v>
      </c>
      <c r="I208" s="8">
        <v>20.7</v>
      </c>
      <c r="J208" s="8">
        <v>81.900000000000006</v>
      </c>
      <c r="K208" s="8">
        <v>251201</v>
      </c>
    </row>
    <row r="209" spans="1:12" x14ac:dyDescent="0.2">
      <c r="A209" s="11" t="s">
        <v>1854</v>
      </c>
      <c r="B209" s="67">
        <v>26</v>
      </c>
      <c r="C209" s="8">
        <v>47</v>
      </c>
      <c r="D209" s="67">
        <v>1507</v>
      </c>
      <c r="F209" s="8">
        <v>22.9</v>
      </c>
      <c r="G209" s="8">
        <v>65.7</v>
      </c>
      <c r="H209" s="8">
        <v>273542</v>
      </c>
      <c r="I209" s="8">
        <v>19.5</v>
      </c>
      <c r="J209" s="8">
        <v>84.3</v>
      </c>
      <c r="K209" s="8">
        <v>251312</v>
      </c>
    </row>
    <row r="210" spans="1:12" x14ac:dyDescent="0.2">
      <c r="A210" s="11" t="s">
        <v>1855</v>
      </c>
      <c r="B210" s="67">
        <v>27</v>
      </c>
      <c r="C210" s="8">
        <v>46</v>
      </c>
      <c r="D210" s="67">
        <v>1550</v>
      </c>
      <c r="F210" s="8">
        <v>24.9</v>
      </c>
      <c r="G210" s="8">
        <v>57.5</v>
      </c>
      <c r="H210" s="8">
        <v>273679</v>
      </c>
      <c r="I210" s="8">
        <v>19.3</v>
      </c>
      <c r="J210" s="8">
        <v>80.3</v>
      </c>
      <c r="K210" s="8">
        <v>251382</v>
      </c>
    </row>
    <row r="211" spans="1:12" x14ac:dyDescent="0.2">
      <c r="A211" s="11" t="s">
        <v>1856</v>
      </c>
      <c r="B211" s="67">
        <v>27</v>
      </c>
      <c r="C211" s="8">
        <v>46</v>
      </c>
      <c r="D211" s="67">
        <v>1550</v>
      </c>
      <c r="F211" s="8">
        <v>24.3</v>
      </c>
      <c r="G211" s="8">
        <v>58.2</v>
      </c>
      <c r="H211" s="8">
        <v>273914</v>
      </c>
      <c r="I211" s="8">
        <v>20.7</v>
      </c>
      <c r="J211" s="8">
        <v>74.2</v>
      </c>
      <c r="K211" s="8">
        <v>251382</v>
      </c>
    </row>
    <row r="212" spans="1:12" x14ac:dyDescent="0.2">
      <c r="A212" s="11" t="s">
        <v>1857</v>
      </c>
      <c r="B212" s="67">
        <v>26</v>
      </c>
      <c r="C212" s="8">
        <v>47</v>
      </c>
      <c r="D212" s="67">
        <v>1507</v>
      </c>
      <c r="F212" s="8">
        <v>23.1</v>
      </c>
      <c r="G212" s="8">
        <v>59.9</v>
      </c>
      <c r="H212" s="8">
        <v>273914</v>
      </c>
      <c r="I212" s="8">
        <v>19.3</v>
      </c>
      <c r="J212" s="8">
        <v>83.3</v>
      </c>
      <c r="K212" s="8">
        <v>251382</v>
      </c>
    </row>
    <row r="213" spans="1:12" x14ac:dyDescent="0.2">
      <c r="A213" s="11" t="s">
        <v>1858</v>
      </c>
      <c r="B213" s="67">
        <v>26</v>
      </c>
      <c r="C213" s="8">
        <v>49</v>
      </c>
      <c r="D213" s="67">
        <v>1507</v>
      </c>
      <c r="F213" s="8">
        <v>23.7</v>
      </c>
      <c r="G213" s="8">
        <v>59.6</v>
      </c>
      <c r="H213" s="8">
        <v>274134</v>
      </c>
      <c r="I213" s="8">
        <v>18.7</v>
      </c>
      <c r="J213" s="8">
        <v>80.3</v>
      </c>
      <c r="K213" s="8">
        <v>251533</v>
      </c>
    </row>
    <row r="214" spans="1:12" x14ac:dyDescent="0.2">
      <c r="A214" s="11" t="s">
        <v>1859</v>
      </c>
      <c r="B214" s="67">
        <v>24</v>
      </c>
      <c r="C214" s="8">
        <v>54</v>
      </c>
      <c r="D214" s="67">
        <v>1772</v>
      </c>
      <c r="F214" s="8">
        <v>21.2</v>
      </c>
      <c r="G214" s="8">
        <v>69.7</v>
      </c>
      <c r="H214" s="8">
        <v>274272</v>
      </c>
      <c r="I214" s="8">
        <v>19.3</v>
      </c>
      <c r="J214" s="8">
        <v>82.1</v>
      </c>
      <c r="K214" s="8">
        <v>251614</v>
      </c>
    </row>
    <row r="215" spans="1:12" x14ac:dyDescent="0.2">
      <c r="A215" s="11" t="s">
        <v>1860</v>
      </c>
      <c r="B215" s="67">
        <v>24</v>
      </c>
      <c r="C215" s="8">
        <v>56</v>
      </c>
      <c r="D215" s="67">
        <v>1772</v>
      </c>
      <c r="F215" s="8">
        <v>19</v>
      </c>
      <c r="G215" s="8">
        <v>85.1</v>
      </c>
      <c r="H215" s="8">
        <v>274272</v>
      </c>
      <c r="I215" s="8">
        <v>21.1</v>
      </c>
      <c r="J215" s="8">
        <v>79.8</v>
      </c>
      <c r="K215" s="8">
        <v>251675</v>
      </c>
    </row>
    <row r="216" spans="1:12" x14ac:dyDescent="0.2">
      <c r="A216" s="11" t="s">
        <v>1861</v>
      </c>
      <c r="B216" s="67">
        <v>22</v>
      </c>
      <c r="C216" s="8">
        <v>59</v>
      </c>
      <c r="D216" s="67">
        <v>1590</v>
      </c>
      <c r="F216" s="8">
        <v>19.3</v>
      </c>
      <c r="G216" s="8">
        <v>77.900000000000006</v>
      </c>
      <c r="H216" s="8">
        <v>274523</v>
      </c>
      <c r="I216" s="8">
        <v>22</v>
      </c>
      <c r="J216" s="8">
        <v>79.900000000000006</v>
      </c>
      <c r="K216" s="8">
        <v>251728</v>
      </c>
    </row>
    <row r="217" spans="1:12" x14ac:dyDescent="0.2">
      <c r="A217" s="11" t="s">
        <v>1862</v>
      </c>
      <c r="B217" s="67">
        <v>22</v>
      </c>
      <c r="C217" s="8">
        <v>59</v>
      </c>
      <c r="D217" s="67">
        <v>1590</v>
      </c>
      <c r="F217" s="8">
        <v>17.8</v>
      </c>
      <c r="G217" s="8">
        <v>85.4</v>
      </c>
      <c r="H217" s="8">
        <v>274523</v>
      </c>
      <c r="I217" s="8">
        <v>18.8</v>
      </c>
      <c r="J217" s="8">
        <v>85</v>
      </c>
      <c r="K217" s="8">
        <v>251728</v>
      </c>
    </row>
    <row r="218" spans="1:12" x14ac:dyDescent="0.2">
      <c r="A218" s="11" t="s">
        <v>1863</v>
      </c>
      <c r="B218" s="67">
        <v>21</v>
      </c>
      <c r="C218" s="8">
        <v>60</v>
      </c>
      <c r="D218" s="67">
        <v>1710</v>
      </c>
      <c r="E218" s="67">
        <v>1741.8333333333333</v>
      </c>
      <c r="F218" s="69">
        <f>AVERAGE(F201:F216)</f>
        <v>21.006666666666668</v>
      </c>
      <c r="G218" s="69">
        <f>AVERAGE(G201:G216)</f>
        <v>70.006666666666675</v>
      </c>
      <c r="H218" s="69">
        <f>H227-H202</f>
        <v>3062</v>
      </c>
      <c r="I218" s="69">
        <f>AVERAGE(I201:I216)</f>
        <v>19.74666666666667</v>
      </c>
      <c r="J218" s="69">
        <f>AVERAGE(J201:J216)</f>
        <v>80.839999999999989</v>
      </c>
      <c r="K218" s="69">
        <f>K227-K202</f>
        <v>1362</v>
      </c>
      <c r="L218" s="8">
        <f>((H227-H202)+(K227-K202))</f>
        <v>4424</v>
      </c>
    </row>
    <row r="219" spans="1:12" hidden="1" x14ac:dyDescent="0.2">
      <c r="D219" s="67">
        <v>0</v>
      </c>
      <c r="L219" s="8" t="e">
        <f>((H277-H202)+(K277-K202))/3</f>
        <v>#VALUE!</v>
      </c>
    </row>
    <row r="220" spans="1:12" x14ac:dyDescent="0.2">
      <c r="A220" s="11" t="s">
        <v>1864</v>
      </c>
      <c r="B220" s="67">
        <v>21</v>
      </c>
      <c r="C220" s="8">
        <v>63</v>
      </c>
      <c r="D220" s="67">
        <v>1710</v>
      </c>
    </row>
    <row r="221" spans="1:12" x14ac:dyDescent="0.2">
      <c r="A221" s="11" t="s">
        <v>1865</v>
      </c>
      <c r="B221" s="67">
        <v>20</v>
      </c>
      <c r="C221" s="8">
        <v>69</v>
      </c>
      <c r="D221" s="67">
        <v>1571</v>
      </c>
      <c r="E221" s="67"/>
      <c r="F221" s="67"/>
    </row>
    <row r="222" spans="1:12" x14ac:dyDescent="0.2">
      <c r="A222" s="11" t="s">
        <v>1866</v>
      </c>
      <c r="B222" s="67">
        <v>20</v>
      </c>
      <c r="C222" s="8">
        <v>75</v>
      </c>
      <c r="D222" s="67">
        <v>2343</v>
      </c>
    </row>
    <row r="223" spans="1:12" x14ac:dyDescent="0.2">
      <c r="A223" s="11" t="s">
        <v>1867</v>
      </c>
      <c r="B223" s="67">
        <v>19</v>
      </c>
      <c r="C223" s="8">
        <v>76</v>
      </c>
      <c r="D223" s="67">
        <v>2159</v>
      </c>
    </row>
    <row r="224" spans="1:12" x14ac:dyDescent="0.2">
      <c r="A224" s="11" t="s">
        <v>1868</v>
      </c>
      <c r="B224" s="67">
        <v>19</v>
      </c>
      <c r="C224" s="8">
        <v>76</v>
      </c>
      <c r="D224" s="67">
        <v>2159</v>
      </c>
    </row>
    <row r="225" spans="1:11" x14ac:dyDescent="0.2">
      <c r="A225" s="11" t="s">
        <v>1869</v>
      </c>
      <c r="B225" s="67">
        <v>19</v>
      </c>
      <c r="C225" s="8">
        <v>76</v>
      </c>
      <c r="D225" s="67">
        <v>2159</v>
      </c>
    </row>
    <row r="226" spans="1:11" x14ac:dyDescent="0.2">
      <c r="A226" s="11" t="s">
        <v>1870</v>
      </c>
      <c r="B226" s="67">
        <v>19</v>
      </c>
      <c r="C226" s="8">
        <v>76</v>
      </c>
      <c r="D226" s="67">
        <v>2159</v>
      </c>
    </row>
    <row r="227" spans="1:11" x14ac:dyDescent="0.2">
      <c r="A227" s="11" t="s">
        <v>1871</v>
      </c>
      <c r="B227" s="67">
        <v>20</v>
      </c>
      <c r="C227" s="8">
        <v>74</v>
      </c>
      <c r="D227" s="67">
        <v>2343</v>
      </c>
      <c r="F227" s="8">
        <v>18.600000000000001</v>
      </c>
      <c r="G227" s="8">
        <v>81.5</v>
      </c>
      <c r="H227" s="8">
        <v>276014</v>
      </c>
      <c r="I227" s="8">
        <v>21.6</v>
      </c>
      <c r="J227" s="8">
        <v>84.9</v>
      </c>
      <c r="K227" s="8">
        <v>252357</v>
      </c>
    </row>
    <row r="228" spans="1:11" x14ac:dyDescent="0.2">
      <c r="A228" s="11" t="s">
        <v>1872</v>
      </c>
      <c r="B228" s="67">
        <v>22</v>
      </c>
      <c r="C228" s="8">
        <v>69</v>
      </c>
      <c r="D228" s="67">
        <v>1860</v>
      </c>
      <c r="F228" s="8">
        <v>20.100000000000001</v>
      </c>
      <c r="G228" s="8">
        <v>75.900000000000006</v>
      </c>
      <c r="H228" s="8">
        <v>276272</v>
      </c>
      <c r="I228" s="8">
        <v>20.3</v>
      </c>
      <c r="J228" s="8">
        <v>84.5</v>
      </c>
      <c r="K228" s="8">
        <v>252414</v>
      </c>
    </row>
    <row r="229" spans="1:11" x14ac:dyDescent="0.2">
      <c r="A229" s="11" t="s">
        <v>1873</v>
      </c>
      <c r="B229" s="67">
        <v>24</v>
      </c>
      <c r="C229" s="8">
        <v>63</v>
      </c>
      <c r="D229" s="67">
        <v>2176</v>
      </c>
      <c r="F229" s="8">
        <v>21.1</v>
      </c>
      <c r="G229" s="8">
        <v>75.900000000000006</v>
      </c>
      <c r="H229" s="8">
        <v>276272</v>
      </c>
      <c r="I229" s="8">
        <v>20.6</v>
      </c>
      <c r="J229" s="8">
        <v>84.2</v>
      </c>
      <c r="K229" s="8">
        <v>252485</v>
      </c>
    </row>
    <row r="230" spans="1:11" x14ac:dyDescent="0.2">
      <c r="A230" s="11" t="s">
        <v>1874</v>
      </c>
      <c r="B230" s="67">
        <v>26</v>
      </c>
      <c r="C230" s="8">
        <v>58</v>
      </c>
      <c r="D230" s="67">
        <v>1950</v>
      </c>
      <c r="F230" s="8">
        <v>24.8</v>
      </c>
      <c r="G230" s="8">
        <v>66.900000000000006</v>
      </c>
      <c r="H230" s="8">
        <v>276570</v>
      </c>
      <c r="I230" s="8">
        <v>21</v>
      </c>
      <c r="J230" s="8">
        <v>84.3</v>
      </c>
      <c r="K230" s="8">
        <v>252558</v>
      </c>
    </row>
    <row r="231" spans="1:11" x14ac:dyDescent="0.2">
      <c r="A231" s="11" t="s">
        <v>1875</v>
      </c>
      <c r="B231" s="67">
        <v>27</v>
      </c>
      <c r="C231" s="8">
        <v>54</v>
      </c>
      <c r="D231" s="67">
        <v>2039</v>
      </c>
      <c r="F231" s="8">
        <v>23.5</v>
      </c>
      <c r="G231" s="8">
        <v>68.7</v>
      </c>
      <c r="H231" s="8">
        <v>276590</v>
      </c>
      <c r="I231" s="8">
        <v>22.5</v>
      </c>
      <c r="J231" s="8">
        <v>76.5</v>
      </c>
      <c r="K231" s="8">
        <v>252650</v>
      </c>
    </row>
    <row r="232" spans="1:11" x14ac:dyDescent="0.2">
      <c r="A232" s="11" t="s">
        <v>1876</v>
      </c>
      <c r="B232" s="67">
        <v>28</v>
      </c>
      <c r="C232" s="8">
        <v>50</v>
      </c>
      <c r="D232" s="67">
        <v>2128</v>
      </c>
      <c r="F232" s="8">
        <v>27.1</v>
      </c>
      <c r="G232" s="8">
        <v>57.5</v>
      </c>
      <c r="H232" s="8">
        <v>276912</v>
      </c>
      <c r="I232" s="8">
        <v>22</v>
      </c>
      <c r="J232" s="8">
        <v>78.599999999999994</v>
      </c>
      <c r="K232" s="8">
        <v>252752</v>
      </c>
    </row>
    <row r="233" spans="1:11" x14ac:dyDescent="0.2">
      <c r="A233" s="11" t="s">
        <v>1877</v>
      </c>
      <c r="B233" s="67">
        <v>28</v>
      </c>
      <c r="C233" s="8">
        <v>48</v>
      </c>
      <c r="D233" s="67">
        <v>1594</v>
      </c>
      <c r="F233" s="8">
        <v>25.7</v>
      </c>
      <c r="G233" s="8">
        <v>56.3</v>
      </c>
      <c r="H233" s="8">
        <v>276912</v>
      </c>
      <c r="I233" s="8">
        <v>21.1</v>
      </c>
      <c r="J233" s="8">
        <v>78.400000000000006</v>
      </c>
      <c r="K233" s="8">
        <v>252752</v>
      </c>
    </row>
    <row r="234" spans="1:11" x14ac:dyDescent="0.2">
      <c r="A234" s="11" t="s">
        <v>1878</v>
      </c>
      <c r="B234" s="67">
        <v>28</v>
      </c>
      <c r="C234" s="8">
        <v>47</v>
      </c>
      <c r="D234" s="67">
        <v>1594</v>
      </c>
      <c r="F234" s="8">
        <v>27.3</v>
      </c>
      <c r="G234" s="8">
        <v>50.9</v>
      </c>
      <c r="H234" s="8">
        <v>276933</v>
      </c>
      <c r="I234" s="8">
        <v>22</v>
      </c>
      <c r="J234" s="8">
        <v>72.900000000000006</v>
      </c>
      <c r="K234" s="8">
        <v>252867</v>
      </c>
    </row>
    <row r="235" spans="1:11" x14ac:dyDescent="0.2">
      <c r="A235" s="11" t="s">
        <v>1879</v>
      </c>
      <c r="B235" s="67">
        <v>28</v>
      </c>
      <c r="C235" s="8">
        <v>48</v>
      </c>
      <c r="D235" s="67">
        <v>1594</v>
      </c>
      <c r="F235" s="8">
        <v>25</v>
      </c>
      <c r="G235" s="8">
        <v>54.3</v>
      </c>
      <c r="H235" s="8">
        <v>277195</v>
      </c>
      <c r="I235" s="8">
        <v>22</v>
      </c>
      <c r="J235" s="8">
        <v>72.3</v>
      </c>
      <c r="K235" s="8">
        <v>252742</v>
      </c>
    </row>
    <row r="236" spans="1:11" x14ac:dyDescent="0.2">
      <c r="A236" s="11" t="s">
        <v>1880</v>
      </c>
      <c r="B236" s="67">
        <v>28</v>
      </c>
      <c r="C236" s="8">
        <v>49</v>
      </c>
      <c r="D236" s="67">
        <v>1594</v>
      </c>
      <c r="F236" s="8">
        <v>25.7</v>
      </c>
      <c r="G236" s="8">
        <v>56</v>
      </c>
      <c r="H236" s="8">
        <v>277195</v>
      </c>
      <c r="I236" s="8">
        <v>21.3</v>
      </c>
      <c r="J236" s="8">
        <v>80.3</v>
      </c>
      <c r="K236" s="8">
        <v>252742</v>
      </c>
    </row>
    <row r="237" spans="1:11" x14ac:dyDescent="0.2">
      <c r="A237" s="11" t="s">
        <v>1881</v>
      </c>
      <c r="B237" s="67">
        <v>27</v>
      </c>
      <c r="C237" s="8">
        <v>52</v>
      </c>
      <c r="D237" s="67">
        <v>2039</v>
      </c>
      <c r="F237" s="8">
        <v>25.8</v>
      </c>
      <c r="G237" s="8">
        <v>57</v>
      </c>
      <c r="H237" s="8">
        <v>277219</v>
      </c>
      <c r="I237" s="8">
        <v>23.3</v>
      </c>
      <c r="J237" s="8">
        <v>77</v>
      </c>
      <c r="K237" s="8">
        <v>252942</v>
      </c>
    </row>
    <row r="238" spans="1:11" x14ac:dyDescent="0.2">
      <c r="A238" s="11" t="s">
        <v>1882</v>
      </c>
      <c r="B238" s="67">
        <v>26</v>
      </c>
      <c r="C238" s="8">
        <v>56</v>
      </c>
      <c r="D238" s="67">
        <v>1950</v>
      </c>
      <c r="F238" s="8">
        <v>24.5</v>
      </c>
      <c r="G238" s="8">
        <v>70.3</v>
      </c>
      <c r="H238" s="8">
        <v>277219</v>
      </c>
      <c r="I238" s="8">
        <v>24.8</v>
      </c>
      <c r="J238" s="8">
        <v>72.7</v>
      </c>
      <c r="K238" s="8">
        <v>252942</v>
      </c>
    </row>
    <row r="239" spans="1:11" x14ac:dyDescent="0.2">
      <c r="A239" s="11" t="s">
        <v>1883</v>
      </c>
      <c r="B239" s="67">
        <v>25</v>
      </c>
      <c r="C239" s="8">
        <v>59</v>
      </c>
      <c r="D239" s="67">
        <v>1861</v>
      </c>
      <c r="F239" s="8">
        <v>26.3</v>
      </c>
      <c r="G239" s="8">
        <v>66.2</v>
      </c>
      <c r="H239" s="8">
        <v>277219</v>
      </c>
      <c r="I239" s="8">
        <v>24.6</v>
      </c>
      <c r="J239" s="8">
        <v>73.7</v>
      </c>
      <c r="K239" s="8">
        <v>252942</v>
      </c>
    </row>
    <row r="240" spans="1:11" x14ac:dyDescent="0.2">
      <c r="A240" s="11" t="s">
        <v>1884</v>
      </c>
      <c r="B240" s="67">
        <v>23</v>
      </c>
      <c r="C240" s="8">
        <v>64</v>
      </c>
      <c r="D240" s="67">
        <v>2016</v>
      </c>
      <c r="F240" s="8">
        <v>26</v>
      </c>
      <c r="G240" s="8">
        <v>67.599999999999994</v>
      </c>
      <c r="H240" s="8">
        <v>277219</v>
      </c>
      <c r="I240" s="8">
        <v>24.1</v>
      </c>
      <c r="J240" s="8">
        <v>73.099999999999994</v>
      </c>
      <c r="K240" s="8">
        <v>252942</v>
      </c>
    </row>
    <row r="241" spans="1:12" x14ac:dyDescent="0.2">
      <c r="A241" s="11" t="s">
        <v>1885</v>
      </c>
      <c r="B241" s="67">
        <v>22</v>
      </c>
      <c r="C241" s="8">
        <v>67</v>
      </c>
      <c r="D241" s="67">
        <v>1860</v>
      </c>
      <c r="F241" s="8">
        <v>24</v>
      </c>
      <c r="G241" s="8">
        <v>74.2</v>
      </c>
      <c r="H241" s="8">
        <v>277219</v>
      </c>
      <c r="I241" s="8">
        <v>24.5</v>
      </c>
      <c r="J241" s="8">
        <v>76.099999999999994</v>
      </c>
      <c r="K241" s="8">
        <v>252942</v>
      </c>
    </row>
    <row r="242" spans="1:12" x14ac:dyDescent="0.2">
      <c r="A242" s="11" t="s">
        <v>1886</v>
      </c>
      <c r="B242" s="67">
        <v>22</v>
      </c>
      <c r="C242" s="8">
        <v>67</v>
      </c>
      <c r="D242" s="67">
        <v>1860</v>
      </c>
      <c r="F242" s="8">
        <v>25.4</v>
      </c>
      <c r="G242" s="8">
        <v>69.099999999999994</v>
      </c>
      <c r="H242" s="8">
        <v>277219</v>
      </c>
      <c r="I242" s="8">
        <v>23.6</v>
      </c>
      <c r="J242" s="8">
        <v>73.599999999999994</v>
      </c>
      <c r="K242" s="8">
        <v>252942</v>
      </c>
    </row>
    <row r="243" spans="1:12" x14ac:dyDescent="0.2">
      <c r="A243" s="11" t="s">
        <v>1887</v>
      </c>
      <c r="B243" s="67">
        <v>21</v>
      </c>
      <c r="C243" s="8">
        <v>69</v>
      </c>
      <c r="D243" s="67">
        <v>1710</v>
      </c>
      <c r="E243" s="67">
        <v>1934.5</v>
      </c>
      <c r="F243" s="69">
        <f>AVERAGE(F226:F241)</f>
        <v>24.366666666666667</v>
      </c>
      <c r="G243" s="69">
        <f>AVERAGE(G226:G241)</f>
        <v>65.28</v>
      </c>
      <c r="H243" s="69">
        <f>H252-H227</f>
        <v>2657</v>
      </c>
      <c r="I243" s="69">
        <f>AVERAGE(I226:I241)</f>
        <v>22.380000000000003</v>
      </c>
      <c r="J243" s="69">
        <f>AVERAGE(J226:J241)</f>
        <v>77.966666666666654</v>
      </c>
      <c r="K243" s="69">
        <f>K252-K227</f>
        <v>1246</v>
      </c>
      <c r="L243" s="8">
        <f>((H252-H227)+(K252-K227))</f>
        <v>3903</v>
      </c>
    </row>
    <row r="244" spans="1:12" hidden="1" x14ac:dyDescent="0.2">
      <c r="D244" s="67">
        <v>0</v>
      </c>
      <c r="L244" s="8">
        <v>1477.33</v>
      </c>
    </row>
    <row r="245" spans="1:12" x14ac:dyDescent="0.2">
      <c r="A245" s="11" t="s">
        <v>1888</v>
      </c>
      <c r="B245" s="67">
        <v>21</v>
      </c>
      <c r="C245" s="8">
        <v>73</v>
      </c>
      <c r="D245" s="67">
        <v>2528</v>
      </c>
    </row>
    <row r="246" spans="1:12" x14ac:dyDescent="0.2">
      <c r="A246" s="11" t="s">
        <v>1889</v>
      </c>
      <c r="B246" s="67">
        <v>20</v>
      </c>
      <c r="C246" s="8">
        <v>76</v>
      </c>
      <c r="D246" s="67">
        <v>2343</v>
      </c>
      <c r="E246" s="67"/>
      <c r="F246" s="67"/>
    </row>
    <row r="247" spans="1:12" x14ac:dyDescent="0.2">
      <c r="A247" s="11" t="s">
        <v>1890</v>
      </c>
      <c r="B247" s="67">
        <v>20</v>
      </c>
      <c r="C247" s="8">
        <v>79</v>
      </c>
      <c r="D247" s="67">
        <v>2343</v>
      </c>
    </row>
    <row r="248" spans="1:12" x14ac:dyDescent="0.2">
      <c r="A248" s="11" t="s">
        <v>1891</v>
      </c>
      <c r="B248" s="67">
        <v>20</v>
      </c>
      <c r="C248" s="8">
        <v>79</v>
      </c>
      <c r="D248" s="67">
        <v>2343</v>
      </c>
    </row>
    <row r="249" spans="1:12" x14ac:dyDescent="0.2">
      <c r="A249" s="11" t="s">
        <v>1892</v>
      </c>
      <c r="B249" s="67">
        <v>20</v>
      </c>
      <c r="C249" s="8">
        <v>77</v>
      </c>
      <c r="D249" s="67">
        <v>2343</v>
      </c>
    </row>
    <row r="250" spans="1:12" x14ac:dyDescent="0.2">
      <c r="A250" s="11" t="s">
        <v>1893</v>
      </c>
      <c r="B250" s="67">
        <v>20</v>
      </c>
      <c r="C250" s="8">
        <v>76</v>
      </c>
      <c r="D250" s="67">
        <v>2343</v>
      </c>
    </row>
    <row r="251" spans="1:12" x14ac:dyDescent="0.2">
      <c r="A251" s="11" t="s">
        <v>1894</v>
      </c>
      <c r="B251" s="67">
        <v>20</v>
      </c>
      <c r="C251" s="8">
        <v>76</v>
      </c>
      <c r="D251" s="67">
        <v>2343</v>
      </c>
    </row>
    <row r="252" spans="1:12" x14ac:dyDescent="0.2">
      <c r="A252" s="11" t="s">
        <v>1895</v>
      </c>
      <c r="B252" s="67">
        <v>21</v>
      </c>
      <c r="C252" s="8">
        <v>74</v>
      </c>
      <c r="D252" s="67">
        <v>2528</v>
      </c>
      <c r="F252" s="8">
        <v>19.899999999999999</v>
      </c>
      <c r="G252" s="8">
        <v>76.900000000000006</v>
      </c>
      <c r="H252" s="8">
        <v>278671</v>
      </c>
      <c r="I252" s="8">
        <v>21.1</v>
      </c>
      <c r="J252" s="8">
        <v>78.2</v>
      </c>
      <c r="K252" s="8">
        <v>253603</v>
      </c>
    </row>
    <row r="253" spans="1:12" x14ac:dyDescent="0.2">
      <c r="A253" s="11" t="s">
        <v>1896</v>
      </c>
      <c r="B253" s="67">
        <v>23</v>
      </c>
      <c r="C253" s="8">
        <v>68</v>
      </c>
      <c r="D253" s="67">
        <v>2016</v>
      </c>
      <c r="F253" s="8">
        <v>25.1</v>
      </c>
      <c r="G253" s="8">
        <v>71</v>
      </c>
      <c r="H253" s="8">
        <v>278671</v>
      </c>
      <c r="I253" s="8">
        <v>23.3</v>
      </c>
      <c r="J253" s="8">
        <v>78.7</v>
      </c>
      <c r="K253" s="8">
        <v>253603</v>
      </c>
    </row>
    <row r="254" spans="1:12" x14ac:dyDescent="0.2">
      <c r="A254" s="11" t="s">
        <v>1897</v>
      </c>
      <c r="B254" s="67">
        <v>24</v>
      </c>
      <c r="C254" s="8">
        <v>64</v>
      </c>
      <c r="D254" s="67">
        <v>2176</v>
      </c>
      <c r="F254" s="8">
        <v>24.6</v>
      </c>
      <c r="G254" s="8">
        <v>64.7</v>
      </c>
      <c r="H254" s="8">
        <v>278671</v>
      </c>
      <c r="I254" s="8">
        <v>21.6</v>
      </c>
      <c r="J254" s="8">
        <v>77.099999999999994</v>
      </c>
      <c r="K254" s="8">
        <v>253603</v>
      </c>
    </row>
    <row r="255" spans="1:12" x14ac:dyDescent="0.2">
      <c r="A255" s="11" t="s">
        <v>1898</v>
      </c>
      <c r="B255" s="67">
        <v>25</v>
      </c>
      <c r="C255" s="8">
        <v>61</v>
      </c>
      <c r="D255" s="67">
        <v>2339</v>
      </c>
      <c r="F255" s="8">
        <v>25.8</v>
      </c>
      <c r="G255" s="8">
        <v>64.7</v>
      </c>
      <c r="H255" s="8">
        <v>278671</v>
      </c>
      <c r="I255" s="8">
        <v>22.5</v>
      </c>
      <c r="J255" s="8">
        <v>79.099999999999994</v>
      </c>
      <c r="K255" s="8">
        <v>253603</v>
      </c>
    </row>
    <row r="256" spans="1:12" x14ac:dyDescent="0.2">
      <c r="A256" s="11" t="s">
        <v>1899</v>
      </c>
      <c r="B256" s="67">
        <v>26</v>
      </c>
      <c r="C256" s="8">
        <v>58</v>
      </c>
      <c r="D256" s="67">
        <v>1950</v>
      </c>
      <c r="F256" s="8">
        <v>27.1</v>
      </c>
      <c r="G256" s="8">
        <v>61.8</v>
      </c>
      <c r="H256" s="8">
        <v>278671</v>
      </c>
      <c r="I256" s="8">
        <v>24.3</v>
      </c>
      <c r="J256" s="8">
        <v>72.400000000000006</v>
      </c>
      <c r="K256" s="8">
        <v>253603</v>
      </c>
    </row>
    <row r="257" spans="1:12" x14ac:dyDescent="0.2">
      <c r="A257" s="11" t="s">
        <v>1900</v>
      </c>
      <c r="B257" s="67">
        <v>28</v>
      </c>
      <c r="C257" s="8">
        <v>52</v>
      </c>
      <c r="D257" s="67">
        <v>2128</v>
      </c>
      <c r="F257" s="8">
        <v>28.8</v>
      </c>
      <c r="G257" s="8">
        <v>54.1</v>
      </c>
      <c r="H257" s="8">
        <v>278671</v>
      </c>
      <c r="I257" s="8">
        <v>26.1</v>
      </c>
      <c r="J257" s="8">
        <v>64.2</v>
      </c>
      <c r="K257" s="8">
        <v>253603</v>
      </c>
    </row>
    <row r="258" spans="1:12" x14ac:dyDescent="0.2">
      <c r="A258" s="11" t="s">
        <v>1901</v>
      </c>
      <c r="B258" s="67">
        <v>29</v>
      </c>
      <c r="C258" s="8">
        <v>46</v>
      </c>
      <c r="D258" s="67">
        <v>1640</v>
      </c>
      <c r="F258" s="8">
        <v>29.5</v>
      </c>
      <c r="G258" s="8">
        <v>54.1</v>
      </c>
      <c r="H258" s="8">
        <v>278671</v>
      </c>
      <c r="I258" s="8">
        <v>28.1</v>
      </c>
      <c r="J258" s="8">
        <v>56.2</v>
      </c>
      <c r="K258" s="8">
        <v>253603</v>
      </c>
    </row>
    <row r="259" spans="1:12" x14ac:dyDescent="0.2">
      <c r="A259" s="11" t="s">
        <v>1902</v>
      </c>
      <c r="B259" s="67">
        <v>30</v>
      </c>
      <c r="C259" s="8">
        <v>42</v>
      </c>
      <c r="D259" s="67">
        <v>1689</v>
      </c>
      <c r="F259" s="8">
        <v>30.9</v>
      </c>
      <c r="G259" s="8">
        <v>48.4</v>
      </c>
      <c r="H259" s="8">
        <v>278671</v>
      </c>
      <c r="I259" s="8">
        <v>29.4</v>
      </c>
      <c r="J259" s="8">
        <v>54.5</v>
      </c>
      <c r="K259" s="8">
        <v>253603</v>
      </c>
    </row>
    <row r="260" spans="1:12" x14ac:dyDescent="0.2">
      <c r="A260" s="11" t="s">
        <v>1903</v>
      </c>
      <c r="B260" s="67">
        <v>29</v>
      </c>
      <c r="C260" s="8">
        <v>45</v>
      </c>
      <c r="D260" s="67">
        <v>1640</v>
      </c>
      <c r="F260" s="8">
        <v>31.3</v>
      </c>
      <c r="G260" s="8">
        <v>45</v>
      </c>
      <c r="H260" s="8">
        <v>278671</v>
      </c>
      <c r="I260" s="8">
        <v>30.3</v>
      </c>
      <c r="J260" s="8">
        <v>47.1</v>
      </c>
      <c r="K260" s="8">
        <v>253603</v>
      </c>
    </row>
    <row r="261" spans="1:12" x14ac:dyDescent="0.2">
      <c r="A261" s="11" t="s">
        <v>1904</v>
      </c>
      <c r="B261" s="67">
        <v>28</v>
      </c>
      <c r="C261" s="8">
        <v>50</v>
      </c>
      <c r="D261" s="67">
        <v>2128</v>
      </c>
      <c r="F261" s="8">
        <v>30</v>
      </c>
      <c r="G261" s="8">
        <v>49.2</v>
      </c>
      <c r="H261" s="8">
        <v>278671</v>
      </c>
      <c r="I261" s="8">
        <v>29.2</v>
      </c>
      <c r="J261" s="8">
        <v>47</v>
      </c>
      <c r="K261" s="8">
        <v>253603</v>
      </c>
    </row>
    <row r="262" spans="1:12" x14ac:dyDescent="0.2">
      <c r="A262" s="11" t="s">
        <v>1905</v>
      </c>
      <c r="B262" s="67">
        <v>26</v>
      </c>
      <c r="C262" s="8">
        <v>59</v>
      </c>
      <c r="D262" s="67">
        <v>1950</v>
      </c>
      <c r="H262" s="8">
        <v>278671</v>
      </c>
      <c r="K262" s="8">
        <v>253603</v>
      </c>
    </row>
    <row r="263" spans="1:12" x14ac:dyDescent="0.2">
      <c r="A263" s="11" t="s">
        <v>1906</v>
      </c>
      <c r="B263" s="67">
        <v>26</v>
      </c>
      <c r="C263" s="8">
        <v>56</v>
      </c>
      <c r="D263" s="67">
        <v>1950</v>
      </c>
      <c r="H263" s="8">
        <v>278671</v>
      </c>
      <c r="K263" s="8">
        <v>253603</v>
      </c>
    </row>
    <row r="264" spans="1:12" x14ac:dyDescent="0.2">
      <c r="A264" s="11" t="s">
        <v>1907</v>
      </c>
      <c r="B264" s="67">
        <v>25</v>
      </c>
      <c r="C264" s="8">
        <v>59</v>
      </c>
      <c r="D264" s="67">
        <v>1861</v>
      </c>
      <c r="H264" s="8">
        <v>278671</v>
      </c>
      <c r="K264" s="8">
        <v>253603</v>
      </c>
    </row>
    <row r="265" spans="1:12" x14ac:dyDescent="0.2">
      <c r="A265" s="11" t="s">
        <v>1908</v>
      </c>
      <c r="B265" s="67">
        <v>24</v>
      </c>
      <c r="C265" s="8">
        <v>61</v>
      </c>
      <c r="D265" s="67">
        <v>2176</v>
      </c>
      <c r="H265" s="8">
        <v>278671</v>
      </c>
      <c r="K265" s="8">
        <v>253603</v>
      </c>
    </row>
    <row r="266" spans="1:12" x14ac:dyDescent="0.2">
      <c r="A266" s="11" t="s">
        <v>1909</v>
      </c>
      <c r="B266" s="67">
        <v>23</v>
      </c>
      <c r="C266" s="8">
        <v>65</v>
      </c>
      <c r="D266" s="67">
        <v>2016</v>
      </c>
      <c r="H266" s="8">
        <v>278671</v>
      </c>
      <c r="K266" s="8">
        <v>253603</v>
      </c>
    </row>
    <row r="267" spans="1:12" x14ac:dyDescent="0.2">
      <c r="A267" s="11" t="s">
        <v>1910</v>
      </c>
      <c r="B267" s="67">
        <v>22</v>
      </c>
      <c r="C267" s="8">
        <v>68</v>
      </c>
      <c r="D267" s="67">
        <v>1860</v>
      </c>
      <c r="H267" s="8">
        <v>278671</v>
      </c>
      <c r="K267" s="8">
        <v>253603</v>
      </c>
    </row>
    <row r="268" spans="1:12" x14ac:dyDescent="0.2">
      <c r="A268" s="11" t="s">
        <v>1911</v>
      </c>
      <c r="B268" s="67">
        <v>22</v>
      </c>
      <c r="C268" s="8">
        <v>70</v>
      </c>
      <c r="D268" s="67">
        <v>2712</v>
      </c>
      <c r="E268" s="67">
        <v>2139.375</v>
      </c>
      <c r="F268" s="69">
        <f>AVERAGE(F251:F266)</f>
        <v>27.3</v>
      </c>
      <c r="G268" s="69">
        <f>AVERAGE(G251:G266)</f>
        <v>58.990000000000009</v>
      </c>
      <c r="H268" s="69">
        <f>H324-H252</f>
        <v>2757</v>
      </c>
      <c r="I268" s="69">
        <f>AVERAGE(I251:I266)</f>
        <v>25.59</v>
      </c>
      <c r="J268" s="69">
        <f>AVERAGE(J251:J266)</f>
        <v>65.45</v>
      </c>
      <c r="K268" s="69">
        <f>K324-K252</f>
        <v>1416</v>
      </c>
      <c r="L268" s="8">
        <v>0</v>
      </c>
    </row>
    <row r="269" spans="1:12" x14ac:dyDescent="0.2">
      <c r="A269" s="98">
        <v>44147</v>
      </c>
      <c r="B269" s="67">
        <v>22</v>
      </c>
      <c r="C269" s="8">
        <v>71</v>
      </c>
      <c r="D269" s="67">
        <v>2712</v>
      </c>
      <c r="L269" s="67"/>
    </row>
    <row r="270" spans="1:12" x14ac:dyDescent="0.2">
      <c r="A270" s="98">
        <v>44147.041666666664</v>
      </c>
      <c r="B270" s="67">
        <v>21</v>
      </c>
      <c r="C270" s="8">
        <v>74</v>
      </c>
      <c r="D270" s="67">
        <v>2528</v>
      </c>
      <c r="E270" s="67"/>
      <c r="F270" s="67"/>
    </row>
    <row r="271" spans="1:12" x14ac:dyDescent="0.2">
      <c r="A271" s="98">
        <v>44147.083333333336</v>
      </c>
      <c r="B271" s="67">
        <v>20</v>
      </c>
      <c r="C271" s="8">
        <v>77</v>
      </c>
      <c r="D271" s="67">
        <v>2343</v>
      </c>
    </row>
    <row r="272" spans="1:12" x14ac:dyDescent="0.2">
      <c r="A272" s="98">
        <v>44147.125</v>
      </c>
      <c r="B272" s="67">
        <v>20</v>
      </c>
      <c r="C272" s="8">
        <v>78</v>
      </c>
      <c r="D272" s="67">
        <v>2343</v>
      </c>
    </row>
    <row r="273" spans="1:11" x14ac:dyDescent="0.2">
      <c r="A273" s="98">
        <v>44147.166666666664</v>
      </c>
      <c r="B273" s="67">
        <v>19</v>
      </c>
      <c r="C273" s="8">
        <v>79</v>
      </c>
      <c r="D273" s="67">
        <v>2159</v>
      </c>
    </row>
    <row r="274" spans="1:11" x14ac:dyDescent="0.2">
      <c r="A274" s="98">
        <v>44147.208333333336</v>
      </c>
      <c r="B274" s="67">
        <v>18</v>
      </c>
      <c r="C274" s="8">
        <v>81</v>
      </c>
      <c r="D274" s="67">
        <v>2256</v>
      </c>
    </row>
    <row r="275" spans="1:11" x14ac:dyDescent="0.2">
      <c r="A275" s="98">
        <v>44147.25</v>
      </c>
      <c r="B275" s="67">
        <v>19</v>
      </c>
      <c r="C275" s="8">
        <v>81</v>
      </c>
      <c r="D275" s="67">
        <v>2464</v>
      </c>
    </row>
    <row r="276" spans="1:11" x14ac:dyDescent="0.2">
      <c r="A276" s="98">
        <v>44147.291666666664</v>
      </c>
      <c r="B276" s="67">
        <v>20</v>
      </c>
      <c r="C276" s="8">
        <v>75</v>
      </c>
      <c r="D276" s="67">
        <v>2343</v>
      </c>
      <c r="F276" s="8" t="s">
        <v>537</v>
      </c>
      <c r="G276" s="8" t="s">
        <v>537</v>
      </c>
      <c r="H276" s="8" t="s">
        <v>537</v>
      </c>
      <c r="I276" s="8" t="s">
        <v>537</v>
      </c>
      <c r="J276" s="8" t="s">
        <v>537</v>
      </c>
      <c r="K276" s="8" t="s">
        <v>537</v>
      </c>
    </row>
    <row r="277" spans="1:11" x14ac:dyDescent="0.2">
      <c r="A277" s="98">
        <v>44147.333333333336</v>
      </c>
      <c r="B277" s="67">
        <v>22</v>
      </c>
      <c r="C277" s="8">
        <v>67</v>
      </c>
      <c r="D277" s="67">
        <v>1860</v>
      </c>
      <c r="F277" s="8" t="s">
        <v>537</v>
      </c>
      <c r="G277" s="8" t="s">
        <v>537</v>
      </c>
      <c r="H277" s="8" t="s">
        <v>537</v>
      </c>
      <c r="I277" s="8" t="s">
        <v>537</v>
      </c>
      <c r="J277" s="8" t="s">
        <v>537</v>
      </c>
      <c r="K277" s="8" t="s">
        <v>537</v>
      </c>
    </row>
    <row r="278" spans="1:11" x14ac:dyDescent="0.2">
      <c r="A278" s="98">
        <v>44147.375</v>
      </c>
      <c r="B278" s="67">
        <v>24</v>
      </c>
      <c r="C278" s="8">
        <v>60</v>
      </c>
      <c r="D278" s="67">
        <v>2176</v>
      </c>
      <c r="F278" s="8" t="s">
        <v>537</v>
      </c>
      <c r="G278" s="8" t="s">
        <v>537</v>
      </c>
      <c r="H278" s="8" t="s">
        <v>537</v>
      </c>
      <c r="I278" s="8" t="s">
        <v>537</v>
      </c>
      <c r="J278" s="8" t="s">
        <v>537</v>
      </c>
      <c r="K278" s="8" t="s">
        <v>537</v>
      </c>
    </row>
    <row r="279" spans="1:11" x14ac:dyDescent="0.2">
      <c r="A279" s="98">
        <v>44147.416666666664</v>
      </c>
      <c r="B279" s="67">
        <v>26</v>
      </c>
      <c r="C279" s="8">
        <v>55</v>
      </c>
      <c r="D279" s="67">
        <v>1950</v>
      </c>
      <c r="F279" s="8" t="s">
        <v>537</v>
      </c>
      <c r="G279" s="8" t="s">
        <v>537</v>
      </c>
      <c r="H279" s="8" t="s">
        <v>537</v>
      </c>
      <c r="I279" s="8" t="s">
        <v>537</v>
      </c>
      <c r="J279" s="8" t="s">
        <v>537</v>
      </c>
      <c r="K279" s="8" t="s">
        <v>537</v>
      </c>
    </row>
    <row r="280" spans="1:11" x14ac:dyDescent="0.2">
      <c r="A280" s="98">
        <v>44147.458333333336</v>
      </c>
      <c r="B280" s="67">
        <v>28</v>
      </c>
      <c r="C280" s="8">
        <v>51</v>
      </c>
      <c r="D280" s="67">
        <v>2128</v>
      </c>
      <c r="F280" s="8" t="s">
        <v>537</v>
      </c>
      <c r="G280" s="8" t="s">
        <v>537</v>
      </c>
      <c r="H280" s="8" t="s">
        <v>537</v>
      </c>
      <c r="I280" s="8" t="s">
        <v>537</v>
      </c>
      <c r="J280" s="8" t="s">
        <v>537</v>
      </c>
      <c r="K280" s="8" t="s">
        <v>537</v>
      </c>
    </row>
    <row r="281" spans="1:11" x14ac:dyDescent="0.2">
      <c r="A281" s="98">
        <v>44147.5</v>
      </c>
      <c r="B281" s="67">
        <v>29</v>
      </c>
      <c r="C281" s="8">
        <v>47</v>
      </c>
      <c r="D281" s="67">
        <v>1640</v>
      </c>
      <c r="F281" s="8" t="s">
        <v>537</v>
      </c>
      <c r="G281" s="8" t="s">
        <v>537</v>
      </c>
      <c r="H281" s="8" t="s">
        <v>537</v>
      </c>
      <c r="I281" s="8" t="s">
        <v>537</v>
      </c>
      <c r="J281" s="8" t="s">
        <v>537</v>
      </c>
      <c r="K281" s="8" t="s">
        <v>537</v>
      </c>
    </row>
    <row r="282" spans="1:11" x14ac:dyDescent="0.2">
      <c r="A282" s="98">
        <v>44147.541666666664</v>
      </c>
      <c r="B282" s="67">
        <v>30</v>
      </c>
      <c r="C282" s="8">
        <v>43</v>
      </c>
      <c r="D282" s="67">
        <v>1689</v>
      </c>
      <c r="F282" s="8" t="s">
        <v>537</v>
      </c>
      <c r="G282" s="8" t="s">
        <v>537</v>
      </c>
      <c r="H282" s="8" t="s">
        <v>537</v>
      </c>
      <c r="I282" s="8" t="s">
        <v>537</v>
      </c>
      <c r="J282" s="8" t="s">
        <v>537</v>
      </c>
      <c r="K282" s="8" t="s">
        <v>537</v>
      </c>
    </row>
    <row r="283" spans="1:11" x14ac:dyDescent="0.2">
      <c r="A283" s="98">
        <v>44147.583333333336</v>
      </c>
      <c r="B283" s="67">
        <v>31</v>
      </c>
      <c r="C283" s="8">
        <v>41</v>
      </c>
      <c r="D283" s="67">
        <v>1741</v>
      </c>
      <c r="F283" s="8" t="s">
        <v>537</v>
      </c>
      <c r="G283" s="8" t="s">
        <v>537</v>
      </c>
      <c r="H283" s="8" t="s">
        <v>537</v>
      </c>
      <c r="I283" s="8" t="s">
        <v>537</v>
      </c>
      <c r="J283" s="8" t="s">
        <v>537</v>
      </c>
      <c r="K283" s="8" t="s">
        <v>537</v>
      </c>
    </row>
    <row r="284" spans="1:11" x14ac:dyDescent="0.2">
      <c r="A284" s="98">
        <v>44147.625</v>
      </c>
      <c r="B284" s="67">
        <v>31</v>
      </c>
      <c r="C284" s="8">
        <v>39</v>
      </c>
      <c r="D284" s="67">
        <v>1290</v>
      </c>
      <c r="F284" s="8" t="s">
        <v>537</v>
      </c>
      <c r="G284" s="8" t="s">
        <v>537</v>
      </c>
      <c r="H284" s="8" t="s">
        <v>537</v>
      </c>
      <c r="I284" s="8" t="s">
        <v>537</v>
      </c>
      <c r="J284" s="8" t="s">
        <v>537</v>
      </c>
      <c r="K284" s="8" t="s">
        <v>537</v>
      </c>
    </row>
    <row r="285" spans="1:11" x14ac:dyDescent="0.2">
      <c r="A285" s="98">
        <v>44147.666666666664</v>
      </c>
      <c r="B285" s="67">
        <v>31</v>
      </c>
      <c r="C285" s="8">
        <v>38</v>
      </c>
      <c r="D285" s="67">
        <v>1290</v>
      </c>
      <c r="F285" s="8" t="s">
        <v>537</v>
      </c>
      <c r="G285" s="8" t="s">
        <v>537</v>
      </c>
      <c r="H285" s="8" t="s">
        <v>537</v>
      </c>
      <c r="I285" s="8" t="s">
        <v>537</v>
      </c>
      <c r="J285" s="8" t="s">
        <v>537</v>
      </c>
      <c r="K285" s="8" t="s">
        <v>537</v>
      </c>
    </row>
    <row r="286" spans="1:11" x14ac:dyDescent="0.2">
      <c r="A286" s="98">
        <v>44147.708333333336</v>
      </c>
      <c r="B286" s="67">
        <v>30</v>
      </c>
      <c r="C286" s="8">
        <v>39</v>
      </c>
      <c r="D286" s="67">
        <v>1259</v>
      </c>
    </row>
    <row r="287" spans="1:11" x14ac:dyDescent="0.2">
      <c r="A287" s="98">
        <v>44147.75</v>
      </c>
      <c r="B287" s="67">
        <v>29</v>
      </c>
      <c r="C287" s="8">
        <v>43</v>
      </c>
      <c r="D287" s="67">
        <v>1640</v>
      </c>
    </row>
    <row r="288" spans="1:11" x14ac:dyDescent="0.2">
      <c r="A288" s="98">
        <v>44147.791666666664</v>
      </c>
      <c r="B288" s="67">
        <v>27</v>
      </c>
      <c r="C288" s="8">
        <v>50</v>
      </c>
      <c r="D288" s="67">
        <v>2039</v>
      </c>
    </row>
    <row r="289" spans="1:12" x14ac:dyDescent="0.2">
      <c r="A289" s="98">
        <v>44147.833333333336</v>
      </c>
      <c r="B289" s="67">
        <v>26</v>
      </c>
      <c r="C289" s="8">
        <v>56</v>
      </c>
      <c r="D289" s="67">
        <v>1950</v>
      </c>
    </row>
    <row r="290" spans="1:12" x14ac:dyDescent="0.2">
      <c r="A290" s="98">
        <v>44147.875</v>
      </c>
      <c r="B290" s="67">
        <v>24</v>
      </c>
      <c r="C290" s="8">
        <v>62</v>
      </c>
      <c r="D290" s="67">
        <v>2176</v>
      </c>
    </row>
    <row r="291" spans="1:12" x14ac:dyDescent="0.2">
      <c r="A291" s="98">
        <v>44147.916666666664</v>
      </c>
      <c r="B291" s="67">
        <v>24</v>
      </c>
      <c r="C291" s="8">
        <v>62</v>
      </c>
      <c r="D291" s="67">
        <v>2176</v>
      </c>
    </row>
    <row r="292" spans="1:12" x14ac:dyDescent="0.2">
      <c r="A292" s="98">
        <v>44147.958333333336</v>
      </c>
      <c r="B292" s="67">
        <v>23</v>
      </c>
      <c r="C292" s="8">
        <v>62</v>
      </c>
      <c r="D292" s="67">
        <v>2016</v>
      </c>
      <c r="E292" s="67">
        <v>2007</v>
      </c>
      <c r="L292" s="8">
        <v>2086.5</v>
      </c>
    </row>
    <row r="293" spans="1:12" x14ac:dyDescent="0.2">
      <c r="A293" s="11" t="s">
        <v>1912</v>
      </c>
      <c r="B293" s="67">
        <v>23</v>
      </c>
      <c r="C293" s="67">
        <v>62</v>
      </c>
      <c r="D293" s="67">
        <v>2016</v>
      </c>
    </row>
    <row r="294" spans="1:12" x14ac:dyDescent="0.2">
      <c r="A294" s="11" t="s">
        <v>1913</v>
      </c>
      <c r="B294" s="67">
        <v>23</v>
      </c>
      <c r="C294" s="67">
        <v>61</v>
      </c>
      <c r="D294" s="67">
        <v>2016</v>
      </c>
      <c r="E294" s="67"/>
      <c r="F294" s="67"/>
    </row>
    <row r="295" spans="1:12" x14ac:dyDescent="0.2">
      <c r="A295" s="11" t="s">
        <v>1914</v>
      </c>
      <c r="B295" s="67">
        <v>22</v>
      </c>
      <c r="C295" s="67">
        <v>63</v>
      </c>
      <c r="D295" s="67">
        <v>1860</v>
      </c>
    </row>
    <row r="296" spans="1:12" x14ac:dyDescent="0.2">
      <c r="A296" s="11" t="s">
        <v>1915</v>
      </c>
      <c r="B296" s="67">
        <v>22</v>
      </c>
      <c r="C296" s="67">
        <v>65</v>
      </c>
      <c r="D296" s="67">
        <v>1860</v>
      </c>
    </row>
    <row r="297" spans="1:12" x14ac:dyDescent="0.2">
      <c r="A297" s="11" t="s">
        <v>1916</v>
      </c>
      <c r="B297" s="67">
        <v>21</v>
      </c>
      <c r="C297" s="67">
        <v>67</v>
      </c>
      <c r="D297" s="67">
        <v>1710</v>
      </c>
    </row>
    <row r="298" spans="1:12" x14ac:dyDescent="0.2">
      <c r="A298" s="11" t="s">
        <v>1917</v>
      </c>
      <c r="B298" s="67">
        <v>21</v>
      </c>
      <c r="C298" s="67">
        <v>69</v>
      </c>
      <c r="D298" s="67">
        <v>1710</v>
      </c>
    </row>
    <row r="299" spans="1:12" x14ac:dyDescent="0.2">
      <c r="A299" s="11" t="s">
        <v>1918</v>
      </c>
      <c r="B299" s="67">
        <v>21</v>
      </c>
      <c r="C299" s="67">
        <v>71</v>
      </c>
      <c r="D299" s="67">
        <v>2528</v>
      </c>
    </row>
    <row r="300" spans="1:12" x14ac:dyDescent="0.2">
      <c r="A300" s="11" t="s">
        <v>1919</v>
      </c>
      <c r="B300" s="67">
        <v>21</v>
      </c>
      <c r="C300" s="67">
        <v>72</v>
      </c>
      <c r="D300" s="67">
        <v>2528</v>
      </c>
      <c r="F300" s="8" t="s">
        <v>537</v>
      </c>
      <c r="G300" s="8" t="s">
        <v>537</v>
      </c>
      <c r="H300" s="8" t="s">
        <v>537</v>
      </c>
      <c r="I300" s="8" t="s">
        <v>537</v>
      </c>
      <c r="J300" s="8" t="s">
        <v>537</v>
      </c>
      <c r="K300" s="8" t="s">
        <v>537</v>
      </c>
    </row>
    <row r="301" spans="1:12" x14ac:dyDescent="0.2">
      <c r="A301" s="11" t="s">
        <v>1920</v>
      </c>
      <c r="B301" s="67">
        <v>22</v>
      </c>
      <c r="C301" s="67">
        <v>71</v>
      </c>
      <c r="D301" s="67">
        <v>2712</v>
      </c>
      <c r="F301" s="8" t="s">
        <v>537</v>
      </c>
      <c r="G301" s="8" t="s">
        <v>537</v>
      </c>
      <c r="H301" s="8" t="s">
        <v>537</v>
      </c>
      <c r="I301" s="8" t="s">
        <v>537</v>
      </c>
      <c r="J301" s="8" t="s">
        <v>537</v>
      </c>
      <c r="K301" s="8" t="s">
        <v>537</v>
      </c>
    </row>
    <row r="302" spans="1:12" x14ac:dyDescent="0.2">
      <c r="A302" s="11" t="s">
        <v>1921</v>
      </c>
      <c r="B302" s="67">
        <v>24</v>
      </c>
      <c r="C302" s="67">
        <v>66</v>
      </c>
      <c r="D302" s="67">
        <v>2176</v>
      </c>
      <c r="F302" s="8" t="s">
        <v>537</v>
      </c>
      <c r="G302" s="8" t="s">
        <v>537</v>
      </c>
      <c r="H302" s="8" t="s">
        <v>537</v>
      </c>
      <c r="I302" s="8" t="s">
        <v>537</v>
      </c>
      <c r="J302" s="8" t="s">
        <v>537</v>
      </c>
      <c r="K302" s="8" t="s">
        <v>537</v>
      </c>
    </row>
    <row r="303" spans="1:12" x14ac:dyDescent="0.2">
      <c r="A303" s="11" t="s">
        <v>1922</v>
      </c>
      <c r="B303" s="67">
        <v>26</v>
      </c>
      <c r="C303" s="67">
        <v>59</v>
      </c>
      <c r="D303" s="67">
        <v>1950</v>
      </c>
      <c r="F303" s="8" t="s">
        <v>537</v>
      </c>
      <c r="G303" s="8" t="s">
        <v>537</v>
      </c>
      <c r="H303" s="8" t="s">
        <v>537</v>
      </c>
      <c r="I303" s="8" t="s">
        <v>537</v>
      </c>
      <c r="J303" s="8" t="s">
        <v>537</v>
      </c>
      <c r="K303" s="8" t="s">
        <v>537</v>
      </c>
    </row>
    <row r="304" spans="1:12" x14ac:dyDescent="0.2">
      <c r="A304" s="11" t="s">
        <v>1922</v>
      </c>
      <c r="B304" s="67">
        <v>27</v>
      </c>
      <c r="C304" s="67">
        <v>54</v>
      </c>
      <c r="D304" s="67">
        <v>2039</v>
      </c>
      <c r="F304" s="8" t="s">
        <v>537</v>
      </c>
      <c r="G304" s="8" t="s">
        <v>537</v>
      </c>
      <c r="H304" s="8" t="s">
        <v>537</v>
      </c>
      <c r="I304" s="8" t="s">
        <v>537</v>
      </c>
      <c r="J304" s="8" t="s">
        <v>537</v>
      </c>
      <c r="K304" s="8" t="s">
        <v>537</v>
      </c>
    </row>
    <row r="305" spans="1:12" x14ac:dyDescent="0.2">
      <c r="A305" s="11" t="s">
        <v>1923</v>
      </c>
      <c r="B305" s="67">
        <v>26</v>
      </c>
      <c r="C305" s="67">
        <v>56</v>
      </c>
      <c r="D305" s="67">
        <v>1950</v>
      </c>
      <c r="F305" s="8" t="s">
        <v>537</v>
      </c>
      <c r="G305" s="8" t="s">
        <v>537</v>
      </c>
      <c r="H305" s="8" t="s">
        <v>537</v>
      </c>
      <c r="I305" s="8" t="s">
        <v>537</v>
      </c>
      <c r="J305" s="8" t="s">
        <v>537</v>
      </c>
      <c r="K305" s="8" t="s">
        <v>537</v>
      </c>
    </row>
    <row r="306" spans="1:12" x14ac:dyDescent="0.2">
      <c r="A306" s="11" t="s">
        <v>1924</v>
      </c>
      <c r="B306" s="67">
        <v>25</v>
      </c>
      <c r="C306" s="67">
        <v>60</v>
      </c>
      <c r="D306" s="67">
        <v>2339</v>
      </c>
      <c r="F306" s="8" t="s">
        <v>537</v>
      </c>
      <c r="G306" s="8" t="s">
        <v>537</v>
      </c>
      <c r="H306" s="8" t="s">
        <v>537</v>
      </c>
      <c r="I306" s="8" t="s">
        <v>537</v>
      </c>
      <c r="J306" s="8" t="s">
        <v>537</v>
      </c>
      <c r="K306" s="8" t="s">
        <v>537</v>
      </c>
    </row>
    <row r="307" spans="1:12" x14ac:dyDescent="0.2">
      <c r="A307" s="11" t="s">
        <v>1925</v>
      </c>
      <c r="B307" s="67">
        <v>24</v>
      </c>
      <c r="C307" s="67">
        <v>67</v>
      </c>
      <c r="D307" s="67">
        <v>2176</v>
      </c>
      <c r="F307" s="8" t="s">
        <v>537</v>
      </c>
      <c r="G307" s="8" t="s">
        <v>537</v>
      </c>
      <c r="H307" s="8" t="s">
        <v>537</v>
      </c>
      <c r="I307" s="8" t="s">
        <v>537</v>
      </c>
      <c r="J307" s="8" t="s">
        <v>537</v>
      </c>
      <c r="K307" s="8" t="s">
        <v>537</v>
      </c>
    </row>
    <row r="308" spans="1:12" x14ac:dyDescent="0.2">
      <c r="A308" s="11" t="s">
        <v>1926</v>
      </c>
      <c r="B308" s="67">
        <v>22</v>
      </c>
      <c r="C308" s="67">
        <v>72</v>
      </c>
      <c r="D308" s="67">
        <v>2712</v>
      </c>
      <c r="F308" s="8" t="s">
        <v>537</v>
      </c>
      <c r="G308" s="8" t="s">
        <v>537</v>
      </c>
      <c r="H308" s="8" t="s">
        <v>537</v>
      </c>
      <c r="I308" s="8" t="s">
        <v>537</v>
      </c>
      <c r="J308" s="8" t="s">
        <v>537</v>
      </c>
      <c r="K308" s="8" t="s">
        <v>537</v>
      </c>
    </row>
    <row r="309" spans="1:12" x14ac:dyDescent="0.2">
      <c r="A309" s="11" t="s">
        <v>1927</v>
      </c>
      <c r="B309" s="67">
        <v>21</v>
      </c>
      <c r="C309" s="67">
        <v>70</v>
      </c>
      <c r="D309" s="67">
        <v>2528</v>
      </c>
      <c r="F309" s="8" t="s">
        <v>537</v>
      </c>
      <c r="G309" s="8" t="s">
        <v>537</v>
      </c>
      <c r="H309" s="8" t="s">
        <v>537</v>
      </c>
      <c r="I309" s="8" t="s">
        <v>537</v>
      </c>
      <c r="J309" s="8" t="s">
        <v>537</v>
      </c>
      <c r="K309" s="8" t="s">
        <v>537</v>
      </c>
    </row>
    <row r="310" spans="1:12" x14ac:dyDescent="0.2">
      <c r="A310" s="11" t="s">
        <v>1928</v>
      </c>
      <c r="B310" s="67">
        <v>19</v>
      </c>
      <c r="C310" s="67">
        <v>74</v>
      </c>
      <c r="D310" s="67">
        <v>2159</v>
      </c>
    </row>
    <row r="311" spans="1:12" x14ac:dyDescent="0.2">
      <c r="A311" s="11" t="s">
        <v>1929</v>
      </c>
      <c r="B311" s="67">
        <v>20</v>
      </c>
      <c r="C311" s="67">
        <v>72</v>
      </c>
      <c r="D311" s="67">
        <v>2343</v>
      </c>
    </row>
    <row r="312" spans="1:12" x14ac:dyDescent="0.2">
      <c r="A312" s="11" t="s">
        <v>1930</v>
      </c>
      <c r="B312" s="67">
        <v>20</v>
      </c>
      <c r="C312" s="67">
        <v>73</v>
      </c>
      <c r="D312" s="67">
        <v>2343</v>
      </c>
    </row>
    <row r="313" spans="1:12" x14ac:dyDescent="0.2">
      <c r="A313" s="11" t="s">
        <v>1931</v>
      </c>
      <c r="B313" s="67">
        <v>20</v>
      </c>
      <c r="C313" s="67">
        <v>73</v>
      </c>
      <c r="D313" s="67">
        <v>2343</v>
      </c>
    </row>
    <row r="314" spans="1:12" x14ac:dyDescent="0.2">
      <c r="A314" s="11" t="s">
        <v>1932</v>
      </c>
      <c r="B314" s="67">
        <v>20</v>
      </c>
      <c r="C314" s="67">
        <v>74</v>
      </c>
      <c r="D314" s="67">
        <v>2343</v>
      </c>
    </row>
    <row r="315" spans="1:12" x14ac:dyDescent="0.2">
      <c r="A315" s="11" t="s">
        <v>1933</v>
      </c>
      <c r="B315" s="67">
        <v>20</v>
      </c>
      <c r="C315" s="67">
        <v>76</v>
      </c>
      <c r="D315" s="67">
        <v>2343</v>
      </c>
    </row>
    <row r="316" spans="1:12" x14ac:dyDescent="0.2">
      <c r="A316" s="11" t="s">
        <v>1934</v>
      </c>
      <c r="B316" s="67">
        <v>20</v>
      </c>
      <c r="C316" s="67">
        <v>77</v>
      </c>
      <c r="D316" s="67">
        <v>2343</v>
      </c>
      <c r="E316" s="67">
        <v>2209.4583333333335</v>
      </c>
    </row>
    <row r="317" spans="1:12" x14ac:dyDescent="0.2">
      <c r="A317" s="11" t="s">
        <v>1935</v>
      </c>
      <c r="B317" s="67">
        <v>20</v>
      </c>
      <c r="C317" s="67">
        <v>78</v>
      </c>
      <c r="D317" s="67">
        <v>2343</v>
      </c>
      <c r="L317" s="8">
        <v>2086.5</v>
      </c>
    </row>
    <row r="318" spans="1:12" x14ac:dyDescent="0.2">
      <c r="A318" s="11" t="s">
        <v>1936</v>
      </c>
      <c r="B318" s="67">
        <v>20</v>
      </c>
      <c r="C318" s="67">
        <v>79</v>
      </c>
      <c r="D318" s="67">
        <v>2343</v>
      </c>
      <c r="E318" s="67"/>
      <c r="F318" s="67"/>
    </row>
    <row r="319" spans="1:12" x14ac:dyDescent="0.2">
      <c r="A319" s="11" t="s">
        <v>1937</v>
      </c>
      <c r="B319" s="67">
        <v>19</v>
      </c>
      <c r="C319" s="67">
        <v>79</v>
      </c>
      <c r="D319" s="67">
        <v>2159</v>
      </c>
    </row>
    <row r="320" spans="1:12" x14ac:dyDescent="0.2">
      <c r="A320" s="11" t="s">
        <v>1938</v>
      </c>
      <c r="B320" s="67">
        <v>19</v>
      </c>
      <c r="C320" s="67">
        <v>80</v>
      </c>
      <c r="D320" s="67">
        <v>2464</v>
      </c>
    </row>
    <row r="321" spans="1:11" x14ac:dyDescent="0.2">
      <c r="A321" s="11" t="s">
        <v>1939</v>
      </c>
      <c r="B321" s="67">
        <v>19</v>
      </c>
      <c r="C321" s="67">
        <v>82</v>
      </c>
      <c r="D321" s="67">
        <v>2464</v>
      </c>
    </row>
    <row r="322" spans="1:11" x14ac:dyDescent="0.2">
      <c r="A322" s="11" t="s">
        <v>1940</v>
      </c>
      <c r="B322" s="67">
        <v>18</v>
      </c>
      <c r="C322" s="67">
        <v>83</v>
      </c>
      <c r="D322" s="67">
        <v>2256</v>
      </c>
    </row>
    <row r="323" spans="1:11" x14ac:dyDescent="0.2">
      <c r="A323" s="11" t="s">
        <v>1941</v>
      </c>
      <c r="B323" s="67">
        <v>18</v>
      </c>
      <c r="C323" s="67">
        <v>83</v>
      </c>
      <c r="D323" s="67">
        <v>2256</v>
      </c>
    </row>
    <row r="324" spans="1:11" x14ac:dyDescent="0.2">
      <c r="A324" s="11" t="s">
        <v>1942</v>
      </c>
      <c r="B324" s="67">
        <v>19</v>
      </c>
      <c r="C324" s="67">
        <v>80</v>
      </c>
      <c r="D324" s="67">
        <v>2464</v>
      </c>
      <c r="F324" s="8">
        <v>16.399999999999999</v>
      </c>
      <c r="G324" s="8">
        <v>90.4</v>
      </c>
      <c r="H324" s="8">
        <v>281428</v>
      </c>
      <c r="I324" s="8">
        <v>18.3</v>
      </c>
      <c r="J324" s="8">
        <v>86.4</v>
      </c>
      <c r="K324" s="8">
        <v>255019</v>
      </c>
    </row>
    <row r="325" spans="1:11" x14ac:dyDescent="0.2">
      <c r="A325" s="11" t="s">
        <v>1943</v>
      </c>
      <c r="B325" s="67">
        <v>23</v>
      </c>
      <c r="C325" s="67">
        <v>61</v>
      </c>
      <c r="D325" s="67">
        <v>2016</v>
      </c>
      <c r="F325" s="8">
        <v>17</v>
      </c>
      <c r="G325" s="8">
        <v>90.1</v>
      </c>
      <c r="H325" s="8">
        <v>281748</v>
      </c>
      <c r="I325" s="8">
        <v>17.8</v>
      </c>
      <c r="J325" s="8">
        <v>89.3</v>
      </c>
      <c r="K325" s="8">
        <v>255102</v>
      </c>
    </row>
    <row r="326" spans="1:11" x14ac:dyDescent="0.2">
      <c r="A326" s="11" t="s">
        <v>1944</v>
      </c>
      <c r="B326" s="67">
        <v>25</v>
      </c>
      <c r="C326" s="67">
        <v>56</v>
      </c>
      <c r="D326" s="67">
        <v>1861</v>
      </c>
      <c r="F326" s="8">
        <v>17.2</v>
      </c>
      <c r="G326" s="8">
        <v>90</v>
      </c>
      <c r="H326" s="8">
        <v>281748</v>
      </c>
      <c r="I326" s="8">
        <v>18.5</v>
      </c>
      <c r="J326" s="8">
        <v>85</v>
      </c>
      <c r="K326" s="8">
        <v>255168</v>
      </c>
    </row>
    <row r="327" spans="1:11" x14ac:dyDescent="0.2">
      <c r="A327" s="11" t="s">
        <v>1945</v>
      </c>
      <c r="B327" s="67">
        <v>26</v>
      </c>
      <c r="C327" s="67">
        <v>51</v>
      </c>
      <c r="D327" s="67">
        <v>1950</v>
      </c>
      <c r="F327" s="8">
        <v>18.8</v>
      </c>
      <c r="G327" s="8">
        <v>87.4</v>
      </c>
      <c r="H327" s="8">
        <v>282074</v>
      </c>
      <c r="I327" s="8">
        <v>18.8</v>
      </c>
      <c r="J327" s="8">
        <v>86.3</v>
      </c>
      <c r="K327" s="8">
        <v>255234</v>
      </c>
    </row>
    <row r="328" spans="1:11" x14ac:dyDescent="0.2">
      <c r="A328" s="11" t="s">
        <v>1946</v>
      </c>
      <c r="B328" s="67">
        <v>27</v>
      </c>
      <c r="C328" s="67">
        <v>47</v>
      </c>
      <c r="D328" s="67">
        <v>1550</v>
      </c>
      <c r="F328" s="8">
        <v>21.2</v>
      </c>
      <c r="G328" s="8">
        <v>78.900000000000006</v>
      </c>
      <c r="H328" s="8">
        <v>282078</v>
      </c>
      <c r="I328" s="8">
        <v>20.3</v>
      </c>
      <c r="J328" s="8">
        <v>85.3</v>
      </c>
      <c r="K328" s="8">
        <v>255305</v>
      </c>
    </row>
    <row r="329" spans="1:11" x14ac:dyDescent="0.2">
      <c r="A329" s="11" t="s">
        <v>1947</v>
      </c>
      <c r="B329" s="67">
        <v>28</v>
      </c>
      <c r="C329" s="67">
        <v>44</v>
      </c>
      <c r="D329" s="67">
        <v>1594</v>
      </c>
      <c r="F329" s="8">
        <v>21.2</v>
      </c>
      <c r="G329" s="8">
        <v>78.7</v>
      </c>
      <c r="H329" s="8">
        <v>282394</v>
      </c>
      <c r="I329" s="8">
        <v>22.7</v>
      </c>
      <c r="J329" s="8">
        <v>78.2</v>
      </c>
      <c r="K329" s="8">
        <v>255407</v>
      </c>
    </row>
    <row r="330" spans="1:11" x14ac:dyDescent="0.2">
      <c r="A330" s="11" t="s">
        <v>1948</v>
      </c>
      <c r="B330" s="67">
        <v>28</v>
      </c>
      <c r="C330" s="67">
        <v>42</v>
      </c>
      <c r="D330" s="67">
        <v>1594</v>
      </c>
      <c r="F330" s="8">
        <v>21.8</v>
      </c>
      <c r="G330" s="8">
        <v>80</v>
      </c>
      <c r="H330" s="8">
        <v>282394</v>
      </c>
      <c r="I330" s="8">
        <v>21.2</v>
      </c>
      <c r="J330" s="8">
        <v>85.6</v>
      </c>
      <c r="K330" s="8">
        <v>255407</v>
      </c>
    </row>
    <row r="331" spans="1:11" x14ac:dyDescent="0.2">
      <c r="A331" s="11" t="s">
        <v>1949</v>
      </c>
      <c r="B331" s="67">
        <v>28</v>
      </c>
      <c r="C331" s="67">
        <v>41</v>
      </c>
      <c r="D331" s="67">
        <v>1594</v>
      </c>
      <c r="F331" s="8">
        <v>16.3</v>
      </c>
      <c r="G331" s="8">
        <v>85.2</v>
      </c>
      <c r="H331" s="8">
        <v>282661</v>
      </c>
      <c r="I331" s="8">
        <v>17.100000000000001</v>
      </c>
      <c r="J331" s="8">
        <v>87.3</v>
      </c>
      <c r="K331" s="8">
        <v>255502</v>
      </c>
    </row>
    <row r="332" spans="1:11" x14ac:dyDescent="0.2">
      <c r="A332" s="11" t="s">
        <v>1950</v>
      </c>
      <c r="B332" s="67">
        <v>27</v>
      </c>
      <c r="C332" s="67">
        <v>44</v>
      </c>
      <c r="D332" s="67">
        <v>1550</v>
      </c>
      <c r="F332" s="8">
        <v>16.3</v>
      </c>
      <c r="G332" s="8">
        <v>90.9</v>
      </c>
      <c r="H332" s="8">
        <v>282661</v>
      </c>
      <c r="I332" s="8">
        <v>19.5</v>
      </c>
      <c r="J332" s="8">
        <v>83.1</v>
      </c>
      <c r="K332" s="8">
        <v>255502</v>
      </c>
    </row>
    <row r="333" spans="1:11" x14ac:dyDescent="0.2">
      <c r="A333" s="11" t="s">
        <v>1951</v>
      </c>
      <c r="B333" s="67">
        <v>27</v>
      </c>
      <c r="C333" s="67">
        <v>47</v>
      </c>
      <c r="D333" s="67">
        <v>1550</v>
      </c>
      <c r="F333" s="8">
        <v>19.899999999999999</v>
      </c>
      <c r="G333" s="8">
        <v>83.3</v>
      </c>
      <c r="H333" s="8">
        <v>282661</v>
      </c>
      <c r="I333" s="8">
        <v>19.5</v>
      </c>
      <c r="J333" s="8">
        <v>89.8</v>
      </c>
      <c r="K333" s="8">
        <v>255502</v>
      </c>
    </row>
    <row r="334" spans="1:11" x14ac:dyDescent="0.2">
      <c r="A334" s="11" t="s">
        <v>1952</v>
      </c>
      <c r="B334" s="67">
        <v>26</v>
      </c>
      <c r="C334" s="67">
        <v>52</v>
      </c>
      <c r="D334" s="67">
        <v>1950</v>
      </c>
      <c r="F334" s="8">
        <v>21</v>
      </c>
      <c r="G334" s="8">
        <v>79.099999999999994</v>
      </c>
      <c r="H334" s="8">
        <v>282661</v>
      </c>
      <c r="I334" s="8">
        <v>19.600000000000001</v>
      </c>
      <c r="J334" s="8">
        <v>82.3</v>
      </c>
      <c r="K334" s="8">
        <v>255502</v>
      </c>
    </row>
    <row r="335" spans="1:11" x14ac:dyDescent="0.2">
      <c r="A335" s="11" t="s">
        <v>1953</v>
      </c>
      <c r="B335" s="67">
        <v>25</v>
      </c>
      <c r="C335" s="67">
        <v>56</v>
      </c>
      <c r="D335" s="67">
        <v>1861</v>
      </c>
      <c r="F335" s="8">
        <v>21.1</v>
      </c>
      <c r="G335" s="8">
        <v>77.2</v>
      </c>
      <c r="H335" s="8">
        <v>282661</v>
      </c>
      <c r="I335" s="8">
        <v>19.7</v>
      </c>
      <c r="J335" s="8">
        <v>82.5</v>
      </c>
      <c r="K335" s="8">
        <v>255502</v>
      </c>
    </row>
    <row r="336" spans="1:11" x14ac:dyDescent="0.2">
      <c r="A336" s="11" t="s">
        <v>1954</v>
      </c>
      <c r="B336" s="67">
        <v>23</v>
      </c>
      <c r="C336" s="67">
        <v>74</v>
      </c>
      <c r="D336" s="67">
        <v>2896</v>
      </c>
      <c r="F336" s="8">
        <v>21.1</v>
      </c>
      <c r="G336" s="8">
        <v>76.3</v>
      </c>
      <c r="H336" s="8">
        <v>282661</v>
      </c>
      <c r="I336" s="8">
        <v>19.899999999999999</v>
      </c>
      <c r="J336" s="8">
        <v>82</v>
      </c>
      <c r="K336" s="8">
        <v>255502</v>
      </c>
    </row>
    <row r="337" spans="1:13" x14ac:dyDescent="0.2">
      <c r="A337" s="11" t="s">
        <v>1955</v>
      </c>
      <c r="B337" s="67">
        <v>23</v>
      </c>
      <c r="C337" s="67">
        <v>68</v>
      </c>
      <c r="D337" s="67">
        <v>2016</v>
      </c>
      <c r="F337" s="8">
        <v>20.7</v>
      </c>
      <c r="G337" s="8">
        <v>78.099999999999994</v>
      </c>
      <c r="H337" s="8">
        <v>282661</v>
      </c>
      <c r="I337" s="8">
        <v>19.2</v>
      </c>
      <c r="J337" s="8">
        <v>83</v>
      </c>
      <c r="K337" s="8">
        <v>255502</v>
      </c>
    </row>
    <row r="338" spans="1:13" x14ac:dyDescent="0.2">
      <c r="A338" s="11" t="s">
        <v>1956</v>
      </c>
      <c r="B338" s="67">
        <v>22</v>
      </c>
      <c r="C338" s="67">
        <v>71</v>
      </c>
      <c r="D338" s="67">
        <v>2712</v>
      </c>
      <c r="F338" s="8">
        <v>20.8</v>
      </c>
      <c r="G338" s="8">
        <v>78.7</v>
      </c>
      <c r="H338" s="8">
        <v>282661</v>
      </c>
      <c r="I338" s="8">
        <v>19.600000000000001</v>
      </c>
      <c r="J338" s="8">
        <v>83</v>
      </c>
      <c r="K338" s="8">
        <v>255502</v>
      </c>
    </row>
    <row r="339" spans="1:13" x14ac:dyDescent="0.2">
      <c r="A339" s="11" t="s">
        <v>1957</v>
      </c>
      <c r="B339" s="67">
        <v>21</v>
      </c>
      <c r="C339" s="67">
        <v>73</v>
      </c>
      <c r="D339" s="67">
        <v>2528</v>
      </c>
      <c r="F339" s="8">
        <v>21.1</v>
      </c>
      <c r="G339" s="8">
        <v>77.7</v>
      </c>
      <c r="H339" s="8">
        <v>282661</v>
      </c>
      <c r="I339" s="8">
        <v>19.899999999999999</v>
      </c>
      <c r="J339" s="8">
        <v>82.7</v>
      </c>
      <c r="K339" s="8">
        <v>255502</v>
      </c>
    </row>
    <row r="340" spans="1:13" x14ac:dyDescent="0.2">
      <c r="A340" s="11" t="s">
        <v>1958</v>
      </c>
      <c r="B340" s="67">
        <v>20</v>
      </c>
      <c r="C340" s="67">
        <v>75</v>
      </c>
      <c r="D340" s="67">
        <v>2343</v>
      </c>
      <c r="E340" s="67">
        <v>2096.4166666666665</v>
      </c>
      <c r="F340" s="69">
        <f>AVERAGE(F323:F338)</f>
        <v>19.386666666666667</v>
      </c>
      <c r="G340" s="69">
        <f>AVERAGE(G323:G338)</f>
        <v>82.953333333333333</v>
      </c>
      <c r="H340" s="69">
        <f>H396-H324</f>
        <v>3817</v>
      </c>
      <c r="I340" s="69">
        <f>AVERAGE(I323:I338)</f>
        <v>19.446666666666665</v>
      </c>
      <c r="J340" s="69">
        <f>AVERAGE(J323:J338)</f>
        <v>84.606666666666655</v>
      </c>
      <c r="K340" s="69">
        <f>K396-K324</f>
        <v>1705</v>
      </c>
      <c r="L340" s="8">
        <f>(H348-H324)+(K348-K324)</f>
        <v>1716</v>
      </c>
      <c r="M340" s="15" t="e">
        <f>AVERAGE(#REF!)</f>
        <v>#REF!</v>
      </c>
    </row>
    <row r="341" spans="1:13" x14ac:dyDescent="0.2">
      <c r="A341" s="11" t="s">
        <v>1959</v>
      </c>
      <c r="B341" s="67">
        <v>20</v>
      </c>
      <c r="C341" s="67">
        <v>77</v>
      </c>
      <c r="D341" s="67">
        <v>2343</v>
      </c>
    </row>
    <row r="342" spans="1:13" x14ac:dyDescent="0.2">
      <c r="A342" s="11" t="s">
        <v>1960</v>
      </c>
      <c r="B342" s="67">
        <v>20</v>
      </c>
      <c r="C342" s="67">
        <v>77</v>
      </c>
      <c r="D342" s="67">
        <v>2343</v>
      </c>
      <c r="E342" s="67"/>
      <c r="F342" s="67"/>
    </row>
    <row r="343" spans="1:13" x14ac:dyDescent="0.2">
      <c r="A343" s="11" t="s">
        <v>1961</v>
      </c>
      <c r="B343" s="67">
        <v>19</v>
      </c>
      <c r="C343" s="67">
        <v>78</v>
      </c>
      <c r="D343" s="67">
        <v>2159</v>
      </c>
    </row>
    <row r="344" spans="1:13" x14ac:dyDescent="0.2">
      <c r="A344" s="11" t="s">
        <v>1962</v>
      </c>
      <c r="B344" s="67">
        <v>19</v>
      </c>
      <c r="C344" s="67">
        <v>79</v>
      </c>
      <c r="D344" s="67">
        <v>2159</v>
      </c>
    </row>
    <row r="345" spans="1:13" x14ac:dyDescent="0.2">
      <c r="A345" s="11" t="s">
        <v>1963</v>
      </c>
      <c r="B345" s="67">
        <v>19</v>
      </c>
      <c r="C345" s="67">
        <v>81</v>
      </c>
      <c r="D345" s="67">
        <v>2464</v>
      </c>
    </row>
    <row r="346" spans="1:13" x14ac:dyDescent="0.2">
      <c r="A346" s="11" t="s">
        <v>1964</v>
      </c>
      <c r="B346" s="67">
        <v>18</v>
      </c>
      <c r="C346" s="67">
        <v>82</v>
      </c>
      <c r="D346" s="67">
        <v>2256</v>
      </c>
    </row>
    <row r="347" spans="1:13" x14ac:dyDescent="0.2">
      <c r="A347" s="11" t="s">
        <v>1965</v>
      </c>
      <c r="B347" s="67">
        <v>19</v>
      </c>
      <c r="C347" s="67">
        <v>82</v>
      </c>
      <c r="D347" s="67">
        <v>2464</v>
      </c>
    </row>
    <row r="348" spans="1:13" x14ac:dyDescent="0.2">
      <c r="A348" s="11" t="s">
        <v>1966</v>
      </c>
      <c r="B348" s="67">
        <v>19</v>
      </c>
      <c r="C348" s="67">
        <v>80</v>
      </c>
      <c r="D348" s="67">
        <v>2464</v>
      </c>
      <c r="F348" s="8">
        <v>20.5</v>
      </c>
      <c r="G348" s="8">
        <v>80.3</v>
      </c>
      <c r="H348" s="8">
        <v>282661</v>
      </c>
      <c r="I348" s="8">
        <v>19.899999999999999</v>
      </c>
      <c r="J348" s="8">
        <v>82.1</v>
      </c>
      <c r="K348" s="8">
        <v>255502</v>
      </c>
    </row>
    <row r="349" spans="1:13" x14ac:dyDescent="0.2">
      <c r="A349" s="11" t="s">
        <v>1967</v>
      </c>
      <c r="B349" s="67">
        <v>20</v>
      </c>
      <c r="C349" s="67">
        <v>77</v>
      </c>
      <c r="D349" s="67">
        <v>2343</v>
      </c>
      <c r="F349" s="8">
        <v>20.100000000000001</v>
      </c>
      <c r="G349" s="8">
        <v>80</v>
      </c>
      <c r="H349" s="8">
        <v>282661</v>
      </c>
      <c r="I349" s="8">
        <v>19.100000000000001</v>
      </c>
      <c r="J349" s="8">
        <v>83</v>
      </c>
      <c r="K349" s="8">
        <v>255502</v>
      </c>
    </row>
    <row r="350" spans="1:13" x14ac:dyDescent="0.2">
      <c r="A350" s="11" t="s">
        <v>1968</v>
      </c>
      <c r="B350" s="67">
        <v>22</v>
      </c>
      <c r="C350" s="67">
        <v>72</v>
      </c>
      <c r="D350" s="67">
        <v>2712</v>
      </c>
      <c r="F350" s="8">
        <v>20.100000000000001</v>
      </c>
      <c r="G350" s="8">
        <v>81.900000000000006</v>
      </c>
      <c r="H350" s="8">
        <v>282661</v>
      </c>
      <c r="I350" s="8">
        <v>19.3</v>
      </c>
      <c r="J350" s="8">
        <v>83.9</v>
      </c>
      <c r="K350" s="8">
        <v>255502</v>
      </c>
    </row>
    <row r="351" spans="1:13" x14ac:dyDescent="0.2">
      <c r="A351" s="11" t="s">
        <v>1969</v>
      </c>
      <c r="B351" s="67">
        <v>23</v>
      </c>
      <c r="C351" s="67">
        <v>66</v>
      </c>
      <c r="D351" s="67">
        <v>2016</v>
      </c>
      <c r="F351" s="8">
        <v>19</v>
      </c>
      <c r="G351" s="8">
        <v>80.599999999999994</v>
      </c>
      <c r="H351" s="8">
        <v>282661</v>
      </c>
      <c r="I351" s="8">
        <v>21</v>
      </c>
      <c r="J351" s="8">
        <v>80.5</v>
      </c>
      <c r="K351" s="8">
        <v>255502</v>
      </c>
    </row>
    <row r="352" spans="1:13" x14ac:dyDescent="0.2">
      <c r="A352" s="11" t="s">
        <v>1970</v>
      </c>
      <c r="B352" s="67">
        <v>24</v>
      </c>
      <c r="C352" s="67">
        <v>62</v>
      </c>
      <c r="D352" s="67">
        <v>2176</v>
      </c>
      <c r="F352" s="8">
        <v>20</v>
      </c>
      <c r="G352" s="8">
        <v>83.4</v>
      </c>
      <c r="H352" s="8">
        <v>282661</v>
      </c>
      <c r="I352" s="8">
        <v>22.8</v>
      </c>
      <c r="J352" s="8">
        <v>77.599999999999994</v>
      </c>
      <c r="K352" s="8">
        <v>255502</v>
      </c>
    </row>
    <row r="353" spans="1:13" x14ac:dyDescent="0.2">
      <c r="A353" s="11" t="s">
        <v>1971</v>
      </c>
      <c r="B353" s="67">
        <v>25</v>
      </c>
      <c r="C353" s="67">
        <v>57</v>
      </c>
      <c r="D353" s="67">
        <v>1861</v>
      </c>
      <c r="F353" s="8">
        <v>22.5</v>
      </c>
      <c r="G353" s="8">
        <v>80.900000000000006</v>
      </c>
      <c r="H353" s="8">
        <v>282661</v>
      </c>
      <c r="I353" s="8">
        <v>24</v>
      </c>
      <c r="J353" s="8">
        <v>76.3</v>
      </c>
      <c r="K353" s="8">
        <v>255502</v>
      </c>
    </row>
    <row r="354" spans="1:13" x14ac:dyDescent="0.2">
      <c r="A354" s="11" t="s">
        <v>1972</v>
      </c>
      <c r="B354" s="67">
        <v>26</v>
      </c>
      <c r="C354" s="67">
        <v>55</v>
      </c>
      <c r="D354" s="67">
        <v>1950</v>
      </c>
      <c r="F354" s="8">
        <v>23.3</v>
      </c>
      <c r="G354" s="8">
        <v>80.099999999999994</v>
      </c>
      <c r="H354" s="8">
        <v>282661</v>
      </c>
      <c r="I354" s="8">
        <v>24.8</v>
      </c>
      <c r="J354" s="8">
        <v>72.599999999999994</v>
      </c>
      <c r="K354" s="8">
        <v>255502</v>
      </c>
    </row>
    <row r="355" spans="1:13" x14ac:dyDescent="0.2">
      <c r="A355" s="11" t="s">
        <v>1973</v>
      </c>
      <c r="B355" s="67">
        <v>26</v>
      </c>
      <c r="C355" s="67">
        <v>54</v>
      </c>
      <c r="D355" s="67">
        <v>1950</v>
      </c>
      <c r="F355" s="8">
        <v>23.6</v>
      </c>
      <c r="G355" s="8">
        <v>75.099999999999994</v>
      </c>
      <c r="H355" s="8">
        <v>282661</v>
      </c>
      <c r="I355" s="8">
        <v>22.5</v>
      </c>
      <c r="J355" s="8">
        <v>78.2</v>
      </c>
      <c r="K355" s="8">
        <v>255502</v>
      </c>
    </row>
    <row r="356" spans="1:13" x14ac:dyDescent="0.2">
      <c r="A356" s="11" t="s">
        <v>1974</v>
      </c>
      <c r="B356" s="67">
        <v>25</v>
      </c>
      <c r="C356" s="67">
        <v>57</v>
      </c>
      <c r="D356" s="67">
        <v>1861</v>
      </c>
      <c r="F356" s="8">
        <v>21.1</v>
      </c>
      <c r="G356" s="8">
        <v>81.599999999999994</v>
      </c>
      <c r="H356" s="8">
        <v>282661</v>
      </c>
      <c r="I356" s="8" t="s">
        <v>537</v>
      </c>
      <c r="J356" s="8" t="s">
        <v>537</v>
      </c>
      <c r="K356" s="8">
        <v>255502</v>
      </c>
    </row>
    <row r="357" spans="1:13" x14ac:dyDescent="0.2">
      <c r="A357" s="11" t="s">
        <v>1975</v>
      </c>
      <c r="B357" s="67">
        <v>24</v>
      </c>
      <c r="C357" s="67">
        <v>63</v>
      </c>
      <c r="D357" s="67">
        <v>2176</v>
      </c>
      <c r="F357" s="8" t="s">
        <v>537</v>
      </c>
      <c r="G357" s="8" t="s">
        <v>537</v>
      </c>
      <c r="H357" s="8">
        <v>282661</v>
      </c>
      <c r="I357" s="8" t="s">
        <v>537</v>
      </c>
      <c r="J357" s="8" t="s">
        <v>537</v>
      </c>
      <c r="K357" s="8">
        <v>255502</v>
      </c>
    </row>
    <row r="358" spans="1:13" x14ac:dyDescent="0.2">
      <c r="A358" s="11" t="s">
        <v>1976</v>
      </c>
      <c r="B358" s="67">
        <v>23</v>
      </c>
      <c r="C358" s="67">
        <v>67</v>
      </c>
      <c r="D358" s="67">
        <v>2016</v>
      </c>
      <c r="F358" s="8">
        <v>21.1</v>
      </c>
      <c r="G358" s="8">
        <v>74.400000000000006</v>
      </c>
      <c r="H358" s="8">
        <v>283068</v>
      </c>
      <c r="I358" s="8">
        <v>20</v>
      </c>
      <c r="J358" s="8">
        <v>84.8</v>
      </c>
      <c r="K358" s="8">
        <v>255581</v>
      </c>
    </row>
    <row r="359" spans="1:13" x14ac:dyDescent="0.2">
      <c r="A359" s="11" t="s">
        <v>1977</v>
      </c>
      <c r="B359" s="67">
        <v>22</v>
      </c>
      <c r="C359" s="67">
        <v>68</v>
      </c>
      <c r="D359" s="67">
        <v>1860</v>
      </c>
      <c r="F359" s="8">
        <v>20.5</v>
      </c>
      <c r="G359" s="8">
        <v>76.7</v>
      </c>
      <c r="H359" s="8">
        <v>283068</v>
      </c>
      <c r="I359" s="8">
        <v>20.5</v>
      </c>
      <c r="J359" s="8">
        <v>81.8</v>
      </c>
      <c r="K359" s="8">
        <v>255653</v>
      </c>
    </row>
    <row r="360" spans="1:13" x14ac:dyDescent="0.2">
      <c r="A360" s="11" t="s">
        <v>1978</v>
      </c>
      <c r="B360" s="67">
        <v>22</v>
      </c>
      <c r="C360" s="67">
        <v>70</v>
      </c>
      <c r="D360" s="67">
        <v>2712</v>
      </c>
      <c r="F360" s="8">
        <v>19.8</v>
      </c>
      <c r="G360" s="8">
        <v>83.7</v>
      </c>
      <c r="H360" s="8">
        <v>283361</v>
      </c>
      <c r="I360" s="8">
        <v>19.8</v>
      </c>
      <c r="J360" s="8">
        <v>86.6</v>
      </c>
      <c r="K360" s="8">
        <v>255733</v>
      </c>
    </row>
    <row r="361" spans="1:13" x14ac:dyDescent="0.2">
      <c r="A361" s="11" t="s">
        <v>1979</v>
      </c>
      <c r="B361" s="67">
        <v>21</v>
      </c>
      <c r="C361" s="67">
        <v>71</v>
      </c>
      <c r="D361" s="67">
        <v>2528</v>
      </c>
      <c r="F361" s="8">
        <v>18.600000000000001</v>
      </c>
      <c r="G361" s="8">
        <v>90</v>
      </c>
      <c r="H361" s="8">
        <v>283465</v>
      </c>
      <c r="I361" s="8">
        <v>18.600000000000001</v>
      </c>
      <c r="J361" s="8">
        <v>84.7</v>
      </c>
      <c r="K361" s="8">
        <v>255851</v>
      </c>
    </row>
    <row r="362" spans="1:13" x14ac:dyDescent="0.2">
      <c r="A362" s="11" t="s">
        <v>1980</v>
      </c>
      <c r="B362" s="67">
        <v>20</v>
      </c>
      <c r="C362" s="67">
        <v>74</v>
      </c>
      <c r="D362" s="67">
        <v>2343</v>
      </c>
      <c r="F362" s="8">
        <v>17.8</v>
      </c>
      <c r="G362" s="8">
        <v>90.1</v>
      </c>
      <c r="H362" s="8">
        <v>283710</v>
      </c>
      <c r="I362" s="8">
        <v>17.8</v>
      </c>
      <c r="J362" s="8">
        <v>88.6</v>
      </c>
      <c r="K362" s="8">
        <v>255904</v>
      </c>
    </row>
    <row r="363" spans="1:13" x14ac:dyDescent="0.2">
      <c r="A363" s="11" t="s">
        <v>1981</v>
      </c>
      <c r="B363" s="67">
        <v>20</v>
      </c>
      <c r="C363" s="67">
        <v>74</v>
      </c>
      <c r="D363" s="67">
        <v>2343</v>
      </c>
      <c r="F363" s="8">
        <v>18.5</v>
      </c>
      <c r="G363" s="8">
        <v>86</v>
      </c>
      <c r="H363" s="8">
        <v>283780</v>
      </c>
      <c r="I363" s="8">
        <v>18.5</v>
      </c>
      <c r="J363" s="8">
        <v>82.4</v>
      </c>
      <c r="K363" s="8">
        <v>256014</v>
      </c>
    </row>
    <row r="364" spans="1:13" x14ac:dyDescent="0.2">
      <c r="A364" s="11" t="s">
        <v>1982</v>
      </c>
      <c r="B364" s="67">
        <v>20</v>
      </c>
      <c r="C364" s="67">
        <v>73</v>
      </c>
      <c r="D364" s="67">
        <v>2343</v>
      </c>
      <c r="E364" s="67">
        <v>2243.4166666666665</v>
      </c>
      <c r="F364" s="69">
        <f>AVERAGE(F347:F362)</f>
        <v>20.571428571428573</v>
      </c>
      <c r="G364" s="69">
        <f>AVERAGE(G347:G362)</f>
        <v>81.342857142857156</v>
      </c>
      <c r="H364" s="69">
        <f>H396-H348</f>
        <v>2584</v>
      </c>
      <c r="I364" s="69">
        <f>AVERAGE(I347:I362)</f>
        <v>20.776923076923079</v>
      </c>
      <c r="J364" s="69">
        <f>AVERAGE(J347:J362)</f>
        <v>81.592307692307699</v>
      </c>
      <c r="K364" s="69">
        <f>K396-K348</f>
        <v>1222</v>
      </c>
      <c r="L364" s="8">
        <f>((H396-H348)+(K396-K348))/2</f>
        <v>1903</v>
      </c>
      <c r="M364" s="15" t="e">
        <f>AVERAGE(#REF!)</f>
        <v>#REF!</v>
      </c>
    </row>
    <row r="365" spans="1:13" x14ac:dyDescent="0.2">
      <c r="A365" s="11" t="s">
        <v>1983</v>
      </c>
      <c r="B365" s="67">
        <v>20</v>
      </c>
      <c r="C365" s="67">
        <v>74</v>
      </c>
      <c r="D365" s="67">
        <v>2343</v>
      </c>
      <c r="E365" s="67"/>
    </row>
    <row r="366" spans="1:13" x14ac:dyDescent="0.2">
      <c r="A366" s="11" t="s">
        <v>1984</v>
      </c>
      <c r="B366" s="67">
        <v>19</v>
      </c>
      <c r="C366" s="67">
        <v>74</v>
      </c>
      <c r="D366" s="67">
        <v>2159</v>
      </c>
      <c r="E366" s="67"/>
      <c r="F366" s="67"/>
    </row>
    <row r="367" spans="1:13" x14ac:dyDescent="0.2">
      <c r="A367" s="11" t="s">
        <v>1985</v>
      </c>
      <c r="B367" s="67">
        <v>19</v>
      </c>
      <c r="C367" s="67">
        <v>75</v>
      </c>
      <c r="D367" s="67">
        <v>2159</v>
      </c>
    </row>
    <row r="368" spans="1:13" x14ac:dyDescent="0.2">
      <c r="A368" s="11" t="s">
        <v>1986</v>
      </c>
      <c r="B368" s="67">
        <v>18</v>
      </c>
      <c r="C368" s="67">
        <v>77</v>
      </c>
      <c r="D368" s="67">
        <v>1975</v>
      </c>
    </row>
    <row r="369" spans="1:12" x14ac:dyDescent="0.2">
      <c r="A369" s="11" t="s">
        <v>1987</v>
      </c>
      <c r="B369" s="67">
        <v>18</v>
      </c>
      <c r="C369" s="67">
        <v>79</v>
      </c>
      <c r="D369" s="67">
        <v>1975</v>
      </c>
    </row>
    <row r="370" spans="1:12" x14ac:dyDescent="0.2">
      <c r="A370" s="11" t="s">
        <v>1988</v>
      </c>
      <c r="B370" s="67">
        <v>18</v>
      </c>
      <c r="C370" s="67">
        <v>79</v>
      </c>
      <c r="D370" s="67">
        <v>1975</v>
      </c>
    </row>
    <row r="371" spans="1:12" x14ac:dyDescent="0.2">
      <c r="A371" s="11" t="s">
        <v>1989</v>
      </c>
      <c r="B371" s="67">
        <v>18</v>
      </c>
      <c r="C371" s="67">
        <v>79</v>
      </c>
      <c r="D371" s="67">
        <v>1975</v>
      </c>
    </row>
    <row r="372" spans="1:12" x14ac:dyDescent="0.2">
      <c r="A372" s="11" t="s">
        <v>1990</v>
      </c>
      <c r="B372" s="67">
        <v>20</v>
      </c>
      <c r="C372" s="67">
        <v>76</v>
      </c>
      <c r="D372" s="67">
        <v>2343</v>
      </c>
      <c r="F372" s="8" t="s">
        <v>537</v>
      </c>
      <c r="G372" s="8" t="s">
        <v>537</v>
      </c>
      <c r="H372" s="8" t="s">
        <v>537</v>
      </c>
      <c r="I372" s="8" t="s">
        <v>537</v>
      </c>
      <c r="J372" s="8" t="s">
        <v>537</v>
      </c>
      <c r="K372" s="8" t="s">
        <v>537</v>
      </c>
      <c r="L372" s="8" t="s">
        <v>537</v>
      </c>
    </row>
    <row r="373" spans="1:12" x14ac:dyDescent="0.2">
      <c r="A373" s="11" t="s">
        <v>1991</v>
      </c>
      <c r="B373" s="67">
        <v>22</v>
      </c>
      <c r="C373" s="67">
        <v>71</v>
      </c>
      <c r="D373" s="67">
        <v>2712</v>
      </c>
      <c r="F373" s="8" t="s">
        <v>537</v>
      </c>
      <c r="G373" s="8" t="s">
        <v>537</v>
      </c>
      <c r="H373" s="8" t="s">
        <v>537</v>
      </c>
      <c r="I373" s="8" t="s">
        <v>537</v>
      </c>
      <c r="J373" s="8" t="s">
        <v>537</v>
      </c>
      <c r="K373" s="8" t="s">
        <v>537</v>
      </c>
      <c r="L373" s="8" t="s">
        <v>537</v>
      </c>
    </row>
    <row r="374" spans="1:12" x14ac:dyDescent="0.2">
      <c r="A374" s="11" t="s">
        <v>1992</v>
      </c>
      <c r="B374" s="67">
        <v>23</v>
      </c>
      <c r="C374" s="67">
        <v>65</v>
      </c>
      <c r="D374" s="67">
        <v>2016</v>
      </c>
      <c r="F374" s="8" t="s">
        <v>537</v>
      </c>
      <c r="G374" s="8" t="s">
        <v>537</v>
      </c>
      <c r="H374" s="8" t="s">
        <v>537</v>
      </c>
      <c r="I374" s="8" t="s">
        <v>537</v>
      </c>
      <c r="J374" s="8" t="s">
        <v>537</v>
      </c>
      <c r="K374" s="8" t="s">
        <v>537</v>
      </c>
      <c r="L374" s="8" t="s">
        <v>537</v>
      </c>
    </row>
    <row r="375" spans="1:12" x14ac:dyDescent="0.2">
      <c r="A375" s="11" t="s">
        <v>1993</v>
      </c>
      <c r="B375" s="67">
        <v>25</v>
      </c>
      <c r="C375" s="67">
        <v>60</v>
      </c>
      <c r="D375" s="67">
        <v>2339</v>
      </c>
      <c r="F375" s="8" t="s">
        <v>537</v>
      </c>
      <c r="G375" s="8" t="s">
        <v>537</v>
      </c>
      <c r="H375" s="8" t="s">
        <v>537</v>
      </c>
      <c r="I375" s="8" t="s">
        <v>537</v>
      </c>
      <c r="J375" s="8" t="s">
        <v>537</v>
      </c>
      <c r="K375" s="8" t="s">
        <v>537</v>
      </c>
      <c r="L375" s="8" t="s">
        <v>537</v>
      </c>
    </row>
    <row r="376" spans="1:12" x14ac:dyDescent="0.2">
      <c r="A376" s="11" t="s">
        <v>1994</v>
      </c>
      <c r="B376" s="67">
        <v>26</v>
      </c>
      <c r="C376" s="67">
        <v>56</v>
      </c>
      <c r="D376" s="67">
        <v>1950</v>
      </c>
      <c r="F376" s="8" t="s">
        <v>537</v>
      </c>
      <c r="G376" s="8" t="s">
        <v>537</v>
      </c>
      <c r="H376" s="8" t="s">
        <v>537</v>
      </c>
      <c r="I376" s="8" t="s">
        <v>537</v>
      </c>
      <c r="J376" s="8" t="s">
        <v>537</v>
      </c>
      <c r="K376" s="8" t="s">
        <v>537</v>
      </c>
      <c r="L376" s="8" t="s">
        <v>537</v>
      </c>
    </row>
    <row r="377" spans="1:12" x14ac:dyDescent="0.2">
      <c r="A377" s="11" t="s">
        <v>1995</v>
      </c>
      <c r="B377" s="67">
        <v>26</v>
      </c>
      <c r="C377" s="67">
        <v>53</v>
      </c>
      <c r="D377" s="67">
        <v>1950</v>
      </c>
      <c r="F377" s="8" t="s">
        <v>537</v>
      </c>
      <c r="G377" s="8" t="s">
        <v>537</v>
      </c>
      <c r="H377" s="8" t="s">
        <v>537</v>
      </c>
      <c r="I377" s="8" t="s">
        <v>537</v>
      </c>
      <c r="J377" s="8" t="s">
        <v>537</v>
      </c>
      <c r="K377" s="8" t="s">
        <v>537</v>
      </c>
      <c r="L377" s="8" t="s">
        <v>537</v>
      </c>
    </row>
    <row r="378" spans="1:12" x14ac:dyDescent="0.2">
      <c r="A378" s="11" t="s">
        <v>1996</v>
      </c>
      <c r="B378" s="67">
        <v>26</v>
      </c>
      <c r="C378" s="67">
        <v>52</v>
      </c>
      <c r="D378" s="67">
        <v>1950</v>
      </c>
      <c r="F378" s="8" t="s">
        <v>537</v>
      </c>
      <c r="G378" s="8" t="s">
        <v>537</v>
      </c>
      <c r="H378" s="8" t="s">
        <v>537</v>
      </c>
      <c r="I378" s="8" t="s">
        <v>537</v>
      </c>
      <c r="J378" s="8" t="s">
        <v>537</v>
      </c>
      <c r="K378" s="8" t="s">
        <v>537</v>
      </c>
      <c r="L378" s="8" t="s">
        <v>537</v>
      </c>
    </row>
    <row r="379" spans="1:12" x14ac:dyDescent="0.2">
      <c r="A379" s="11" t="s">
        <v>1997</v>
      </c>
      <c r="B379" s="67">
        <v>26</v>
      </c>
      <c r="C379" s="67">
        <v>52</v>
      </c>
      <c r="D379" s="67">
        <v>1950</v>
      </c>
      <c r="F379" s="8" t="s">
        <v>537</v>
      </c>
      <c r="G379" s="8" t="s">
        <v>537</v>
      </c>
      <c r="H379" s="8" t="s">
        <v>537</v>
      </c>
      <c r="I379" s="8" t="s">
        <v>537</v>
      </c>
      <c r="J379" s="8" t="s">
        <v>537</v>
      </c>
      <c r="K379" s="8" t="s">
        <v>537</v>
      </c>
      <c r="L379" s="8" t="s">
        <v>537</v>
      </c>
    </row>
    <row r="380" spans="1:12" x14ac:dyDescent="0.2">
      <c r="A380" s="11" t="s">
        <v>1998</v>
      </c>
      <c r="B380" s="67">
        <v>26</v>
      </c>
      <c r="C380" s="67">
        <v>54</v>
      </c>
      <c r="D380" s="67">
        <v>1950</v>
      </c>
      <c r="F380" s="8" t="s">
        <v>537</v>
      </c>
      <c r="G380" s="8" t="s">
        <v>537</v>
      </c>
      <c r="H380" s="8" t="s">
        <v>537</v>
      </c>
      <c r="I380" s="8" t="s">
        <v>537</v>
      </c>
      <c r="J380" s="8" t="s">
        <v>537</v>
      </c>
      <c r="K380" s="8" t="s">
        <v>537</v>
      </c>
      <c r="L380" s="8" t="s">
        <v>537</v>
      </c>
    </row>
    <row r="381" spans="1:12" x14ac:dyDescent="0.2">
      <c r="A381" s="11" t="s">
        <v>1999</v>
      </c>
      <c r="B381" s="67">
        <v>25</v>
      </c>
      <c r="C381" s="67">
        <v>56</v>
      </c>
      <c r="D381" s="67">
        <v>1861</v>
      </c>
      <c r="F381" s="8" t="s">
        <v>537</v>
      </c>
      <c r="G381" s="8" t="s">
        <v>537</v>
      </c>
      <c r="H381" s="8" t="s">
        <v>537</v>
      </c>
      <c r="I381" s="8" t="s">
        <v>537</v>
      </c>
      <c r="J381" s="8" t="s">
        <v>537</v>
      </c>
      <c r="K381" s="8" t="s">
        <v>537</v>
      </c>
      <c r="L381" s="8" t="s">
        <v>537</v>
      </c>
    </row>
    <row r="382" spans="1:12" x14ac:dyDescent="0.2">
      <c r="A382" s="11" t="s">
        <v>2000</v>
      </c>
      <c r="B382" s="67">
        <v>24</v>
      </c>
      <c r="C382" s="67">
        <v>61</v>
      </c>
      <c r="D382" s="67">
        <v>2176</v>
      </c>
      <c r="F382" s="8" t="s">
        <v>537</v>
      </c>
      <c r="G382" s="8" t="s">
        <v>537</v>
      </c>
      <c r="H382" s="8" t="s">
        <v>537</v>
      </c>
      <c r="I382" s="8" t="s">
        <v>537</v>
      </c>
      <c r="J382" s="8" t="s">
        <v>537</v>
      </c>
      <c r="K382" s="8" t="s">
        <v>537</v>
      </c>
      <c r="L382" s="8" t="s">
        <v>537</v>
      </c>
    </row>
    <row r="383" spans="1:12" x14ac:dyDescent="0.2">
      <c r="A383" s="11" t="s">
        <v>2001</v>
      </c>
      <c r="B383" s="67">
        <v>22</v>
      </c>
      <c r="C383" s="67">
        <v>67</v>
      </c>
      <c r="D383" s="67">
        <v>1860</v>
      </c>
      <c r="F383" s="8" t="s">
        <v>537</v>
      </c>
      <c r="G383" s="8" t="s">
        <v>537</v>
      </c>
      <c r="H383" s="8" t="s">
        <v>537</v>
      </c>
      <c r="I383" s="8" t="s">
        <v>537</v>
      </c>
      <c r="J383" s="8" t="s">
        <v>537</v>
      </c>
      <c r="K383" s="8" t="s">
        <v>537</v>
      </c>
      <c r="L383" s="8" t="s">
        <v>537</v>
      </c>
    </row>
    <row r="384" spans="1:12" x14ac:dyDescent="0.2">
      <c r="A384" s="11" t="s">
        <v>2002</v>
      </c>
      <c r="B384" s="67">
        <v>21</v>
      </c>
      <c r="C384" s="67">
        <v>76</v>
      </c>
      <c r="D384" s="67">
        <v>2528</v>
      </c>
      <c r="F384" s="8" t="s">
        <v>537</v>
      </c>
      <c r="G384" s="8" t="s">
        <v>537</v>
      </c>
      <c r="H384" s="8" t="s">
        <v>537</v>
      </c>
      <c r="I384" s="8" t="s">
        <v>537</v>
      </c>
      <c r="J384" s="8" t="s">
        <v>537</v>
      </c>
      <c r="K384" s="8" t="s">
        <v>537</v>
      </c>
      <c r="L384" s="8" t="s">
        <v>537</v>
      </c>
    </row>
    <row r="385" spans="1:13" x14ac:dyDescent="0.2">
      <c r="A385" s="11" t="s">
        <v>2003</v>
      </c>
      <c r="B385" s="67">
        <v>20</v>
      </c>
      <c r="C385" s="67">
        <v>77</v>
      </c>
      <c r="D385" s="67">
        <v>2343</v>
      </c>
      <c r="F385" s="8" t="s">
        <v>537</v>
      </c>
      <c r="G385" s="8" t="s">
        <v>537</v>
      </c>
      <c r="H385" s="8" t="s">
        <v>537</v>
      </c>
      <c r="I385" s="8" t="s">
        <v>537</v>
      </c>
      <c r="J385" s="8" t="s">
        <v>537</v>
      </c>
      <c r="K385" s="8" t="s">
        <v>537</v>
      </c>
      <c r="L385" s="8" t="s">
        <v>537</v>
      </c>
    </row>
    <row r="386" spans="1:13" x14ac:dyDescent="0.2">
      <c r="A386" s="11" t="s">
        <v>2004</v>
      </c>
      <c r="B386" s="67">
        <v>19</v>
      </c>
      <c r="C386" s="67">
        <v>80</v>
      </c>
      <c r="D386" s="67">
        <v>2464</v>
      </c>
      <c r="F386" s="8" t="s">
        <v>537</v>
      </c>
      <c r="G386" s="8" t="s">
        <v>537</v>
      </c>
      <c r="H386" s="8" t="s">
        <v>537</v>
      </c>
      <c r="I386" s="8" t="s">
        <v>537</v>
      </c>
      <c r="J386" s="8" t="s">
        <v>537</v>
      </c>
      <c r="K386" s="8" t="s">
        <v>537</v>
      </c>
      <c r="L386" s="8" t="s">
        <v>537</v>
      </c>
    </row>
    <row r="387" spans="1:13" x14ac:dyDescent="0.2">
      <c r="A387" s="11" t="s">
        <v>2005</v>
      </c>
      <c r="B387" s="67">
        <v>19</v>
      </c>
      <c r="C387" s="67">
        <v>80</v>
      </c>
      <c r="D387" s="67">
        <v>2464</v>
      </c>
      <c r="F387" s="67"/>
      <c r="G387" s="67"/>
    </row>
    <row r="388" spans="1:13" x14ac:dyDescent="0.2">
      <c r="A388" s="11" t="s">
        <v>2006</v>
      </c>
      <c r="B388" s="67">
        <v>19</v>
      </c>
      <c r="C388" s="67">
        <v>82</v>
      </c>
      <c r="D388" s="67">
        <v>2464</v>
      </c>
      <c r="E388" s="67">
        <v>2161.7083333333335</v>
      </c>
      <c r="F388" s="67"/>
      <c r="G388" s="67"/>
      <c r="K388" s="8">
        <f>K395-K371</f>
        <v>0</v>
      </c>
      <c r="L388" s="8">
        <v>1903</v>
      </c>
      <c r="M388" s="15" t="e">
        <f>AVERAGE(#REF!)</f>
        <v>#REF!</v>
      </c>
    </row>
    <row r="389" spans="1:13" x14ac:dyDescent="0.2">
      <c r="A389" s="11" t="s">
        <v>2007</v>
      </c>
      <c r="B389" s="67">
        <v>18</v>
      </c>
      <c r="C389" s="67">
        <v>82</v>
      </c>
      <c r="D389" s="67">
        <v>2256</v>
      </c>
    </row>
    <row r="390" spans="1:13" x14ac:dyDescent="0.2">
      <c r="A390" s="11" t="s">
        <v>2008</v>
      </c>
      <c r="B390" s="67">
        <v>18</v>
      </c>
      <c r="C390" s="67">
        <v>84</v>
      </c>
      <c r="D390" s="67">
        <v>2256</v>
      </c>
      <c r="E390" s="67"/>
      <c r="F390" s="67"/>
    </row>
    <row r="391" spans="1:13" x14ac:dyDescent="0.2">
      <c r="A391" s="11" t="s">
        <v>2009</v>
      </c>
      <c r="B391" s="67">
        <v>18</v>
      </c>
      <c r="C391" s="67">
        <v>85</v>
      </c>
      <c r="D391" s="67">
        <v>2256</v>
      </c>
    </row>
    <row r="392" spans="1:13" x14ac:dyDescent="0.2">
      <c r="A392" s="11" t="s">
        <v>2010</v>
      </c>
      <c r="B392" s="67">
        <v>18</v>
      </c>
      <c r="C392" s="67">
        <v>85</v>
      </c>
      <c r="D392" s="67">
        <v>2256</v>
      </c>
    </row>
    <row r="393" spans="1:13" x14ac:dyDescent="0.2">
      <c r="A393" s="11" t="s">
        <v>2011</v>
      </c>
      <c r="B393" s="67">
        <v>18</v>
      </c>
      <c r="C393" s="67">
        <v>85</v>
      </c>
      <c r="D393" s="67">
        <v>2256</v>
      </c>
    </row>
    <row r="394" spans="1:13" x14ac:dyDescent="0.2">
      <c r="A394" s="11" t="s">
        <v>2012</v>
      </c>
      <c r="B394" s="67">
        <v>18</v>
      </c>
      <c r="C394" s="67">
        <v>84</v>
      </c>
      <c r="D394" s="67">
        <v>2256</v>
      </c>
    </row>
    <row r="395" spans="1:13" x14ac:dyDescent="0.2">
      <c r="A395" s="11" t="s">
        <v>2013</v>
      </c>
      <c r="B395" s="67">
        <v>18</v>
      </c>
      <c r="C395" s="67">
        <v>84</v>
      </c>
      <c r="D395" s="67">
        <v>2256</v>
      </c>
    </row>
    <row r="396" spans="1:13" x14ac:dyDescent="0.2">
      <c r="A396" s="11" t="s">
        <v>2014</v>
      </c>
      <c r="B396" s="67">
        <v>19</v>
      </c>
      <c r="C396" s="67">
        <v>81</v>
      </c>
      <c r="D396" s="67">
        <v>2464</v>
      </c>
      <c r="F396" s="8">
        <v>20.100000000000001</v>
      </c>
      <c r="G396" s="8">
        <v>79.7</v>
      </c>
      <c r="H396" s="8">
        <v>285245</v>
      </c>
      <c r="I396" s="8">
        <v>19.3</v>
      </c>
      <c r="J396" s="8">
        <v>82.7</v>
      </c>
      <c r="K396" s="8">
        <v>256724</v>
      </c>
    </row>
    <row r="397" spans="1:13" x14ac:dyDescent="0.2">
      <c r="A397" s="11" t="s">
        <v>2015</v>
      </c>
      <c r="B397" s="67">
        <v>19</v>
      </c>
      <c r="C397" s="67">
        <v>79</v>
      </c>
      <c r="D397" s="67">
        <v>2159</v>
      </c>
      <c r="F397" s="8">
        <v>16.3</v>
      </c>
      <c r="G397" s="8">
        <v>90.1</v>
      </c>
      <c r="H397" s="8">
        <v>285397</v>
      </c>
      <c r="I397" s="8">
        <v>17.3</v>
      </c>
      <c r="J397" s="8">
        <v>85</v>
      </c>
      <c r="K397" s="8">
        <v>256757</v>
      </c>
    </row>
    <row r="398" spans="1:13" x14ac:dyDescent="0.2">
      <c r="A398" s="11" t="s">
        <v>2016</v>
      </c>
      <c r="B398" s="67">
        <v>20</v>
      </c>
      <c r="C398" s="67">
        <v>76</v>
      </c>
      <c r="D398" s="67">
        <v>2343</v>
      </c>
      <c r="F398" s="8">
        <v>16.8</v>
      </c>
      <c r="G398" s="8">
        <v>88</v>
      </c>
      <c r="H398" s="8">
        <v>285650</v>
      </c>
      <c r="I398" s="8">
        <v>18.600000000000001</v>
      </c>
      <c r="J398" s="8">
        <v>84.1</v>
      </c>
      <c r="K398" s="8">
        <v>256829</v>
      </c>
    </row>
    <row r="399" spans="1:13" x14ac:dyDescent="0.2">
      <c r="A399" s="11" t="s">
        <v>2341</v>
      </c>
      <c r="B399" s="67">
        <v>20</v>
      </c>
      <c r="C399" s="67">
        <v>74</v>
      </c>
      <c r="D399" s="67">
        <v>2343</v>
      </c>
      <c r="F399" s="8">
        <v>17</v>
      </c>
      <c r="G399" s="8">
        <v>85</v>
      </c>
      <c r="H399" s="8">
        <v>285656</v>
      </c>
      <c r="I399" s="8">
        <v>18.600000000000001</v>
      </c>
      <c r="J399" s="8">
        <v>80.400000000000006</v>
      </c>
      <c r="K399" s="8">
        <v>256910</v>
      </c>
    </row>
    <row r="400" spans="1:13" x14ac:dyDescent="0.2">
      <c r="A400" s="11" t="s">
        <v>2017</v>
      </c>
      <c r="B400" s="67">
        <v>21</v>
      </c>
      <c r="C400" s="67">
        <v>72</v>
      </c>
      <c r="D400" s="67">
        <v>2528</v>
      </c>
      <c r="F400" s="8">
        <v>17.3</v>
      </c>
      <c r="G400" s="8">
        <v>88.6</v>
      </c>
      <c r="H400" s="8">
        <v>285656</v>
      </c>
      <c r="I400" s="8">
        <v>17.600000000000001</v>
      </c>
      <c r="J400" s="8">
        <v>87</v>
      </c>
      <c r="K400" s="8">
        <v>256910</v>
      </c>
    </row>
    <row r="401" spans="1:13" x14ac:dyDescent="0.2">
      <c r="A401" s="11" t="s">
        <v>2018</v>
      </c>
      <c r="B401" s="67">
        <v>21</v>
      </c>
      <c r="C401" s="67">
        <v>70</v>
      </c>
      <c r="D401" s="67">
        <v>2528</v>
      </c>
      <c r="F401" s="8">
        <v>20.100000000000001</v>
      </c>
      <c r="G401" s="8">
        <v>90.1</v>
      </c>
      <c r="H401" s="8">
        <v>285928</v>
      </c>
      <c r="I401" s="8">
        <v>21.1</v>
      </c>
      <c r="J401" s="8">
        <v>71.400000000000006</v>
      </c>
      <c r="K401" s="8">
        <v>256919</v>
      </c>
    </row>
    <row r="402" spans="1:13" x14ac:dyDescent="0.2">
      <c r="A402" s="11" t="s">
        <v>2019</v>
      </c>
      <c r="B402" s="67">
        <v>21</v>
      </c>
      <c r="C402" s="67">
        <v>70</v>
      </c>
      <c r="D402" s="67">
        <v>2528</v>
      </c>
      <c r="F402" s="8">
        <v>22.1</v>
      </c>
      <c r="G402" s="8">
        <v>71.7</v>
      </c>
      <c r="H402" s="8">
        <v>285928</v>
      </c>
      <c r="I402" s="8">
        <v>21</v>
      </c>
      <c r="J402" s="8">
        <v>75.3</v>
      </c>
      <c r="K402" s="8">
        <v>256919</v>
      </c>
    </row>
    <row r="403" spans="1:13" x14ac:dyDescent="0.2">
      <c r="A403" s="11" t="s">
        <v>2020</v>
      </c>
      <c r="B403" s="67">
        <v>21</v>
      </c>
      <c r="C403" s="67">
        <v>70</v>
      </c>
      <c r="D403" s="67">
        <v>2528</v>
      </c>
      <c r="F403" s="8">
        <v>23.6</v>
      </c>
      <c r="G403" s="8">
        <v>69.3</v>
      </c>
      <c r="H403" s="8">
        <v>285928</v>
      </c>
      <c r="I403" s="8">
        <v>22</v>
      </c>
      <c r="J403" s="8">
        <v>75.2</v>
      </c>
      <c r="K403" s="8">
        <v>256919</v>
      </c>
    </row>
    <row r="404" spans="1:13" x14ac:dyDescent="0.2">
      <c r="A404" s="11" t="s">
        <v>2021</v>
      </c>
      <c r="B404" s="67">
        <v>22</v>
      </c>
      <c r="C404" s="67">
        <v>69</v>
      </c>
      <c r="D404" s="67">
        <v>1860</v>
      </c>
      <c r="F404" s="8">
        <v>20.399999999999999</v>
      </c>
      <c r="G404" s="8">
        <v>75.3</v>
      </c>
      <c r="H404" s="8">
        <v>285928</v>
      </c>
      <c r="I404" s="8">
        <v>24.1</v>
      </c>
      <c r="J404" s="8">
        <v>71.8</v>
      </c>
      <c r="K404" s="8">
        <v>256919</v>
      </c>
    </row>
    <row r="405" spans="1:13" x14ac:dyDescent="0.2">
      <c r="A405" s="11" t="s">
        <v>2022</v>
      </c>
      <c r="B405" s="67">
        <v>22</v>
      </c>
      <c r="C405" s="67">
        <v>68</v>
      </c>
      <c r="D405" s="67">
        <v>1860</v>
      </c>
      <c r="F405" s="8">
        <v>20.100000000000001</v>
      </c>
      <c r="G405" s="8">
        <v>74.5</v>
      </c>
      <c r="H405" s="8">
        <v>286311</v>
      </c>
      <c r="I405" s="8">
        <v>18</v>
      </c>
      <c r="J405" s="8">
        <v>85.3</v>
      </c>
      <c r="K405" s="8">
        <v>257068</v>
      </c>
    </row>
    <row r="406" spans="1:13" x14ac:dyDescent="0.2">
      <c r="A406" s="11" t="s">
        <v>2023</v>
      </c>
      <c r="B406" s="67">
        <v>22</v>
      </c>
      <c r="C406" s="67">
        <v>69</v>
      </c>
      <c r="D406" s="67">
        <v>1860</v>
      </c>
      <c r="F406" s="8">
        <v>20.100000000000001</v>
      </c>
      <c r="G406" s="8">
        <v>74.400000000000006</v>
      </c>
      <c r="H406" s="8">
        <v>286342</v>
      </c>
      <c r="I406" s="8">
        <v>19.100000000000001</v>
      </c>
      <c r="J406" s="8">
        <v>81.8</v>
      </c>
      <c r="K406" s="8">
        <v>257162</v>
      </c>
    </row>
    <row r="407" spans="1:13" x14ac:dyDescent="0.2">
      <c r="A407" s="11" t="s">
        <v>2024</v>
      </c>
      <c r="B407" s="67">
        <v>21</v>
      </c>
      <c r="C407" s="67">
        <v>1</v>
      </c>
      <c r="D407" s="67">
        <v>0</v>
      </c>
      <c r="F407" s="8">
        <v>18.8</v>
      </c>
      <c r="G407" s="8">
        <v>81.7</v>
      </c>
      <c r="H407" s="8">
        <v>286639</v>
      </c>
      <c r="I407" s="8">
        <v>18.600000000000001</v>
      </c>
      <c r="J407" s="8">
        <v>88</v>
      </c>
      <c r="K407" s="8">
        <v>257262</v>
      </c>
    </row>
    <row r="408" spans="1:13" x14ac:dyDescent="0.2">
      <c r="A408" s="11" t="s">
        <v>2025</v>
      </c>
      <c r="B408" s="67">
        <v>21</v>
      </c>
      <c r="C408" s="67">
        <v>74</v>
      </c>
      <c r="D408" s="67">
        <v>2528</v>
      </c>
      <c r="F408" s="8">
        <v>18.5</v>
      </c>
      <c r="G408" s="8">
        <v>87.5</v>
      </c>
      <c r="H408" s="8">
        <v>286639</v>
      </c>
      <c r="I408" s="8">
        <v>19.100000000000001</v>
      </c>
      <c r="J408" s="8">
        <v>84.4</v>
      </c>
      <c r="K408" s="8">
        <v>257355</v>
      </c>
    </row>
    <row r="409" spans="1:13" x14ac:dyDescent="0.2">
      <c r="A409" s="11" t="s">
        <v>2026</v>
      </c>
      <c r="B409" s="67">
        <v>20</v>
      </c>
      <c r="C409" s="67">
        <v>76</v>
      </c>
      <c r="D409" s="67">
        <v>2343</v>
      </c>
      <c r="F409" s="8">
        <v>17.5</v>
      </c>
      <c r="G409" s="8">
        <v>90.1</v>
      </c>
      <c r="H409" s="8">
        <v>286982</v>
      </c>
      <c r="I409" s="8">
        <v>18.7</v>
      </c>
      <c r="J409" s="8">
        <v>89.5</v>
      </c>
      <c r="K409" s="8">
        <v>257491</v>
      </c>
    </row>
    <row r="410" spans="1:13" x14ac:dyDescent="0.2">
      <c r="A410" s="11" t="s">
        <v>2027</v>
      </c>
      <c r="B410" s="67">
        <v>20</v>
      </c>
      <c r="C410" s="67">
        <v>79</v>
      </c>
      <c r="D410" s="67">
        <v>2343</v>
      </c>
      <c r="F410" s="8">
        <v>17.600000000000001</v>
      </c>
      <c r="G410" s="8">
        <v>90.1</v>
      </c>
      <c r="H410" s="8">
        <v>287038</v>
      </c>
      <c r="I410" s="8">
        <v>20.100000000000001</v>
      </c>
      <c r="J410" s="8">
        <v>84.9</v>
      </c>
      <c r="K410" s="8">
        <v>257543</v>
      </c>
    </row>
    <row r="411" spans="1:13" x14ac:dyDescent="0.2">
      <c r="A411" s="11" t="s">
        <v>2028</v>
      </c>
      <c r="B411" s="67">
        <v>19</v>
      </c>
      <c r="C411" s="67">
        <v>80</v>
      </c>
      <c r="D411" s="67">
        <v>2464</v>
      </c>
      <c r="F411" s="8">
        <v>16.3</v>
      </c>
      <c r="G411" s="8">
        <v>90.1</v>
      </c>
      <c r="H411" s="8">
        <v>287294</v>
      </c>
      <c r="I411" s="8">
        <v>18.8</v>
      </c>
      <c r="J411" s="8">
        <v>84.1</v>
      </c>
      <c r="K411" s="8">
        <v>257662</v>
      </c>
    </row>
    <row r="412" spans="1:13" x14ac:dyDescent="0.2">
      <c r="A412" s="11" t="s">
        <v>2029</v>
      </c>
      <c r="B412" s="67">
        <v>19</v>
      </c>
      <c r="C412" s="67">
        <v>82</v>
      </c>
      <c r="D412" s="67">
        <v>2464</v>
      </c>
      <c r="E412" s="67">
        <v>2205.625</v>
      </c>
      <c r="F412" s="69">
        <f>AVERAGE(F395:F410)</f>
        <v>19.086666666666666</v>
      </c>
      <c r="G412" s="69">
        <f>AVERAGE(G395:G410)</f>
        <v>82.406666666666666</v>
      </c>
      <c r="H412" s="69">
        <f>H420-H396</f>
        <v>3475</v>
      </c>
      <c r="I412" s="69">
        <f>AVERAGE(I395:I410)</f>
        <v>19.546666666666667</v>
      </c>
      <c r="J412" s="69">
        <f>AVERAGE(J395:J410)</f>
        <v>81.786666666666662</v>
      </c>
      <c r="K412" s="69">
        <f>K420-K396</f>
        <v>1679</v>
      </c>
      <c r="L412" s="8">
        <f>(H420-H396)+(K420-K396)</f>
        <v>5154</v>
      </c>
      <c r="M412" s="15" t="e">
        <f>AVERAGE(#REF!)</f>
        <v>#REF!</v>
      </c>
    </row>
    <row r="413" spans="1:13" x14ac:dyDescent="0.2">
      <c r="A413" s="11" t="s">
        <v>2030</v>
      </c>
      <c r="B413" s="67">
        <v>19</v>
      </c>
      <c r="C413" s="67">
        <v>83</v>
      </c>
      <c r="D413" s="67">
        <v>2464</v>
      </c>
    </row>
    <row r="414" spans="1:13" x14ac:dyDescent="0.2">
      <c r="A414" s="11" t="s">
        <v>2031</v>
      </c>
      <c r="B414" s="67">
        <v>18</v>
      </c>
      <c r="C414" s="67">
        <v>83</v>
      </c>
      <c r="D414" s="67">
        <v>2256</v>
      </c>
      <c r="E414" s="67"/>
      <c r="F414" s="67"/>
    </row>
    <row r="415" spans="1:13" x14ac:dyDescent="0.2">
      <c r="A415" s="11" t="s">
        <v>2032</v>
      </c>
      <c r="B415" s="67">
        <v>18</v>
      </c>
      <c r="C415" s="67">
        <v>84</v>
      </c>
      <c r="D415" s="67">
        <v>2256</v>
      </c>
    </row>
    <row r="416" spans="1:13" x14ac:dyDescent="0.2">
      <c r="A416" s="11" t="s">
        <v>2033</v>
      </c>
      <c r="B416" s="67">
        <v>18</v>
      </c>
      <c r="C416" s="67">
        <v>84</v>
      </c>
      <c r="D416" s="67">
        <v>2256</v>
      </c>
    </row>
    <row r="417" spans="1:11" x14ac:dyDescent="0.2">
      <c r="A417" s="11" t="s">
        <v>2034</v>
      </c>
      <c r="B417" s="67">
        <v>18</v>
      </c>
      <c r="C417" s="67">
        <v>84</v>
      </c>
      <c r="D417" s="67">
        <v>2256</v>
      </c>
    </row>
    <row r="418" spans="1:11" x14ac:dyDescent="0.2">
      <c r="A418" s="11" t="s">
        <v>2035</v>
      </c>
      <c r="B418" s="67">
        <v>18</v>
      </c>
      <c r="C418" s="67">
        <v>84</v>
      </c>
      <c r="D418" s="67">
        <v>2256</v>
      </c>
    </row>
    <row r="419" spans="1:11" x14ac:dyDescent="0.2">
      <c r="A419" s="11" t="s">
        <v>2036</v>
      </c>
      <c r="B419" s="67">
        <v>18</v>
      </c>
      <c r="C419" s="67">
        <v>83</v>
      </c>
      <c r="D419" s="67">
        <v>2256</v>
      </c>
    </row>
    <row r="420" spans="1:11" x14ac:dyDescent="0.2">
      <c r="A420" s="11" t="s">
        <v>2037</v>
      </c>
      <c r="B420" s="67">
        <v>18</v>
      </c>
      <c r="C420" s="67">
        <v>81</v>
      </c>
      <c r="D420" s="67">
        <v>2256</v>
      </c>
      <c r="F420" s="8">
        <v>16.3</v>
      </c>
      <c r="G420" s="8">
        <v>90</v>
      </c>
      <c r="H420" s="8">
        <v>288720</v>
      </c>
      <c r="I420" s="8">
        <v>19.600000000000001</v>
      </c>
      <c r="J420" s="8">
        <v>88.6</v>
      </c>
      <c r="K420" s="8">
        <v>258403</v>
      </c>
    </row>
    <row r="421" spans="1:11" x14ac:dyDescent="0.2">
      <c r="A421" s="11" t="s">
        <v>2038</v>
      </c>
      <c r="B421" s="67">
        <v>19</v>
      </c>
      <c r="C421" s="67">
        <v>80</v>
      </c>
      <c r="D421" s="67">
        <v>2464</v>
      </c>
      <c r="F421" s="8">
        <v>20.100000000000001</v>
      </c>
      <c r="G421" s="8">
        <v>87.7</v>
      </c>
      <c r="H421" s="8">
        <v>288720</v>
      </c>
      <c r="I421" s="8">
        <v>20</v>
      </c>
      <c r="J421" s="8">
        <v>85.7</v>
      </c>
      <c r="K421" s="8">
        <v>258403</v>
      </c>
    </row>
    <row r="422" spans="1:11" x14ac:dyDescent="0.2">
      <c r="A422" s="11" t="s">
        <v>2039</v>
      </c>
      <c r="B422" s="67">
        <v>19</v>
      </c>
      <c r="C422" s="67">
        <v>80</v>
      </c>
      <c r="D422" s="67">
        <v>2464</v>
      </c>
      <c r="F422" s="8">
        <v>20.100000000000001</v>
      </c>
      <c r="G422" s="8">
        <v>83.7</v>
      </c>
      <c r="H422" s="8">
        <v>288720</v>
      </c>
      <c r="I422" s="8">
        <v>19.5</v>
      </c>
      <c r="J422" s="8">
        <v>84.4</v>
      </c>
      <c r="K422" s="8">
        <v>258403</v>
      </c>
    </row>
    <row r="423" spans="1:11" x14ac:dyDescent="0.2">
      <c r="A423" s="11" t="s">
        <v>2342</v>
      </c>
      <c r="B423" s="67">
        <v>19</v>
      </c>
      <c r="C423" s="67">
        <v>79</v>
      </c>
      <c r="D423" s="67">
        <v>2159</v>
      </c>
      <c r="F423" s="8">
        <v>19.8</v>
      </c>
      <c r="G423" s="8">
        <v>83.4</v>
      </c>
      <c r="H423" s="8">
        <v>288720</v>
      </c>
      <c r="I423" s="8">
        <v>18.899999999999999</v>
      </c>
      <c r="J423" s="8">
        <v>84.1</v>
      </c>
      <c r="K423" s="8">
        <v>258403</v>
      </c>
    </row>
    <row r="424" spans="1:11" x14ac:dyDescent="0.2">
      <c r="A424" s="11" t="s">
        <v>2040</v>
      </c>
      <c r="B424" s="67">
        <v>20</v>
      </c>
      <c r="C424" s="67">
        <v>80</v>
      </c>
      <c r="D424" s="67">
        <v>2672</v>
      </c>
      <c r="F424" s="8">
        <v>15.5</v>
      </c>
      <c r="G424" s="8">
        <v>90.3</v>
      </c>
      <c r="H424" s="8">
        <v>288984</v>
      </c>
      <c r="I424" s="8">
        <v>18.600000000000001</v>
      </c>
      <c r="J424" s="8">
        <v>85.9</v>
      </c>
      <c r="K424" s="8">
        <v>258403</v>
      </c>
    </row>
    <row r="425" spans="1:11" x14ac:dyDescent="0.2">
      <c r="A425" s="11" t="s">
        <v>2041</v>
      </c>
      <c r="B425" s="67">
        <v>20</v>
      </c>
      <c r="C425" s="67">
        <v>79</v>
      </c>
      <c r="D425" s="67">
        <v>2343</v>
      </c>
      <c r="F425" s="8">
        <v>15.8</v>
      </c>
      <c r="G425" s="8">
        <v>90.2</v>
      </c>
      <c r="H425" s="8">
        <v>289174</v>
      </c>
      <c r="I425" s="8">
        <v>19.3</v>
      </c>
      <c r="J425" s="8">
        <v>83.9</v>
      </c>
      <c r="K425" s="8">
        <v>258403</v>
      </c>
    </row>
    <row r="426" spans="1:11" x14ac:dyDescent="0.2">
      <c r="A426" s="11" t="s">
        <v>2042</v>
      </c>
      <c r="B426" s="67">
        <v>20</v>
      </c>
      <c r="C426" s="67">
        <v>78</v>
      </c>
      <c r="D426" s="67">
        <v>2343</v>
      </c>
      <c r="F426" s="8">
        <v>15.8</v>
      </c>
      <c r="G426" s="8">
        <v>90</v>
      </c>
      <c r="H426" s="8">
        <v>289174</v>
      </c>
      <c r="I426" s="8">
        <v>19.5</v>
      </c>
      <c r="J426" s="8">
        <v>83.9</v>
      </c>
      <c r="K426" s="8">
        <v>258403</v>
      </c>
    </row>
    <row r="427" spans="1:11" x14ac:dyDescent="0.2">
      <c r="A427" s="11" t="s">
        <v>2043</v>
      </c>
      <c r="B427" s="67">
        <v>20</v>
      </c>
      <c r="C427" s="67">
        <v>78</v>
      </c>
      <c r="D427" s="67">
        <v>2343</v>
      </c>
      <c r="F427" s="8">
        <v>16.3</v>
      </c>
      <c r="G427" s="8">
        <v>90.1</v>
      </c>
      <c r="H427" s="8">
        <v>289561</v>
      </c>
      <c r="I427" s="8">
        <v>19.899999999999999</v>
      </c>
      <c r="J427" s="8">
        <v>84.8</v>
      </c>
      <c r="K427" s="8">
        <v>258403</v>
      </c>
    </row>
    <row r="428" spans="1:11" x14ac:dyDescent="0.2">
      <c r="A428" s="11" t="s">
        <v>2044</v>
      </c>
      <c r="B428" s="67">
        <v>20</v>
      </c>
      <c r="C428" s="67">
        <v>79</v>
      </c>
      <c r="D428" s="67">
        <v>2343</v>
      </c>
      <c r="F428" s="8">
        <v>16.3</v>
      </c>
      <c r="G428" s="8">
        <v>90.3</v>
      </c>
      <c r="H428" s="8">
        <v>289561</v>
      </c>
      <c r="I428" s="8">
        <v>18.600000000000001</v>
      </c>
      <c r="J428" s="8">
        <v>88.5</v>
      </c>
      <c r="K428" s="8">
        <v>258403</v>
      </c>
    </row>
    <row r="429" spans="1:11" x14ac:dyDescent="0.2">
      <c r="A429" s="11" t="s">
        <v>2045</v>
      </c>
      <c r="B429" s="67">
        <v>20</v>
      </c>
      <c r="C429" s="67">
        <v>81</v>
      </c>
      <c r="D429" s="67">
        <v>2672</v>
      </c>
      <c r="F429" s="8">
        <v>16.8</v>
      </c>
      <c r="G429" s="8">
        <v>89</v>
      </c>
      <c r="H429" s="8">
        <v>289661</v>
      </c>
      <c r="I429" s="8">
        <v>19</v>
      </c>
      <c r="J429" s="8">
        <v>86.1</v>
      </c>
      <c r="K429" s="8">
        <v>258403</v>
      </c>
    </row>
    <row r="430" spans="1:11" x14ac:dyDescent="0.2">
      <c r="A430" s="11" t="s">
        <v>2046</v>
      </c>
      <c r="B430" s="67">
        <v>19</v>
      </c>
      <c r="C430" s="67">
        <v>84</v>
      </c>
      <c r="D430" s="67">
        <v>2464</v>
      </c>
      <c r="F430" s="8">
        <v>17.8</v>
      </c>
      <c r="G430" s="8">
        <v>86.4</v>
      </c>
      <c r="I430" s="8">
        <v>20.5</v>
      </c>
      <c r="J430" s="8">
        <v>82.7</v>
      </c>
    </row>
    <row r="431" spans="1:11" x14ac:dyDescent="0.2">
      <c r="A431" s="11" t="s">
        <v>2047</v>
      </c>
      <c r="B431" s="67">
        <v>19</v>
      </c>
      <c r="C431" s="67">
        <v>84</v>
      </c>
      <c r="D431" s="67">
        <v>2464</v>
      </c>
      <c r="F431" s="8">
        <v>18.100000000000001</v>
      </c>
      <c r="G431" s="8">
        <v>87.1</v>
      </c>
      <c r="I431" s="8">
        <v>19.100000000000001</v>
      </c>
      <c r="J431" s="8">
        <v>82.8</v>
      </c>
    </row>
    <row r="432" spans="1:11" x14ac:dyDescent="0.2">
      <c r="A432" s="11" t="s">
        <v>2048</v>
      </c>
      <c r="B432" s="67">
        <v>19</v>
      </c>
      <c r="C432" s="67">
        <v>84</v>
      </c>
      <c r="D432" s="67">
        <v>2464</v>
      </c>
      <c r="F432" s="8">
        <v>17.3</v>
      </c>
      <c r="G432" s="8">
        <v>89</v>
      </c>
      <c r="I432" s="8">
        <v>18.5</v>
      </c>
      <c r="J432" s="8">
        <v>85</v>
      </c>
    </row>
    <row r="433" spans="1:13" x14ac:dyDescent="0.2">
      <c r="A433" s="11" t="s">
        <v>2049</v>
      </c>
      <c r="B433" s="67">
        <v>19</v>
      </c>
      <c r="C433" s="67">
        <v>84</v>
      </c>
      <c r="D433" s="67">
        <v>2464</v>
      </c>
      <c r="F433" s="8">
        <v>17</v>
      </c>
      <c r="G433" s="8">
        <v>90</v>
      </c>
      <c r="I433" s="8">
        <v>17.600000000000001</v>
      </c>
      <c r="J433" s="8">
        <v>89.6</v>
      </c>
    </row>
    <row r="434" spans="1:13" x14ac:dyDescent="0.2">
      <c r="A434" s="11" t="s">
        <v>2050</v>
      </c>
      <c r="B434" s="67">
        <v>19</v>
      </c>
      <c r="C434" s="67">
        <v>85</v>
      </c>
      <c r="D434" s="67">
        <v>2464</v>
      </c>
      <c r="F434" s="8">
        <v>16.5</v>
      </c>
      <c r="G434" s="8">
        <v>90.1</v>
      </c>
      <c r="I434" s="8">
        <v>19.899999999999999</v>
      </c>
      <c r="J434" s="8">
        <v>86.9</v>
      </c>
    </row>
    <row r="435" spans="1:13" x14ac:dyDescent="0.2">
      <c r="A435" s="11" t="s">
        <v>2051</v>
      </c>
      <c r="B435" s="67">
        <v>18</v>
      </c>
      <c r="C435" s="67">
        <v>86</v>
      </c>
      <c r="D435" s="67">
        <v>2256</v>
      </c>
      <c r="F435" s="8">
        <v>16.100000000000001</v>
      </c>
      <c r="G435" s="8">
        <v>90</v>
      </c>
      <c r="I435" s="8">
        <v>17.2</v>
      </c>
      <c r="J435" s="8">
        <v>89.7</v>
      </c>
    </row>
    <row r="436" spans="1:13" x14ac:dyDescent="0.2">
      <c r="A436" s="11" t="s">
        <v>2052</v>
      </c>
      <c r="B436" s="67">
        <v>18</v>
      </c>
      <c r="C436" s="67">
        <v>87</v>
      </c>
      <c r="D436" s="67">
        <v>2256</v>
      </c>
      <c r="E436" s="67">
        <v>2370.4583333333335</v>
      </c>
      <c r="F436" s="69">
        <f>AVERAGE(F419:F434)</f>
        <v>17.300000000000004</v>
      </c>
      <c r="G436" s="69">
        <f>AVERAGE(G419:G434)</f>
        <v>88.48666666666665</v>
      </c>
      <c r="H436" s="69">
        <f>H492-H420</f>
        <v>5991</v>
      </c>
      <c r="I436" s="69">
        <f>AVERAGE(I419:I434)</f>
        <v>19.233333333333331</v>
      </c>
      <c r="J436" s="69">
        <f>AVERAGE(J419:J434)</f>
        <v>85.526666666666671</v>
      </c>
      <c r="K436" s="69">
        <f>K492-K420</f>
        <v>2555</v>
      </c>
      <c r="L436" s="8">
        <f>((H492-H420)+(K492-K420))/3</f>
        <v>2848.6666666666665</v>
      </c>
      <c r="M436" s="15" t="e">
        <f>AVERAGE(#REF!)</f>
        <v>#REF!</v>
      </c>
    </row>
    <row r="437" spans="1:13" x14ac:dyDescent="0.2">
      <c r="A437" s="98">
        <v>44154</v>
      </c>
      <c r="B437" s="67">
        <v>18</v>
      </c>
      <c r="C437" s="67">
        <v>86</v>
      </c>
      <c r="D437" s="67">
        <v>2256</v>
      </c>
      <c r="M437" s="15"/>
    </row>
    <row r="438" spans="1:13" x14ac:dyDescent="0.2">
      <c r="A438" s="98">
        <v>44154.041666666664</v>
      </c>
      <c r="B438" s="67">
        <v>18</v>
      </c>
      <c r="C438" s="67">
        <v>86</v>
      </c>
      <c r="D438" s="67">
        <v>2256</v>
      </c>
      <c r="E438" s="67"/>
      <c r="F438" s="67"/>
      <c r="L438" s="8">
        <f>L445-L421</f>
        <v>0</v>
      </c>
    </row>
    <row r="439" spans="1:13" x14ac:dyDescent="0.2">
      <c r="A439" s="98">
        <v>44154.083333333336</v>
      </c>
      <c r="B439" s="67">
        <v>18</v>
      </c>
      <c r="C439" s="67">
        <v>85</v>
      </c>
      <c r="D439" s="67">
        <v>2256</v>
      </c>
    </row>
    <row r="440" spans="1:13" x14ac:dyDescent="0.2">
      <c r="A440" s="98">
        <v>44154.125</v>
      </c>
      <c r="B440" s="67">
        <v>18</v>
      </c>
      <c r="C440" s="67">
        <v>85</v>
      </c>
      <c r="D440" s="67">
        <v>2256</v>
      </c>
    </row>
    <row r="441" spans="1:13" x14ac:dyDescent="0.2">
      <c r="A441" s="98">
        <v>44154.166666666664</v>
      </c>
      <c r="B441" s="67">
        <v>18</v>
      </c>
      <c r="C441" s="67">
        <v>86</v>
      </c>
      <c r="D441" s="67">
        <v>2256</v>
      </c>
    </row>
    <row r="442" spans="1:13" x14ac:dyDescent="0.2">
      <c r="A442" s="98">
        <v>44154.208333333336</v>
      </c>
      <c r="B442" s="67">
        <v>18</v>
      </c>
      <c r="C442" s="67">
        <v>86</v>
      </c>
      <c r="D442" s="67">
        <v>2256</v>
      </c>
    </row>
    <row r="443" spans="1:13" x14ac:dyDescent="0.2">
      <c r="A443" s="98">
        <v>44154.25</v>
      </c>
      <c r="B443" s="67">
        <v>18</v>
      </c>
      <c r="C443" s="67">
        <v>86</v>
      </c>
      <c r="D443" s="67">
        <v>2256</v>
      </c>
    </row>
    <row r="444" spans="1:13" x14ac:dyDescent="0.2">
      <c r="A444" s="98">
        <v>44154.291666666664</v>
      </c>
      <c r="B444" s="67">
        <v>18</v>
      </c>
      <c r="C444" s="67">
        <v>87</v>
      </c>
      <c r="D444" s="67">
        <v>2256</v>
      </c>
      <c r="F444" s="67" t="s">
        <v>537</v>
      </c>
      <c r="G444" s="67" t="s">
        <v>537</v>
      </c>
      <c r="H444" s="67" t="s">
        <v>537</v>
      </c>
      <c r="I444" s="67" t="s">
        <v>537</v>
      </c>
      <c r="J444" s="67" t="s">
        <v>537</v>
      </c>
      <c r="K444" s="67" t="s">
        <v>537</v>
      </c>
    </row>
    <row r="445" spans="1:13" x14ac:dyDescent="0.2">
      <c r="A445" s="98">
        <v>44154.333333333336</v>
      </c>
      <c r="B445" s="67">
        <v>18</v>
      </c>
      <c r="C445" s="67">
        <v>85</v>
      </c>
      <c r="D445" s="67">
        <v>2256</v>
      </c>
      <c r="F445" s="67" t="s">
        <v>537</v>
      </c>
      <c r="G445" s="67" t="s">
        <v>537</v>
      </c>
      <c r="H445" s="67" t="s">
        <v>537</v>
      </c>
      <c r="I445" s="67" t="s">
        <v>537</v>
      </c>
      <c r="J445" s="67" t="s">
        <v>537</v>
      </c>
      <c r="K445" s="67" t="s">
        <v>537</v>
      </c>
    </row>
    <row r="446" spans="1:13" x14ac:dyDescent="0.2">
      <c r="A446" s="98">
        <v>44154.375</v>
      </c>
      <c r="B446" s="67">
        <v>18</v>
      </c>
      <c r="C446" s="67">
        <v>85</v>
      </c>
      <c r="D446" s="67">
        <v>2256</v>
      </c>
      <c r="F446" s="67" t="s">
        <v>537</v>
      </c>
      <c r="G446" s="67" t="s">
        <v>537</v>
      </c>
      <c r="H446" s="67" t="s">
        <v>537</v>
      </c>
      <c r="I446" s="67" t="s">
        <v>537</v>
      </c>
      <c r="J446" s="67" t="s">
        <v>537</v>
      </c>
      <c r="K446" s="67" t="s">
        <v>537</v>
      </c>
    </row>
    <row r="447" spans="1:13" x14ac:dyDescent="0.2">
      <c r="A447" s="98">
        <v>44154.458333333336</v>
      </c>
      <c r="B447" s="67">
        <v>19</v>
      </c>
      <c r="C447" s="67">
        <v>84</v>
      </c>
      <c r="D447" s="67">
        <v>2464</v>
      </c>
      <c r="F447" s="67" t="s">
        <v>537</v>
      </c>
      <c r="G447" s="67" t="s">
        <v>537</v>
      </c>
      <c r="H447" s="67" t="s">
        <v>537</v>
      </c>
      <c r="I447" s="67" t="s">
        <v>537</v>
      </c>
      <c r="J447" s="67" t="s">
        <v>537</v>
      </c>
      <c r="K447" s="67" t="s">
        <v>537</v>
      </c>
    </row>
    <row r="448" spans="1:13" x14ac:dyDescent="0.2">
      <c r="A448" s="98">
        <v>44154.458333333336</v>
      </c>
      <c r="B448" s="67">
        <v>19</v>
      </c>
      <c r="C448" s="67">
        <v>84</v>
      </c>
      <c r="D448" s="67">
        <v>2464</v>
      </c>
      <c r="F448" s="67" t="s">
        <v>537</v>
      </c>
      <c r="G448" s="67" t="s">
        <v>537</v>
      </c>
      <c r="H448" s="67" t="s">
        <v>537</v>
      </c>
      <c r="I448" s="67" t="s">
        <v>537</v>
      </c>
      <c r="J448" s="67" t="s">
        <v>537</v>
      </c>
      <c r="K448" s="67" t="s">
        <v>537</v>
      </c>
    </row>
    <row r="449" spans="1:13" x14ac:dyDescent="0.2">
      <c r="A449" s="98">
        <v>44154.5</v>
      </c>
      <c r="B449" s="67">
        <v>19</v>
      </c>
      <c r="C449" s="67">
        <v>84</v>
      </c>
      <c r="D449" s="67">
        <v>2464</v>
      </c>
      <c r="F449" s="67" t="s">
        <v>537</v>
      </c>
      <c r="G449" s="67" t="s">
        <v>537</v>
      </c>
      <c r="H449" s="67" t="s">
        <v>537</v>
      </c>
      <c r="I449" s="67" t="s">
        <v>537</v>
      </c>
      <c r="J449" s="67" t="s">
        <v>537</v>
      </c>
      <c r="K449" s="67" t="s">
        <v>537</v>
      </c>
    </row>
    <row r="450" spans="1:13" x14ac:dyDescent="0.2">
      <c r="A450" s="98">
        <v>44154.541666666664</v>
      </c>
      <c r="B450" s="67">
        <v>19</v>
      </c>
      <c r="C450" s="67">
        <v>83</v>
      </c>
      <c r="D450" s="67">
        <v>2464</v>
      </c>
      <c r="F450" s="67" t="s">
        <v>537</v>
      </c>
      <c r="G450" s="67" t="s">
        <v>537</v>
      </c>
      <c r="H450" s="67" t="s">
        <v>537</v>
      </c>
      <c r="I450" s="67" t="s">
        <v>537</v>
      </c>
      <c r="J450" s="67" t="s">
        <v>537</v>
      </c>
      <c r="K450" s="67" t="s">
        <v>537</v>
      </c>
    </row>
    <row r="451" spans="1:13" x14ac:dyDescent="0.2">
      <c r="A451" s="98">
        <v>44154.583333333336</v>
      </c>
      <c r="B451" s="67">
        <v>19</v>
      </c>
      <c r="C451" s="67">
        <v>83</v>
      </c>
      <c r="D451" s="67">
        <v>2464</v>
      </c>
      <c r="F451" s="67" t="s">
        <v>537</v>
      </c>
      <c r="G451" s="67" t="s">
        <v>537</v>
      </c>
      <c r="H451" s="67" t="s">
        <v>537</v>
      </c>
      <c r="I451" s="67" t="s">
        <v>537</v>
      </c>
      <c r="J451" s="67" t="s">
        <v>537</v>
      </c>
      <c r="K451" s="67" t="s">
        <v>537</v>
      </c>
    </row>
    <row r="452" spans="1:13" x14ac:dyDescent="0.2">
      <c r="A452" s="98">
        <v>44154.625</v>
      </c>
      <c r="B452" s="67">
        <v>19</v>
      </c>
      <c r="C452" s="67">
        <v>82</v>
      </c>
      <c r="D452" s="67">
        <v>2464</v>
      </c>
      <c r="F452" s="67" t="s">
        <v>537</v>
      </c>
      <c r="G452" s="67" t="s">
        <v>537</v>
      </c>
      <c r="H452" s="67" t="s">
        <v>537</v>
      </c>
      <c r="I452" s="67" t="s">
        <v>537</v>
      </c>
      <c r="J452" s="67" t="s">
        <v>537</v>
      </c>
      <c r="K452" s="67" t="s">
        <v>537</v>
      </c>
    </row>
    <row r="453" spans="1:13" x14ac:dyDescent="0.2">
      <c r="A453" s="98">
        <v>44154.666666666664</v>
      </c>
      <c r="B453" s="67">
        <v>19</v>
      </c>
      <c r="C453" s="67">
        <v>82</v>
      </c>
      <c r="D453" s="67">
        <v>2464</v>
      </c>
      <c r="F453" s="67" t="s">
        <v>537</v>
      </c>
      <c r="G453" s="67" t="s">
        <v>537</v>
      </c>
      <c r="H453" s="67" t="s">
        <v>537</v>
      </c>
      <c r="I453" s="67" t="s">
        <v>537</v>
      </c>
      <c r="J453" s="67" t="s">
        <v>537</v>
      </c>
      <c r="K453" s="67" t="s">
        <v>537</v>
      </c>
    </row>
    <row r="454" spans="1:13" x14ac:dyDescent="0.2">
      <c r="A454" s="98">
        <v>44154.708333333336</v>
      </c>
      <c r="B454" s="67">
        <v>19</v>
      </c>
      <c r="C454" s="67">
        <v>82</v>
      </c>
      <c r="D454" s="67">
        <v>2464</v>
      </c>
    </row>
    <row r="455" spans="1:13" x14ac:dyDescent="0.2">
      <c r="A455" s="98">
        <v>44154.75</v>
      </c>
      <c r="B455" s="67">
        <v>19</v>
      </c>
      <c r="C455" s="67">
        <v>81</v>
      </c>
      <c r="D455" s="67">
        <v>2464</v>
      </c>
    </row>
    <row r="456" spans="1:13" x14ac:dyDescent="0.2">
      <c r="A456" s="98">
        <v>44154.791666666664</v>
      </c>
      <c r="B456" s="67">
        <v>19</v>
      </c>
      <c r="C456" s="67">
        <v>81</v>
      </c>
      <c r="D456" s="67">
        <v>2464</v>
      </c>
    </row>
    <row r="457" spans="1:13" x14ac:dyDescent="0.2">
      <c r="A457" s="98">
        <v>44154.833333333336</v>
      </c>
      <c r="B457" s="67">
        <v>19</v>
      </c>
      <c r="C457" s="67">
        <v>79</v>
      </c>
      <c r="D457" s="67">
        <v>2159</v>
      </c>
    </row>
    <row r="458" spans="1:13" x14ac:dyDescent="0.2">
      <c r="A458" s="98">
        <v>44154.875</v>
      </c>
      <c r="B458" s="67">
        <v>18</v>
      </c>
      <c r="C458" s="67">
        <v>79</v>
      </c>
      <c r="D458" s="67">
        <v>1975</v>
      </c>
    </row>
    <row r="459" spans="1:13" x14ac:dyDescent="0.2">
      <c r="A459" s="98">
        <v>44154.916666666664</v>
      </c>
      <c r="B459" s="67">
        <v>18</v>
      </c>
      <c r="C459" s="67">
        <v>80</v>
      </c>
      <c r="D459" s="67">
        <v>2256</v>
      </c>
    </row>
    <row r="460" spans="1:13" x14ac:dyDescent="0.2">
      <c r="A460" s="98">
        <v>44154.958333333336</v>
      </c>
      <c r="B460" s="67">
        <v>18</v>
      </c>
      <c r="C460" s="67">
        <v>81</v>
      </c>
      <c r="D460" s="67">
        <v>2256</v>
      </c>
      <c r="E460" s="67">
        <v>2326.9166666666665</v>
      </c>
      <c r="F460" s="67"/>
      <c r="G460" s="67"/>
      <c r="L460" s="8">
        <v>2848.6666666666665</v>
      </c>
      <c r="M460" s="15" t="e">
        <f>AVERAGE(#REF!)</f>
        <v>#REF!</v>
      </c>
    </row>
    <row r="461" spans="1:13" x14ac:dyDescent="0.2">
      <c r="A461" s="11" t="s">
        <v>2053</v>
      </c>
      <c r="B461" s="67">
        <v>18</v>
      </c>
      <c r="C461" s="67">
        <v>83</v>
      </c>
      <c r="D461" s="67">
        <v>2256</v>
      </c>
    </row>
    <row r="462" spans="1:13" x14ac:dyDescent="0.2">
      <c r="A462" s="11" t="s">
        <v>2054</v>
      </c>
      <c r="B462" s="67">
        <v>18</v>
      </c>
      <c r="C462" s="67">
        <v>4</v>
      </c>
      <c r="D462" s="67">
        <v>0</v>
      </c>
      <c r="E462" s="67"/>
      <c r="F462" s="67"/>
    </row>
    <row r="463" spans="1:13" x14ac:dyDescent="0.2">
      <c r="A463" s="11" t="s">
        <v>2055</v>
      </c>
      <c r="B463" s="67">
        <v>18</v>
      </c>
      <c r="C463" s="67">
        <v>86</v>
      </c>
      <c r="D463" s="67">
        <v>2256</v>
      </c>
    </row>
    <row r="464" spans="1:13" x14ac:dyDescent="0.2">
      <c r="A464" s="11" t="s">
        <v>2056</v>
      </c>
      <c r="B464" s="67">
        <v>17</v>
      </c>
      <c r="C464" s="67">
        <v>89</v>
      </c>
      <c r="D464" s="67">
        <v>2048</v>
      </c>
    </row>
    <row r="465" spans="1:4" x14ac:dyDescent="0.2">
      <c r="A465" s="11" t="s">
        <v>2057</v>
      </c>
      <c r="B465" s="67">
        <v>17</v>
      </c>
      <c r="C465" s="67">
        <v>91</v>
      </c>
      <c r="D465" s="67">
        <v>2672</v>
      </c>
    </row>
    <row r="466" spans="1:4" x14ac:dyDescent="0.2">
      <c r="A466" s="11" t="s">
        <v>2058</v>
      </c>
      <c r="B466" s="67">
        <v>17</v>
      </c>
      <c r="C466" s="67">
        <v>92</v>
      </c>
      <c r="D466" s="67">
        <v>2672</v>
      </c>
    </row>
    <row r="467" spans="1:4" x14ac:dyDescent="0.2">
      <c r="A467" s="11" t="s">
        <v>2059</v>
      </c>
      <c r="B467" s="67">
        <v>17</v>
      </c>
      <c r="C467" s="67">
        <v>92</v>
      </c>
      <c r="D467" s="67">
        <v>2672</v>
      </c>
    </row>
    <row r="468" spans="1:4" x14ac:dyDescent="0.2">
      <c r="A468" s="11" t="s">
        <v>2060</v>
      </c>
      <c r="B468" s="67">
        <v>17</v>
      </c>
      <c r="C468" s="67">
        <v>90</v>
      </c>
      <c r="D468" s="67">
        <v>2672</v>
      </c>
    </row>
    <row r="469" spans="1:4" x14ac:dyDescent="0.2">
      <c r="A469" s="11" t="s">
        <v>2061</v>
      </c>
      <c r="B469" s="67">
        <v>17</v>
      </c>
      <c r="C469" s="67">
        <v>90</v>
      </c>
      <c r="D469" s="67">
        <v>2672</v>
      </c>
    </row>
    <row r="470" spans="1:4" x14ac:dyDescent="0.2">
      <c r="A470" s="11" t="s">
        <v>2062</v>
      </c>
      <c r="B470" s="67">
        <v>18</v>
      </c>
      <c r="C470" s="67">
        <v>89</v>
      </c>
      <c r="D470" s="67">
        <v>2256</v>
      </c>
    </row>
    <row r="471" spans="1:4" x14ac:dyDescent="0.2">
      <c r="A471" s="11" t="s">
        <v>2063</v>
      </c>
      <c r="B471" s="67">
        <v>18</v>
      </c>
      <c r="C471" s="67">
        <v>89</v>
      </c>
      <c r="D471" s="67">
        <v>2256</v>
      </c>
    </row>
    <row r="472" spans="1:4" x14ac:dyDescent="0.2">
      <c r="A472" s="11" t="s">
        <v>2063</v>
      </c>
      <c r="B472" s="67">
        <v>18</v>
      </c>
      <c r="C472" s="67">
        <v>89</v>
      </c>
      <c r="D472" s="67">
        <v>2256</v>
      </c>
    </row>
    <row r="473" spans="1:4" x14ac:dyDescent="0.2">
      <c r="A473" s="11" t="s">
        <v>2064</v>
      </c>
      <c r="B473" s="67">
        <v>19</v>
      </c>
      <c r="C473" s="67">
        <v>84</v>
      </c>
      <c r="D473" s="67">
        <v>2464</v>
      </c>
    </row>
    <row r="474" spans="1:4" x14ac:dyDescent="0.2">
      <c r="A474" s="11" t="s">
        <v>2065</v>
      </c>
      <c r="B474" s="67">
        <v>21</v>
      </c>
      <c r="C474" s="67">
        <v>77</v>
      </c>
      <c r="D474" s="67">
        <v>2528</v>
      </c>
    </row>
    <row r="475" spans="1:4" x14ac:dyDescent="0.2">
      <c r="A475" s="11" t="s">
        <v>2066</v>
      </c>
      <c r="B475" s="67">
        <v>22</v>
      </c>
      <c r="C475" s="67">
        <v>73</v>
      </c>
      <c r="D475" s="67">
        <v>2712</v>
      </c>
    </row>
    <row r="476" spans="1:4" x14ac:dyDescent="0.2">
      <c r="A476" s="11" t="s">
        <v>2067</v>
      </c>
      <c r="B476" s="67">
        <v>22</v>
      </c>
      <c r="C476" s="67">
        <v>76</v>
      </c>
      <c r="D476" s="67">
        <v>2712</v>
      </c>
    </row>
    <row r="477" spans="1:4" x14ac:dyDescent="0.2">
      <c r="A477" s="11" t="s">
        <v>2068</v>
      </c>
      <c r="B477" s="67">
        <v>21</v>
      </c>
      <c r="C477" s="67">
        <v>79</v>
      </c>
      <c r="D477" s="67">
        <v>2528</v>
      </c>
    </row>
    <row r="478" spans="1:4" x14ac:dyDescent="0.2">
      <c r="A478" s="11" t="s">
        <v>2069</v>
      </c>
      <c r="B478" s="67">
        <v>21</v>
      </c>
      <c r="C478" s="67">
        <v>82</v>
      </c>
      <c r="D478" s="67">
        <v>2879</v>
      </c>
    </row>
    <row r="479" spans="1:4" x14ac:dyDescent="0.2">
      <c r="A479" s="11" t="s">
        <v>2070</v>
      </c>
      <c r="B479" s="67">
        <v>21</v>
      </c>
      <c r="C479" s="67">
        <v>83</v>
      </c>
      <c r="D479" s="67">
        <v>2879</v>
      </c>
    </row>
    <row r="480" spans="1:4" x14ac:dyDescent="0.2">
      <c r="A480" s="11" t="s">
        <v>2071</v>
      </c>
      <c r="B480" s="67">
        <v>20</v>
      </c>
      <c r="C480" s="67">
        <v>84</v>
      </c>
      <c r="D480" s="67">
        <v>2672</v>
      </c>
    </row>
    <row r="481" spans="1:13" x14ac:dyDescent="0.2">
      <c r="A481" s="11" t="s">
        <v>2072</v>
      </c>
      <c r="B481" s="67">
        <v>20</v>
      </c>
      <c r="C481" s="67">
        <v>84</v>
      </c>
      <c r="D481" s="67">
        <v>2672</v>
      </c>
    </row>
    <row r="482" spans="1:13" x14ac:dyDescent="0.2">
      <c r="A482" s="11" t="s">
        <v>2073</v>
      </c>
      <c r="B482" s="67">
        <v>20</v>
      </c>
      <c r="C482" s="67">
        <v>85</v>
      </c>
      <c r="D482" s="67">
        <v>2672</v>
      </c>
    </row>
    <row r="483" spans="1:13" x14ac:dyDescent="0.2">
      <c r="A483" s="11" t="s">
        <v>2074</v>
      </c>
      <c r="B483" s="67">
        <v>20</v>
      </c>
      <c r="C483" s="67">
        <v>85</v>
      </c>
      <c r="D483" s="67">
        <v>2672</v>
      </c>
    </row>
    <row r="484" spans="1:13" x14ac:dyDescent="0.2">
      <c r="A484" s="11" t="s">
        <v>2075</v>
      </c>
      <c r="B484" s="67">
        <v>20</v>
      </c>
      <c r="C484" s="67">
        <v>86</v>
      </c>
      <c r="D484" s="67">
        <v>2672</v>
      </c>
      <c r="E484" s="67">
        <v>2447.9166666666665</v>
      </c>
      <c r="F484" s="67"/>
      <c r="G484" s="67"/>
      <c r="L484" s="8">
        <v>2848.6666666666665</v>
      </c>
      <c r="M484" s="15" t="e">
        <f>AVERAGE(#REF!)</f>
        <v>#REF!</v>
      </c>
    </row>
    <row r="485" spans="1:13" x14ac:dyDescent="0.2">
      <c r="A485" s="11" t="s">
        <v>2076</v>
      </c>
      <c r="B485" s="67">
        <v>25</v>
      </c>
      <c r="C485" s="67">
        <v>63</v>
      </c>
      <c r="D485" s="67">
        <v>2339</v>
      </c>
    </row>
    <row r="486" spans="1:13" x14ac:dyDescent="0.2">
      <c r="A486" s="11" t="s">
        <v>2077</v>
      </c>
      <c r="B486" s="67">
        <v>24</v>
      </c>
      <c r="C486" s="67">
        <v>64</v>
      </c>
      <c r="D486" s="67">
        <v>2176</v>
      </c>
      <c r="E486" s="67"/>
      <c r="F486" s="67"/>
    </row>
    <row r="487" spans="1:13" x14ac:dyDescent="0.2">
      <c r="A487" s="11" t="s">
        <v>2078</v>
      </c>
      <c r="B487" s="67">
        <v>22</v>
      </c>
      <c r="C487" s="67">
        <v>66</v>
      </c>
      <c r="D487" s="67">
        <v>1860</v>
      </c>
    </row>
    <row r="488" spans="1:13" x14ac:dyDescent="0.2">
      <c r="A488" s="11" t="s">
        <v>2079</v>
      </c>
      <c r="B488" s="67">
        <v>22</v>
      </c>
      <c r="C488" s="67">
        <v>70</v>
      </c>
      <c r="D488" s="67">
        <v>2712</v>
      </c>
    </row>
    <row r="489" spans="1:13" x14ac:dyDescent="0.2">
      <c r="A489" s="11" t="s">
        <v>2080</v>
      </c>
      <c r="B489" s="67">
        <v>21</v>
      </c>
      <c r="C489" s="67">
        <v>75</v>
      </c>
      <c r="D489" s="67">
        <v>2528</v>
      </c>
    </row>
    <row r="490" spans="1:13" x14ac:dyDescent="0.2">
      <c r="A490" s="11" t="s">
        <v>2081</v>
      </c>
      <c r="B490" s="67">
        <v>21</v>
      </c>
      <c r="C490" s="67">
        <v>79</v>
      </c>
      <c r="D490" s="67">
        <v>2528</v>
      </c>
    </row>
    <row r="491" spans="1:13" x14ac:dyDescent="0.2">
      <c r="A491" s="11" t="s">
        <v>2082</v>
      </c>
      <c r="B491" s="67">
        <v>21</v>
      </c>
      <c r="C491" s="67">
        <v>73</v>
      </c>
      <c r="D491" s="67">
        <v>2528</v>
      </c>
    </row>
    <row r="492" spans="1:13" x14ac:dyDescent="0.2">
      <c r="A492" s="11" t="s">
        <v>2083</v>
      </c>
      <c r="B492" s="67">
        <v>22</v>
      </c>
      <c r="C492" s="67">
        <v>67</v>
      </c>
      <c r="D492" s="67">
        <v>1860</v>
      </c>
      <c r="F492" s="8">
        <v>22.3</v>
      </c>
      <c r="G492" s="8">
        <v>88.2</v>
      </c>
      <c r="H492" s="8">
        <v>294711</v>
      </c>
      <c r="I492" s="8">
        <v>21.1</v>
      </c>
      <c r="J492" s="8">
        <v>83.2</v>
      </c>
      <c r="K492" s="8">
        <v>260958</v>
      </c>
    </row>
    <row r="493" spans="1:13" x14ac:dyDescent="0.2">
      <c r="A493" s="11" t="s">
        <v>2084</v>
      </c>
      <c r="B493" s="67">
        <v>23</v>
      </c>
      <c r="C493" s="67">
        <v>61</v>
      </c>
      <c r="D493" s="67">
        <v>2016</v>
      </c>
      <c r="F493" s="8">
        <v>18.600000000000001</v>
      </c>
      <c r="G493" s="8">
        <v>80.2</v>
      </c>
      <c r="H493" s="8">
        <v>294711</v>
      </c>
      <c r="I493" s="8">
        <v>19.899999999999999</v>
      </c>
      <c r="J493" s="8">
        <v>86.5</v>
      </c>
      <c r="K493" s="8">
        <v>260958</v>
      </c>
    </row>
    <row r="494" spans="1:13" x14ac:dyDescent="0.2">
      <c r="A494" s="11" t="s">
        <v>2085</v>
      </c>
      <c r="B494" s="67">
        <v>25</v>
      </c>
      <c r="C494" s="67">
        <v>52</v>
      </c>
      <c r="D494" s="67">
        <v>1861</v>
      </c>
      <c r="F494" s="8">
        <v>21.2</v>
      </c>
      <c r="G494" s="8">
        <v>73.5</v>
      </c>
      <c r="H494" s="8">
        <v>295129</v>
      </c>
      <c r="I494" s="8">
        <v>18.5</v>
      </c>
      <c r="J494" s="8">
        <v>89.6</v>
      </c>
      <c r="K494" s="8">
        <v>261123</v>
      </c>
    </row>
    <row r="495" spans="1:13" x14ac:dyDescent="0.2">
      <c r="A495" s="11" t="s">
        <v>2344</v>
      </c>
      <c r="B495" s="67">
        <v>26</v>
      </c>
      <c r="C495" s="67">
        <v>43</v>
      </c>
      <c r="D495" s="67">
        <v>1507</v>
      </c>
      <c r="F495" s="8">
        <v>24.2</v>
      </c>
      <c r="G495" s="8">
        <v>73.3</v>
      </c>
      <c r="H495" s="8">
        <v>295129</v>
      </c>
      <c r="I495" s="8" t="s">
        <v>537</v>
      </c>
      <c r="J495" s="8" t="s">
        <v>537</v>
      </c>
      <c r="K495" s="8">
        <v>261168</v>
      </c>
    </row>
    <row r="496" spans="1:13" x14ac:dyDescent="0.2">
      <c r="A496" s="11" t="s">
        <v>2086</v>
      </c>
      <c r="B496" s="67">
        <v>27</v>
      </c>
      <c r="C496" s="67">
        <v>45</v>
      </c>
      <c r="D496" s="67">
        <v>1550</v>
      </c>
      <c r="F496" s="8">
        <v>25.5</v>
      </c>
      <c r="G496" s="8">
        <v>73.5</v>
      </c>
      <c r="H496" s="8">
        <v>295129</v>
      </c>
      <c r="I496" s="8">
        <v>21</v>
      </c>
      <c r="J496" s="8">
        <v>85.2</v>
      </c>
      <c r="K496" s="8">
        <v>261434</v>
      </c>
    </row>
    <row r="497" spans="1:13" x14ac:dyDescent="0.2">
      <c r="A497" s="11" t="s">
        <v>2087</v>
      </c>
      <c r="B497" s="67">
        <v>28</v>
      </c>
      <c r="C497" s="67">
        <v>40</v>
      </c>
      <c r="D497" s="67">
        <v>1594</v>
      </c>
      <c r="F497" s="8">
        <v>26</v>
      </c>
      <c r="G497" s="8">
        <v>68.7</v>
      </c>
      <c r="H497" s="8">
        <v>295129</v>
      </c>
      <c r="I497" s="8">
        <v>20.9</v>
      </c>
      <c r="J497" s="8">
        <v>83.1</v>
      </c>
      <c r="K497" s="8">
        <v>261772</v>
      </c>
    </row>
    <row r="498" spans="1:13" x14ac:dyDescent="0.2">
      <c r="A498" s="11" t="s">
        <v>2088</v>
      </c>
      <c r="B498" s="67">
        <v>29</v>
      </c>
      <c r="C498" s="67">
        <v>35</v>
      </c>
      <c r="D498" s="67">
        <v>1232</v>
      </c>
      <c r="F498" s="8">
        <v>26.9</v>
      </c>
      <c r="G498" s="8">
        <v>64.8</v>
      </c>
      <c r="H498" s="8">
        <v>295129</v>
      </c>
      <c r="I498" s="8">
        <v>21.9</v>
      </c>
      <c r="J498" s="8">
        <v>80.7</v>
      </c>
      <c r="K498" s="8">
        <v>261790</v>
      </c>
    </row>
    <row r="499" spans="1:13" x14ac:dyDescent="0.2">
      <c r="A499" s="11" t="s">
        <v>2089</v>
      </c>
      <c r="B499" s="67">
        <v>29</v>
      </c>
      <c r="C499" s="67">
        <v>32</v>
      </c>
      <c r="D499" s="67">
        <v>1232</v>
      </c>
      <c r="F499" s="8">
        <v>28.2</v>
      </c>
      <c r="G499" s="8">
        <v>57.7</v>
      </c>
      <c r="H499" s="8">
        <v>295129</v>
      </c>
      <c r="I499" s="8">
        <v>21.9</v>
      </c>
      <c r="J499" s="8">
        <v>78.900000000000006</v>
      </c>
      <c r="K499" s="8">
        <v>262116</v>
      </c>
    </row>
    <row r="500" spans="1:13" x14ac:dyDescent="0.2">
      <c r="A500" s="11" t="s">
        <v>2090</v>
      </c>
      <c r="B500" s="67">
        <v>30</v>
      </c>
      <c r="C500" s="67">
        <v>30</v>
      </c>
      <c r="D500" s="67">
        <v>1259</v>
      </c>
      <c r="F500" s="8">
        <v>25.6</v>
      </c>
      <c r="G500" s="8">
        <v>64.599999999999994</v>
      </c>
      <c r="H500" s="8">
        <v>295129</v>
      </c>
      <c r="I500" s="8">
        <v>20.5</v>
      </c>
      <c r="J500" s="8">
        <v>77.2</v>
      </c>
      <c r="K500" s="8">
        <v>262247</v>
      </c>
    </row>
    <row r="501" spans="1:13" x14ac:dyDescent="0.2">
      <c r="A501" s="11" t="s">
        <v>2091</v>
      </c>
      <c r="B501" s="67">
        <v>30</v>
      </c>
      <c r="C501" s="67">
        <v>29</v>
      </c>
      <c r="D501" s="67">
        <v>0</v>
      </c>
      <c r="F501" s="8">
        <v>23.5</v>
      </c>
      <c r="G501" s="8">
        <v>64.3</v>
      </c>
      <c r="H501" s="8">
        <v>295129</v>
      </c>
      <c r="I501" s="8">
        <v>20.7</v>
      </c>
      <c r="J501" s="8">
        <v>78.5</v>
      </c>
      <c r="K501" s="8">
        <v>262418</v>
      </c>
    </row>
    <row r="502" spans="1:13" x14ac:dyDescent="0.2">
      <c r="A502" s="11" t="s">
        <v>2092</v>
      </c>
      <c r="B502" s="67">
        <v>29</v>
      </c>
      <c r="C502" s="67">
        <v>31</v>
      </c>
      <c r="D502" s="67">
        <v>1232</v>
      </c>
    </row>
    <row r="503" spans="1:13" x14ac:dyDescent="0.2">
      <c r="A503" s="11" t="s">
        <v>2093</v>
      </c>
      <c r="B503" s="67">
        <v>29</v>
      </c>
      <c r="C503" s="67">
        <v>35</v>
      </c>
      <c r="D503" s="67">
        <v>1232</v>
      </c>
    </row>
    <row r="504" spans="1:13" x14ac:dyDescent="0.2">
      <c r="A504" s="11" t="s">
        <v>2094</v>
      </c>
      <c r="B504" s="67">
        <v>27</v>
      </c>
      <c r="C504" s="67">
        <v>42</v>
      </c>
      <c r="D504" s="67">
        <v>1550</v>
      </c>
    </row>
    <row r="505" spans="1:13" x14ac:dyDescent="0.2">
      <c r="A505" s="11" t="s">
        <v>2095</v>
      </c>
      <c r="B505" s="67">
        <v>26</v>
      </c>
      <c r="C505" s="67">
        <v>50</v>
      </c>
      <c r="D505" s="67">
        <v>1950</v>
      </c>
    </row>
    <row r="506" spans="1:13" x14ac:dyDescent="0.2">
      <c r="A506" s="11" t="s">
        <v>2096</v>
      </c>
      <c r="B506" s="67">
        <v>24</v>
      </c>
      <c r="C506" s="67">
        <v>56</v>
      </c>
      <c r="D506" s="67">
        <v>1772</v>
      </c>
    </row>
    <row r="507" spans="1:13" x14ac:dyDescent="0.2">
      <c r="A507" s="11" t="s">
        <v>2097</v>
      </c>
      <c r="B507" s="67">
        <v>23</v>
      </c>
      <c r="C507" s="67">
        <v>60</v>
      </c>
      <c r="D507" s="67">
        <v>2016</v>
      </c>
    </row>
    <row r="508" spans="1:13" x14ac:dyDescent="0.2">
      <c r="A508" s="11" t="s">
        <v>2098</v>
      </c>
      <c r="B508" s="67">
        <v>22</v>
      </c>
      <c r="C508" s="67">
        <v>65</v>
      </c>
      <c r="D508" s="67">
        <v>1860</v>
      </c>
      <c r="E508" s="67">
        <v>1766.4166666666667</v>
      </c>
      <c r="F508" s="69">
        <f>AVERAGE(F491:F506)</f>
        <v>24.2</v>
      </c>
      <c r="G508" s="69">
        <f>AVERAGE(G491:G506)</f>
        <v>70.88</v>
      </c>
      <c r="H508" s="69">
        <f>H516-H492</f>
        <v>1273</v>
      </c>
      <c r="I508" s="69">
        <f>AVERAGE(I491:I506)</f>
        <v>20.711111111111112</v>
      </c>
      <c r="J508" s="69">
        <f>AVERAGE(J491:J506)</f>
        <v>82.544444444444437</v>
      </c>
      <c r="K508" s="69">
        <f>K516-K492</f>
        <v>2402</v>
      </c>
      <c r="L508" s="8">
        <f>(H516-H492)+(K516-K492)</f>
        <v>3675</v>
      </c>
      <c r="M508" s="15" t="e">
        <f>AVERAGE(#REF!)</f>
        <v>#REF!</v>
      </c>
    </row>
    <row r="509" spans="1:13" x14ac:dyDescent="0.2">
      <c r="A509" s="11" t="s">
        <v>2099</v>
      </c>
      <c r="B509" s="67">
        <v>22</v>
      </c>
      <c r="C509" s="67">
        <v>68</v>
      </c>
      <c r="D509" s="67">
        <v>1860</v>
      </c>
      <c r="E509" s="67"/>
    </row>
    <row r="510" spans="1:13" x14ac:dyDescent="0.2">
      <c r="A510" s="11" t="s">
        <v>2100</v>
      </c>
      <c r="B510" s="67">
        <v>21</v>
      </c>
      <c r="C510" s="67">
        <v>71</v>
      </c>
      <c r="D510" s="67">
        <v>2528</v>
      </c>
      <c r="E510" s="67"/>
      <c r="F510" s="67"/>
    </row>
    <row r="511" spans="1:13" x14ac:dyDescent="0.2">
      <c r="A511" s="11" t="s">
        <v>2101</v>
      </c>
      <c r="B511" s="67">
        <v>21</v>
      </c>
      <c r="C511" s="67">
        <v>75</v>
      </c>
      <c r="D511" s="67">
        <v>2528</v>
      </c>
    </row>
    <row r="512" spans="1:13" x14ac:dyDescent="0.2">
      <c r="A512" s="11" t="s">
        <v>2102</v>
      </c>
      <c r="B512" s="67">
        <v>20</v>
      </c>
      <c r="C512" s="67">
        <v>77</v>
      </c>
      <c r="D512" s="67">
        <v>2343</v>
      </c>
    </row>
    <row r="513" spans="1:11" x14ac:dyDescent="0.2">
      <c r="A513" s="11" t="s">
        <v>2103</v>
      </c>
      <c r="B513" s="67">
        <v>20</v>
      </c>
      <c r="C513" s="67">
        <v>81</v>
      </c>
      <c r="D513" s="67">
        <v>2672</v>
      </c>
    </row>
    <row r="514" spans="1:11" x14ac:dyDescent="0.2">
      <c r="A514" s="11" t="s">
        <v>2104</v>
      </c>
      <c r="B514" s="67">
        <v>20</v>
      </c>
      <c r="C514" s="67">
        <v>83</v>
      </c>
      <c r="D514" s="67">
        <v>2672</v>
      </c>
    </row>
    <row r="515" spans="1:11" x14ac:dyDescent="0.2">
      <c r="A515" s="11" t="s">
        <v>2105</v>
      </c>
      <c r="B515" s="67">
        <v>20</v>
      </c>
      <c r="C515" s="67">
        <v>81</v>
      </c>
      <c r="D515" s="67">
        <v>2672</v>
      </c>
    </row>
    <row r="516" spans="1:11" x14ac:dyDescent="0.2">
      <c r="A516" s="11" t="s">
        <v>2106</v>
      </c>
      <c r="B516" s="67">
        <v>22</v>
      </c>
      <c r="C516" s="67">
        <v>77</v>
      </c>
      <c r="D516" s="67">
        <v>2712</v>
      </c>
      <c r="F516" s="8">
        <v>23</v>
      </c>
      <c r="G516" s="8">
        <v>79.099999999999994</v>
      </c>
      <c r="H516" s="8">
        <v>295984</v>
      </c>
      <c r="I516" s="8">
        <v>22.1</v>
      </c>
      <c r="J516" s="8">
        <v>82.1</v>
      </c>
      <c r="K516" s="8">
        <v>263360</v>
      </c>
    </row>
    <row r="517" spans="1:11" x14ac:dyDescent="0.2">
      <c r="A517" s="11" t="s">
        <v>2107</v>
      </c>
      <c r="B517" s="67">
        <v>23</v>
      </c>
      <c r="C517" s="67">
        <v>70</v>
      </c>
      <c r="D517" s="67">
        <v>2896</v>
      </c>
      <c r="F517" s="8">
        <v>23.1</v>
      </c>
      <c r="G517" s="8">
        <v>78.7</v>
      </c>
      <c r="H517" s="8">
        <v>295984</v>
      </c>
      <c r="I517" s="8">
        <v>21.2</v>
      </c>
      <c r="J517" s="8">
        <v>84.4</v>
      </c>
      <c r="K517" s="8">
        <v>263360</v>
      </c>
    </row>
    <row r="518" spans="1:11" x14ac:dyDescent="0.2">
      <c r="A518" s="11" t="s">
        <v>2108</v>
      </c>
      <c r="B518" s="67">
        <v>25</v>
      </c>
      <c r="C518" s="67">
        <v>64</v>
      </c>
      <c r="D518" s="67">
        <v>2339</v>
      </c>
      <c r="F518" s="8" t="s">
        <v>537</v>
      </c>
      <c r="G518" s="8" t="s">
        <v>537</v>
      </c>
      <c r="H518" s="8">
        <v>295984</v>
      </c>
      <c r="I518" s="8" t="s">
        <v>537</v>
      </c>
      <c r="J518" s="8" t="s">
        <v>537</v>
      </c>
      <c r="K518" s="8">
        <v>263360</v>
      </c>
    </row>
    <row r="519" spans="1:11" x14ac:dyDescent="0.2">
      <c r="A519" s="11" t="s">
        <v>2345</v>
      </c>
      <c r="B519" s="67">
        <v>26</v>
      </c>
      <c r="C519" s="67">
        <v>58</v>
      </c>
      <c r="D519" s="67">
        <v>1950</v>
      </c>
      <c r="F519" s="8">
        <v>22.3</v>
      </c>
      <c r="G519" s="8">
        <v>79.400000000000006</v>
      </c>
      <c r="H519" s="8">
        <v>296497</v>
      </c>
      <c r="I519" s="8">
        <v>21.2</v>
      </c>
      <c r="J519" s="8">
        <v>84.1</v>
      </c>
      <c r="K519" s="8">
        <v>263832</v>
      </c>
    </row>
    <row r="520" spans="1:11" x14ac:dyDescent="0.2">
      <c r="A520" s="11" t="s">
        <v>2109</v>
      </c>
      <c r="B520" s="67">
        <v>27</v>
      </c>
      <c r="C520" s="67">
        <v>53</v>
      </c>
      <c r="D520" s="67">
        <v>2039</v>
      </c>
      <c r="F520" s="8">
        <v>23.4</v>
      </c>
      <c r="G520" s="8">
        <v>78.400000000000006</v>
      </c>
      <c r="H520" s="8">
        <v>296509</v>
      </c>
      <c r="I520" s="8">
        <v>22</v>
      </c>
      <c r="J520" s="8">
        <v>85.4</v>
      </c>
      <c r="K520" s="8">
        <v>264011</v>
      </c>
    </row>
    <row r="521" spans="1:11" x14ac:dyDescent="0.2">
      <c r="A521" s="11" t="s">
        <v>2110</v>
      </c>
      <c r="B521" s="67">
        <v>27</v>
      </c>
      <c r="C521" s="67">
        <v>53</v>
      </c>
      <c r="D521" s="67">
        <v>2039</v>
      </c>
      <c r="F521" s="8">
        <v>23.4</v>
      </c>
      <c r="G521" s="8">
        <v>73.3</v>
      </c>
      <c r="H521" s="8">
        <v>296842</v>
      </c>
      <c r="I521" s="8">
        <v>21.1</v>
      </c>
      <c r="J521" s="8">
        <v>83.7</v>
      </c>
      <c r="K521" s="8">
        <v>264324</v>
      </c>
    </row>
    <row r="522" spans="1:11" x14ac:dyDescent="0.2">
      <c r="A522" s="11" t="s">
        <v>2111</v>
      </c>
      <c r="B522" s="67">
        <v>28</v>
      </c>
      <c r="C522" s="67">
        <v>50</v>
      </c>
      <c r="D522" s="67">
        <v>2128</v>
      </c>
      <c r="F522" s="8">
        <v>24</v>
      </c>
      <c r="G522" s="8">
        <v>72</v>
      </c>
      <c r="H522" s="8">
        <v>296842</v>
      </c>
      <c r="I522" s="8">
        <v>22.3</v>
      </c>
      <c r="J522" s="8">
        <v>83.7</v>
      </c>
      <c r="K522" s="8">
        <v>264324</v>
      </c>
    </row>
    <row r="523" spans="1:11" x14ac:dyDescent="0.2">
      <c r="A523" s="11" t="s">
        <v>2112</v>
      </c>
      <c r="B523" s="67">
        <v>28</v>
      </c>
      <c r="C523" s="67">
        <v>49</v>
      </c>
      <c r="D523" s="67">
        <v>1594</v>
      </c>
      <c r="F523" s="8">
        <v>23.3</v>
      </c>
      <c r="G523" s="8">
        <v>75.900000000000006</v>
      </c>
      <c r="H523" s="8">
        <v>296842</v>
      </c>
      <c r="I523" s="8">
        <v>22.1</v>
      </c>
      <c r="J523" s="8">
        <v>81.400000000000006</v>
      </c>
      <c r="K523" s="8">
        <v>264324</v>
      </c>
    </row>
    <row r="524" spans="1:11" x14ac:dyDescent="0.2">
      <c r="A524" s="11" t="s">
        <v>2113</v>
      </c>
      <c r="B524" s="67">
        <v>28</v>
      </c>
      <c r="C524" s="67">
        <v>51</v>
      </c>
      <c r="D524" s="67">
        <v>2128</v>
      </c>
      <c r="F524" s="8">
        <v>26.2</v>
      </c>
      <c r="G524" s="8">
        <v>61.2</v>
      </c>
      <c r="H524" s="8">
        <v>297211</v>
      </c>
      <c r="I524" s="8">
        <v>22.3</v>
      </c>
      <c r="J524" s="8">
        <v>79.900000000000006</v>
      </c>
      <c r="K524" s="8">
        <v>264868</v>
      </c>
    </row>
    <row r="525" spans="1:11" x14ac:dyDescent="0.2">
      <c r="A525" s="11" t="s">
        <v>2114</v>
      </c>
      <c r="B525" s="67">
        <v>27</v>
      </c>
      <c r="C525" s="67">
        <v>56</v>
      </c>
      <c r="D525" s="67">
        <v>2039</v>
      </c>
      <c r="F525" s="8">
        <v>27.3</v>
      </c>
      <c r="G525" s="8">
        <v>56.3</v>
      </c>
      <c r="H525" s="8">
        <v>297211</v>
      </c>
      <c r="I525" s="8">
        <v>22.1</v>
      </c>
      <c r="J525" s="8">
        <v>80</v>
      </c>
      <c r="K525" s="8">
        <v>264868</v>
      </c>
    </row>
    <row r="526" spans="1:11" x14ac:dyDescent="0.2">
      <c r="A526" s="11" t="s">
        <v>2115</v>
      </c>
      <c r="B526" s="67">
        <v>26</v>
      </c>
      <c r="C526" s="67">
        <v>61</v>
      </c>
      <c r="D526" s="67">
        <v>2502</v>
      </c>
      <c r="F526" s="8">
        <v>26</v>
      </c>
      <c r="G526" s="8">
        <v>60.4</v>
      </c>
      <c r="H526" s="8">
        <v>297482</v>
      </c>
      <c r="I526" s="8">
        <v>22.1</v>
      </c>
      <c r="J526" s="8">
        <v>80.099999999999994</v>
      </c>
      <c r="K526" s="8">
        <v>265277</v>
      </c>
    </row>
    <row r="527" spans="1:11" x14ac:dyDescent="0.2">
      <c r="A527" s="11" t="s">
        <v>2116</v>
      </c>
      <c r="B527" s="67">
        <v>26</v>
      </c>
      <c r="C527" s="67">
        <v>60</v>
      </c>
      <c r="D527" s="67">
        <v>2502</v>
      </c>
      <c r="F527" s="8">
        <v>22.5</v>
      </c>
      <c r="G527" s="8">
        <v>82.1</v>
      </c>
      <c r="H527" s="8">
        <v>297550</v>
      </c>
      <c r="I527" s="8">
        <v>24.9</v>
      </c>
      <c r="J527" s="8">
        <v>72</v>
      </c>
      <c r="K527" s="8">
        <v>265487</v>
      </c>
    </row>
    <row r="528" spans="1:11" x14ac:dyDescent="0.2">
      <c r="A528" s="11" t="s">
        <v>2117</v>
      </c>
      <c r="B528" s="67">
        <v>25</v>
      </c>
      <c r="C528" s="67">
        <v>64</v>
      </c>
      <c r="D528" s="67">
        <v>2339</v>
      </c>
      <c r="F528" s="8">
        <v>21.1</v>
      </c>
      <c r="G528" s="8">
        <v>83.5</v>
      </c>
      <c r="H528" s="8">
        <v>297800</v>
      </c>
      <c r="I528" s="8">
        <v>21.8</v>
      </c>
      <c r="J528" s="8">
        <v>77.5</v>
      </c>
      <c r="K528" s="8">
        <v>265852</v>
      </c>
    </row>
    <row r="529" spans="1:13" x14ac:dyDescent="0.2">
      <c r="A529" s="11" t="s">
        <v>2118</v>
      </c>
      <c r="B529" s="67">
        <v>25</v>
      </c>
      <c r="C529" s="67">
        <v>65</v>
      </c>
      <c r="D529" s="67">
        <v>2339</v>
      </c>
      <c r="F529" s="8">
        <v>21.2</v>
      </c>
      <c r="G529" s="8">
        <v>83.9</v>
      </c>
      <c r="H529" s="8">
        <v>297870</v>
      </c>
      <c r="I529" s="8">
        <v>21.5</v>
      </c>
      <c r="J529" s="8">
        <v>80</v>
      </c>
      <c r="K529" s="8">
        <v>265989</v>
      </c>
    </row>
    <row r="530" spans="1:13" x14ac:dyDescent="0.2">
      <c r="A530" s="11" t="s">
        <v>2119</v>
      </c>
      <c r="B530" s="67">
        <v>25</v>
      </c>
      <c r="C530" s="67">
        <v>64</v>
      </c>
      <c r="D530" s="67">
        <v>2339</v>
      </c>
      <c r="F530" s="8">
        <v>20.9</v>
      </c>
      <c r="G530" s="8">
        <v>84.8</v>
      </c>
      <c r="H530" s="8">
        <v>298229</v>
      </c>
      <c r="I530" s="8">
        <v>23.3</v>
      </c>
      <c r="J530" s="8">
        <v>79.900000000000006</v>
      </c>
      <c r="K530" s="8">
        <v>265948</v>
      </c>
    </row>
    <row r="531" spans="1:13" x14ac:dyDescent="0.2">
      <c r="A531" s="11" t="s">
        <v>2120</v>
      </c>
      <c r="B531" s="67">
        <v>24</v>
      </c>
      <c r="C531" s="67">
        <v>69</v>
      </c>
      <c r="D531" s="67">
        <v>2176</v>
      </c>
      <c r="F531" s="8">
        <v>20</v>
      </c>
      <c r="G531" s="8">
        <v>85.6</v>
      </c>
      <c r="H531" s="8">
        <v>298322</v>
      </c>
      <c r="I531" s="8">
        <v>20.2</v>
      </c>
      <c r="J531" s="8">
        <v>85.3</v>
      </c>
      <c r="K531" s="8">
        <v>266296</v>
      </c>
    </row>
    <row r="532" spans="1:13" x14ac:dyDescent="0.2">
      <c r="A532" s="11" t="s">
        <v>2121</v>
      </c>
      <c r="B532" s="67">
        <v>23</v>
      </c>
      <c r="C532" s="67">
        <v>72</v>
      </c>
      <c r="D532" s="67">
        <v>2896</v>
      </c>
      <c r="E532" s="67">
        <v>2343</v>
      </c>
      <c r="F532" s="69">
        <f>AVERAGE(F515:F530)</f>
        <v>23.407142857142855</v>
      </c>
      <c r="G532" s="69">
        <f>AVERAGE(G515:G530)</f>
        <v>74.928571428571431</v>
      </c>
      <c r="H532" s="69">
        <f>H540-H516</f>
        <v>3036</v>
      </c>
      <c r="I532" s="69">
        <f>AVERAGE(I515:I530)</f>
        <v>22.142857142857142</v>
      </c>
      <c r="J532" s="69">
        <f>AVERAGE(J515:J530)</f>
        <v>81.01428571428572</v>
      </c>
      <c r="K532" s="69">
        <f>K540-K516</f>
        <v>3961</v>
      </c>
      <c r="L532" s="76">
        <f>(H540-H516)+(K540-K516)</f>
        <v>6997</v>
      </c>
      <c r="M532" s="15" t="e">
        <f>AVERAGE(#REF!)</f>
        <v>#REF!</v>
      </c>
    </row>
    <row r="533" spans="1:13" x14ac:dyDescent="0.2">
      <c r="A533" s="11" t="s">
        <v>2122</v>
      </c>
      <c r="B533" s="67">
        <v>22</v>
      </c>
      <c r="C533" s="67">
        <v>73</v>
      </c>
      <c r="D533" s="67">
        <v>2712</v>
      </c>
      <c r="E533" s="99"/>
    </row>
    <row r="534" spans="1:13" x14ac:dyDescent="0.2">
      <c r="A534" s="11" t="s">
        <v>2123</v>
      </c>
      <c r="B534" s="67">
        <v>22</v>
      </c>
      <c r="C534" s="67">
        <v>74</v>
      </c>
      <c r="D534" s="67">
        <v>2712</v>
      </c>
      <c r="E534" s="67"/>
      <c r="F534" s="67"/>
    </row>
    <row r="535" spans="1:13" x14ac:dyDescent="0.2">
      <c r="A535" s="11" t="s">
        <v>2124</v>
      </c>
      <c r="B535" s="67">
        <v>22</v>
      </c>
      <c r="C535" s="67">
        <v>76</v>
      </c>
      <c r="D535" s="67">
        <v>2712</v>
      </c>
      <c r="E535" s="67"/>
    </row>
    <row r="536" spans="1:13" x14ac:dyDescent="0.2">
      <c r="A536" s="11" t="s">
        <v>2125</v>
      </c>
      <c r="B536" s="67">
        <v>22</v>
      </c>
      <c r="C536" s="67">
        <v>76</v>
      </c>
      <c r="D536" s="67">
        <v>2712</v>
      </c>
      <c r="E536" s="67"/>
    </row>
    <row r="537" spans="1:13" x14ac:dyDescent="0.2">
      <c r="A537" s="11" t="s">
        <v>2126</v>
      </c>
      <c r="B537" s="67">
        <v>22</v>
      </c>
      <c r="C537" s="67">
        <v>78</v>
      </c>
      <c r="D537" s="67">
        <v>2712</v>
      </c>
      <c r="E537" s="67"/>
    </row>
    <row r="538" spans="1:13" x14ac:dyDescent="0.2">
      <c r="A538" s="11" t="s">
        <v>2127</v>
      </c>
      <c r="B538" s="67">
        <v>21</v>
      </c>
      <c r="C538" s="67">
        <v>80</v>
      </c>
      <c r="D538" s="67">
        <v>2879</v>
      </c>
      <c r="E538" s="67"/>
    </row>
    <row r="539" spans="1:13" x14ac:dyDescent="0.2">
      <c r="A539" s="11" t="s">
        <v>2128</v>
      </c>
      <c r="B539" s="67">
        <v>21</v>
      </c>
      <c r="C539" s="67">
        <v>80</v>
      </c>
      <c r="D539" s="67">
        <v>2879</v>
      </c>
      <c r="E539" s="67"/>
    </row>
    <row r="540" spans="1:13" x14ac:dyDescent="0.2">
      <c r="A540" s="11" t="s">
        <v>2129</v>
      </c>
      <c r="B540" s="67">
        <v>22</v>
      </c>
      <c r="C540" s="67">
        <v>79</v>
      </c>
      <c r="D540" s="67">
        <v>2712</v>
      </c>
      <c r="E540" s="67"/>
      <c r="F540" s="8">
        <v>24.6</v>
      </c>
      <c r="G540" s="8">
        <v>77.900000000000006</v>
      </c>
      <c r="H540" s="8">
        <v>299020</v>
      </c>
      <c r="I540" s="8">
        <v>23.3</v>
      </c>
      <c r="J540" s="8">
        <v>82.6</v>
      </c>
      <c r="K540" s="76">
        <v>267321</v>
      </c>
    </row>
    <row r="541" spans="1:13" x14ac:dyDescent="0.2">
      <c r="A541" s="11" t="s">
        <v>2130</v>
      </c>
      <c r="B541" s="67">
        <v>23</v>
      </c>
      <c r="C541" s="67">
        <v>74</v>
      </c>
      <c r="D541" s="67">
        <v>2896</v>
      </c>
      <c r="E541" s="67"/>
      <c r="F541" s="8">
        <v>24.2</v>
      </c>
      <c r="G541" s="8">
        <v>76.3</v>
      </c>
      <c r="H541" s="8">
        <v>299020</v>
      </c>
      <c r="I541" s="8">
        <v>23.3</v>
      </c>
      <c r="J541" s="8">
        <v>81.8</v>
      </c>
      <c r="K541" s="76">
        <v>267321</v>
      </c>
    </row>
    <row r="542" spans="1:13" x14ac:dyDescent="0.2">
      <c r="A542" s="11" t="s">
        <v>2131</v>
      </c>
      <c r="B542" s="67">
        <v>25</v>
      </c>
      <c r="C542" s="67">
        <v>68</v>
      </c>
      <c r="D542" s="67">
        <v>2339</v>
      </c>
      <c r="E542" s="67"/>
      <c r="F542" s="8">
        <v>23.6</v>
      </c>
      <c r="G542" s="8">
        <v>78.099999999999994</v>
      </c>
      <c r="H542" s="8">
        <v>299020</v>
      </c>
      <c r="I542" s="8">
        <v>22.8</v>
      </c>
      <c r="J542" s="8">
        <v>82.2</v>
      </c>
      <c r="K542" s="76">
        <v>267321</v>
      </c>
    </row>
    <row r="543" spans="1:13" x14ac:dyDescent="0.2">
      <c r="A543" s="11" t="s">
        <v>2132</v>
      </c>
      <c r="B543" s="67">
        <v>26</v>
      </c>
      <c r="C543" s="67">
        <v>65</v>
      </c>
      <c r="D543" s="67">
        <v>2502</v>
      </c>
      <c r="E543" s="67"/>
      <c r="F543" s="8">
        <v>24.5</v>
      </c>
      <c r="G543" s="8">
        <v>73.3</v>
      </c>
      <c r="H543" s="8">
        <v>299020</v>
      </c>
      <c r="I543" s="8">
        <v>23.3</v>
      </c>
      <c r="J543" s="8">
        <v>82.9</v>
      </c>
      <c r="K543" s="76">
        <v>267321</v>
      </c>
    </row>
    <row r="544" spans="1:13" x14ac:dyDescent="0.2">
      <c r="A544" s="11" t="s">
        <v>2133</v>
      </c>
      <c r="B544" s="67">
        <v>27</v>
      </c>
      <c r="C544" s="67">
        <v>61</v>
      </c>
      <c r="D544" s="67">
        <v>2664</v>
      </c>
      <c r="E544" s="67"/>
      <c r="F544" s="8">
        <v>25.6</v>
      </c>
      <c r="G544" s="8">
        <v>76.2</v>
      </c>
      <c r="H544" s="8">
        <v>299020</v>
      </c>
      <c r="I544" s="8">
        <v>24.5</v>
      </c>
      <c r="J544" s="8">
        <v>82.3</v>
      </c>
      <c r="K544" s="76">
        <v>267321</v>
      </c>
    </row>
    <row r="545" spans="1:13" x14ac:dyDescent="0.2">
      <c r="A545" s="11" t="s">
        <v>2134</v>
      </c>
      <c r="B545" s="67">
        <v>28</v>
      </c>
      <c r="C545" s="67">
        <v>58</v>
      </c>
      <c r="D545" s="67">
        <v>2128</v>
      </c>
      <c r="E545" s="67"/>
      <c r="F545" s="8">
        <v>28.3</v>
      </c>
      <c r="G545" s="8">
        <v>67.900000000000006</v>
      </c>
      <c r="H545" s="8">
        <v>299020</v>
      </c>
      <c r="I545" s="8">
        <v>25.9</v>
      </c>
      <c r="J545" s="8">
        <v>74.099999999999994</v>
      </c>
      <c r="K545" s="76">
        <v>267321</v>
      </c>
    </row>
    <row r="546" spans="1:13" x14ac:dyDescent="0.2">
      <c r="A546" s="11" t="s">
        <v>2135</v>
      </c>
      <c r="B546" s="67">
        <v>28</v>
      </c>
      <c r="C546" s="67">
        <v>54</v>
      </c>
      <c r="D546" s="67">
        <v>2128</v>
      </c>
      <c r="E546" s="67"/>
      <c r="F546" s="8">
        <v>27.3</v>
      </c>
      <c r="G546" s="8">
        <v>67.3</v>
      </c>
      <c r="H546" s="8">
        <v>299020</v>
      </c>
      <c r="I546" s="8">
        <v>28.3</v>
      </c>
      <c r="J546" s="8">
        <v>67.400000000000006</v>
      </c>
      <c r="K546" s="76">
        <v>267321</v>
      </c>
    </row>
    <row r="547" spans="1:13" x14ac:dyDescent="0.2">
      <c r="A547" s="11" t="s">
        <v>2136</v>
      </c>
      <c r="B547" s="67">
        <v>29</v>
      </c>
      <c r="C547" s="67">
        <v>51</v>
      </c>
      <c r="D547" s="67">
        <v>2217</v>
      </c>
      <c r="E547" s="67"/>
      <c r="F547" s="8">
        <v>28.8</v>
      </c>
      <c r="G547" s="8">
        <v>65.7</v>
      </c>
      <c r="H547" s="8">
        <v>299020</v>
      </c>
      <c r="I547" s="8">
        <v>26.7</v>
      </c>
      <c r="J547" s="8">
        <v>72.7</v>
      </c>
      <c r="K547" s="76">
        <v>267321</v>
      </c>
    </row>
    <row r="548" spans="1:13" x14ac:dyDescent="0.2">
      <c r="A548" s="11" t="s">
        <v>2137</v>
      </c>
      <c r="B548" s="67">
        <v>29</v>
      </c>
      <c r="C548" s="67">
        <v>50</v>
      </c>
      <c r="D548" s="67">
        <v>2217</v>
      </c>
      <c r="E548" s="67"/>
      <c r="F548" s="8">
        <v>21.1</v>
      </c>
      <c r="G548" s="8">
        <v>78</v>
      </c>
      <c r="H548" s="8">
        <v>299387</v>
      </c>
      <c r="I548" s="8">
        <v>22.5</v>
      </c>
      <c r="J548" s="8">
        <v>76</v>
      </c>
      <c r="K548" s="76">
        <v>267429</v>
      </c>
    </row>
    <row r="549" spans="1:13" x14ac:dyDescent="0.2">
      <c r="A549" s="11" t="s">
        <v>2138</v>
      </c>
      <c r="B549" s="67">
        <v>29</v>
      </c>
      <c r="C549" s="67">
        <v>51</v>
      </c>
      <c r="D549" s="67">
        <v>2217</v>
      </c>
      <c r="F549" s="8">
        <v>14.5</v>
      </c>
      <c r="G549" s="8">
        <v>84.4</v>
      </c>
      <c r="H549" s="8">
        <v>299440</v>
      </c>
      <c r="I549" s="8">
        <v>20.6</v>
      </c>
      <c r="J549" s="8">
        <v>86.2</v>
      </c>
      <c r="K549" s="76">
        <v>267556</v>
      </c>
    </row>
    <row r="550" spans="1:13" x14ac:dyDescent="0.2">
      <c r="A550" s="11" t="s">
        <v>2139</v>
      </c>
      <c r="B550" s="67">
        <v>28</v>
      </c>
      <c r="C550" s="67">
        <v>52</v>
      </c>
      <c r="D550" s="67">
        <v>2128</v>
      </c>
      <c r="E550" s="67"/>
      <c r="F550" s="8">
        <v>20.3</v>
      </c>
      <c r="G550" s="8">
        <v>86.2</v>
      </c>
      <c r="H550" s="8">
        <v>299698</v>
      </c>
      <c r="I550" s="8">
        <v>22.2</v>
      </c>
      <c r="J550" s="8">
        <v>79.7</v>
      </c>
      <c r="K550" s="8">
        <v>267664</v>
      </c>
    </row>
    <row r="551" spans="1:13" x14ac:dyDescent="0.2">
      <c r="A551" s="11" t="s">
        <v>2140</v>
      </c>
      <c r="B551" s="67">
        <v>28</v>
      </c>
      <c r="C551" s="67">
        <v>53</v>
      </c>
      <c r="D551" s="67">
        <v>2128</v>
      </c>
      <c r="F551" s="8">
        <v>21</v>
      </c>
      <c r="G551" s="8">
        <v>83.3</v>
      </c>
      <c r="H551" s="8">
        <v>299770</v>
      </c>
      <c r="I551" s="8">
        <v>21.2</v>
      </c>
      <c r="J551" s="8">
        <v>80.3</v>
      </c>
      <c r="K551" s="8">
        <v>267786</v>
      </c>
    </row>
    <row r="552" spans="1:13" x14ac:dyDescent="0.2">
      <c r="A552" s="11" t="s">
        <v>2141</v>
      </c>
      <c r="B552" s="67">
        <v>26</v>
      </c>
      <c r="C552" s="67">
        <v>58</v>
      </c>
      <c r="D552" s="67">
        <v>1950</v>
      </c>
      <c r="F552" s="8">
        <v>22.1</v>
      </c>
      <c r="G552" s="8">
        <v>81.2</v>
      </c>
      <c r="H552" s="8">
        <v>299980</v>
      </c>
      <c r="I552" s="8">
        <v>21.9</v>
      </c>
      <c r="J552" s="8">
        <v>77.900000000000006</v>
      </c>
      <c r="K552" s="8">
        <v>267786</v>
      </c>
    </row>
    <row r="553" spans="1:13" x14ac:dyDescent="0.2">
      <c r="A553" s="11" t="s">
        <v>2142</v>
      </c>
      <c r="B553" s="67">
        <v>26</v>
      </c>
      <c r="C553" s="67">
        <v>58</v>
      </c>
      <c r="D553" s="67">
        <v>1950</v>
      </c>
      <c r="F553" s="8">
        <v>21.9</v>
      </c>
      <c r="G553" s="8">
        <v>80.099999999999994</v>
      </c>
      <c r="H553" s="8">
        <v>300141</v>
      </c>
      <c r="I553" s="8">
        <v>21.1</v>
      </c>
      <c r="J553" s="8">
        <v>86.2</v>
      </c>
      <c r="K553" s="8">
        <v>267900</v>
      </c>
    </row>
    <row r="554" spans="1:13" x14ac:dyDescent="0.2">
      <c r="A554" s="11" t="s">
        <v>2143</v>
      </c>
      <c r="B554" s="67">
        <v>25</v>
      </c>
      <c r="C554" s="67">
        <v>62</v>
      </c>
      <c r="D554" s="67">
        <v>2339</v>
      </c>
      <c r="F554" s="8">
        <v>22.1</v>
      </c>
      <c r="G554" s="8">
        <v>80.099999999999994</v>
      </c>
      <c r="H554" s="8">
        <v>300147</v>
      </c>
      <c r="I554" s="8">
        <v>21</v>
      </c>
      <c r="J554" s="8">
        <v>85.7</v>
      </c>
      <c r="K554" s="8">
        <v>268078</v>
      </c>
    </row>
    <row r="555" spans="1:13" x14ac:dyDescent="0.2">
      <c r="A555" s="11" t="s">
        <v>2144</v>
      </c>
      <c r="B555" s="67">
        <v>24</v>
      </c>
      <c r="C555" s="67">
        <v>65</v>
      </c>
      <c r="D555" s="67">
        <v>2176</v>
      </c>
      <c r="E555" s="67"/>
      <c r="F555" s="8">
        <v>23.6</v>
      </c>
      <c r="G555" s="8">
        <v>79.099999999999994</v>
      </c>
      <c r="H555" s="8">
        <v>300147</v>
      </c>
      <c r="I555" s="8">
        <v>23.3</v>
      </c>
      <c r="J555" s="8">
        <v>82.1</v>
      </c>
      <c r="K555" s="8">
        <v>268078</v>
      </c>
    </row>
    <row r="556" spans="1:13" x14ac:dyDescent="0.2">
      <c r="A556" s="11" t="s">
        <v>2145</v>
      </c>
      <c r="B556" s="67">
        <v>23</v>
      </c>
      <c r="C556" s="67">
        <v>66</v>
      </c>
      <c r="D556" s="67">
        <v>2016</v>
      </c>
      <c r="E556" s="67">
        <v>2417.7083333333335</v>
      </c>
      <c r="F556" s="69">
        <f>AVERAGE(F539:F554)</f>
        <v>23.326666666666668</v>
      </c>
      <c r="G556" s="69">
        <f>AVERAGE(G539:G554)</f>
        <v>77.066666666666649</v>
      </c>
      <c r="H556" s="69">
        <f>H564-H540</f>
        <v>2418</v>
      </c>
      <c r="I556" s="69">
        <f>AVERAGE(I539:I554)</f>
        <v>23.24</v>
      </c>
      <c r="J556" s="69">
        <f>AVERAGE(J539:J554)</f>
        <v>79.866666666666688</v>
      </c>
      <c r="K556" s="69">
        <f>K564-K540</f>
        <v>1526</v>
      </c>
      <c r="L556" s="8">
        <f>(H564-H540)+(K564-K540)</f>
        <v>3944</v>
      </c>
      <c r="M556" s="15" t="e">
        <f>AVERAGE(#REF!)</f>
        <v>#REF!</v>
      </c>
    </row>
    <row r="557" spans="1:13" x14ac:dyDescent="0.2">
      <c r="A557" s="11" t="s">
        <v>2146</v>
      </c>
      <c r="B557" s="67">
        <v>22</v>
      </c>
      <c r="C557" s="67">
        <v>63</v>
      </c>
      <c r="D557" s="67">
        <v>1860</v>
      </c>
      <c r="E557" s="67"/>
      <c r="F557" s="67"/>
      <c r="G557" s="67"/>
      <c r="H557" s="67"/>
      <c r="I557" s="67"/>
      <c r="J557" s="67"/>
      <c r="K557" s="67"/>
    </row>
    <row r="558" spans="1:13" x14ac:dyDescent="0.2">
      <c r="A558" s="11" t="s">
        <v>2147</v>
      </c>
      <c r="B558" s="67">
        <v>22</v>
      </c>
      <c r="C558" s="67">
        <v>59</v>
      </c>
      <c r="D558" s="67">
        <v>1590</v>
      </c>
    </row>
    <row r="559" spans="1:13" x14ac:dyDescent="0.2">
      <c r="A559" s="11" t="s">
        <v>2148</v>
      </c>
      <c r="B559" s="67">
        <v>22</v>
      </c>
      <c r="C559" s="67">
        <v>57</v>
      </c>
      <c r="D559" s="67">
        <v>1590</v>
      </c>
    </row>
    <row r="560" spans="1:13" x14ac:dyDescent="0.2">
      <c r="A560" s="11" t="s">
        <v>2149</v>
      </c>
      <c r="B560" s="67">
        <v>21</v>
      </c>
      <c r="C560" s="67">
        <v>61</v>
      </c>
      <c r="D560" s="67">
        <v>1710</v>
      </c>
    </row>
    <row r="561" spans="1:11" x14ac:dyDescent="0.2">
      <c r="A561" s="11" t="s">
        <v>2150</v>
      </c>
      <c r="B561" s="67">
        <v>21</v>
      </c>
      <c r="C561" s="67">
        <v>67</v>
      </c>
      <c r="D561" s="67">
        <v>1710</v>
      </c>
    </row>
    <row r="562" spans="1:11" x14ac:dyDescent="0.2">
      <c r="A562" s="11" t="s">
        <v>2151</v>
      </c>
      <c r="B562" s="67">
        <v>20</v>
      </c>
      <c r="C562" s="67">
        <v>72</v>
      </c>
      <c r="D562" s="67">
        <v>2343</v>
      </c>
    </row>
    <row r="563" spans="1:11" x14ac:dyDescent="0.2">
      <c r="A563" s="11" t="s">
        <v>2152</v>
      </c>
      <c r="B563" s="67">
        <v>21</v>
      </c>
      <c r="C563" s="67">
        <v>75</v>
      </c>
      <c r="D563" s="67">
        <v>2528</v>
      </c>
    </row>
    <row r="564" spans="1:11" x14ac:dyDescent="0.2">
      <c r="A564" s="11" t="s">
        <v>2153</v>
      </c>
      <c r="B564" s="67">
        <v>22</v>
      </c>
      <c r="C564" s="67">
        <v>72</v>
      </c>
      <c r="D564" s="67">
        <v>2712</v>
      </c>
      <c r="F564" s="8">
        <v>22.2</v>
      </c>
      <c r="G564" s="8">
        <v>81.400000000000006</v>
      </c>
      <c r="H564" s="8">
        <v>301438</v>
      </c>
      <c r="I564" s="8">
        <v>21.1</v>
      </c>
      <c r="J564" s="8">
        <v>83.6</v>
      </c>
      <c r="K564" s="8">
        <v>268847</v>
      </c>
    </row>
    <row r="565" spans="1:11" x14ac:dyDescent="0.2">
      <c r="A565" s="11" t="s">
        <v>2154</v>
      </c>
      <c r="B565" s="67">
        <v>24</v>
      </c>
      <c r="C565" s="67">
        <v>68</v>
      </c>
      <c r="D565" s="67">
        <v>2176</v>
      </c>
      <c r="F565" s="8">
        <v>24.3</v>
      </c>
      <c r="G565" s="8">
        <v>70.599999999999994</v>
      </c>
      <c r="H565" s="8">
        <v>301438</v>
      </c>
      <c r="I565" s="8">
        <v>22.5</v>
      </c>
      <c r="J565" s="8">
        <v>78</v>
      </c>
      <c r="K565" s="8">
        <v>268847</v>
      </c>
    </row>
    <row r="566" spans="1:11" x14ac:dyDescent="0.2">
      <c r="A566" s="11" t="s">
        <v>2155</v>
      </c>
      <c r="B566" s="67">
        <v>26</v>
      </c>
      <c r="C566" s="67">
        <v>61</v>
      </c>
      <c r="D566" s="67">
        <v>2502</v>
      </c>
      <c r="F566" s="8">
        <v>25.5</v>
      </c>
      <c r="G566" s="8">
        <v>64</v>
      </c>
      <c r="H566" s="8">
        <v>301438</v>
      </c>
      <c r="I566" s="8">
        <v>23.9</v>
      </c>
      <c r="J566" s="8">
        <v>73.8</v>
      </c>
      <c r="K566" s="8">
        <v>268847</v>
      </c>
    </row>
    <row r="567" spans="1:11" x14ac:dyDescent="0.2">
      <c r="A567" s="11" t="s">
        <v>2156</v>
      </c>
      <c r="B567" s="67">
        <v>28</v>
      </c>
      <c r="C567" s="67">
        <v>52</v>
      </c>
      <c r="D567" s="67">
        <v>2128</v>
      </c>
      <c r="F567" s="8">
        <v>26.6</v>
      </c>
      <c r="G567" s="8">
        <v>64.599999999999994</v>
      </c>
      <c r="H567" s="8">
        <v>301438</v>
      </c>
      <c r="I567" s="8">
        <v>23.6</v>
      </c>
      <c r="J567" s="8">
        <v>73.2</v>
      </c>
      <c r="K567" s="8">
        <v>268847</v>
      </c>
    </row>
    <row r="568" spans="1:11" x14ac:dyDescent="0.2">
      <c r="A568" s="11" t="s">
        <v>2157</v>
      </c>
      <c r="B568" s="67">
        <v>29</v>
      </c>
      <c r="C568" s="67">
        <v>49</v>
      </c>
      <c r="D568" s="67">
        <v>1640</v>
      </c>
      <c r="F568" s="8">
        <v>27.3</v>
      </c>
      <c r="G568" s="8">
        <v>55.4</v>
      </c>
      <c r="H568" s="8">
        <v>301438</v>
      </c>
      <c r="I568" s="8">
        <v>24.8</v>
      </c>
      <c r="J568" s="8">
        <v>64.3</v>
      </c>
      <c r="K568" s="8">
        <v>268847</v>
      </c>
    </row>
    <row r="569" spans="1:11" x14ac:dyDescent="0.2">
      <c r="A569" s="11" t="s">
        <v>2158</v>
      </c>
      <c r="B569" s="67">
        <v>29</v>
      </c>
      <c r="C569" s="67">
        <v>46</v>
      </c>
      <c r="D569" s="67">
        <v>1640</v>
      </c>
    </row>
    <row r="570" spans="1:11" x14ac:dyDescent="0.2">
      <c r="A570" s="11" t="s">
        <v>2159</v>
      </c>
      <c r="B570" s="67">
        <v>30</v>
      </c>
      <c r="C570" s="67">
        <v>44</v>
      </c>
      <c r="D570" s="67">
        <v>1689</v>
      </c>
    </row>
    <row r="571" spans="1:11" x14ac:dyDescent="0.2">
      <c r="A571" s="11" t="s">
        <v>2160</v>
      </c>
      <c r="B571" s="67">
        <v>30</v>
      </c>
      <c r="C571" s="67">
        <v>44</v>
      </c>
      <c r="D571" s="67">
        <v>1689</v>
      </c>
    </row>
    <row r="572" spans="1:11" x14ac:dyDescent="0.2">
      <c r="A572" s="11" t="s">
        <v>2161</v>
      </c>
      <c r="B572" s="67">
        <v>30</v>
      </c>
      <c r="C572" s="67">
        <v>42</v>
      </c>
      <c r="D572" s="67">
        <v>1689</v>
      </c>
    </row>
    <row r="573" spans="1:11" x14ac:dyDescent="0.2">
      <c r="A573" s="11" t="s">
        <v>2162</v>
      </c>
      <c r="B573" s="67">
        <v>30</v>
      </c>
      <c r="C573" s="67">
        <v>42</v>
      </c>
      <c r="D573" s="67">
        <v>1689</v>
      </c>
    </row>
    <row r="574" spans="1:11" x14ac:dyDescent="0.2">
      <c r="A574" s="11" t="s">
        <v>2163</v>
      </c>
      <c r="B574" s="67">
        <v>30</v>
      </c>
      <c r="C574" s="67">
        <v>43</v>
      </c>
      <c r="D574" s="67">
        <v>1689</v>
      </c>
    </row>
    <row r="575" spans="1:11" x14ac:dyDescent="0.2">
      <c r="A575" s="11" t="s">
        <v>2164</v>
      </c>
      <c r="B575" s="67">
        <v>28</v>
      </c>
      <c r="C575" s="67">
        <v>49</v>
      </c>
      <c r="D575" s="67">
        <v>1594</v>
      </c>
    </row>
    <row r="576" spans="1:11" x14ac:dyDescent="0.2">
      <c r="A576" s="11" t="s">
        <v>2165</v>
      </c>
      <c r="B576" s="67">
        <v>25</v>
      </c>
      <c r="C576" s="67">
        <v>60</v>
      </c>
      <c r="D576" s="67">
        <v>2339</v>
      </c>
    </row>
    <row r="577" spans="1:13" x14ac:dyDescent="0.2">
      <c r="A577" s="11" t="s">
        <v>2166</v>
      </c>
      <c r="B577" s="67">
        <v>24</v>
      </c>
      <c r="C577" s="67">
        <v>67</v>
      </c>
      <c r="D577" s="67">
        <v>2176</v>
      </c>
    </row>
    <row r="578" spans="1:13" x14ac:dyDescent="0.2">
      <c r="A578" s="11" t="s">
        <v>2167</v>
      </c>
      <c r="B578" s="67">
        <v>23</v>
      </c>
      <c r="C578" s="67">
        <v>72</v>
      </c>
      <c r="D578" s="67">
        <v>2896</v>
      </c>
    </row>
    <row r="579" spans="1:13" x14ac:dyDescent="0.2">
      <c r="A579" s="11" t="s">
        <v>2168</v>
      </c>
      <c r="B579" s="67">
        <v>22</v>
      </c>
      <c r="C579" s="67">
        <v>76</v>
      </c>
      <c r="D579" s="67">
        <v>2712</v>
      </c>
    </row>
    <row r="580" spans="1:13" x14ac:dyDescent="0.2">
      <c r="A580" s="11" t="s">
        <v>2169</v>
      </c>
      <c r="B580" s="67">
        <v>21</v>
      </c>
      <c r="C580" s="67">
        <v>79</v>
      </c>
      <c r="D580" s="67">
        <v>2528</v>
      </c>
      <c r="E580" s="67">
        <v>2034.125</v>
      </c>
      <c r="F580" s="69">
        <f>AVERAGE(F563:F578)</f>
        <v>25.18</v>
      </c>
      <c r="G580" s="69">
        <f>AVERAGE(G563:G578)</f>
        <v>67.2</v>
      </c>
      <c r="H580" s="69">
        <f>H660-H564</f>
        <v>5517</v>
      </c>
      <c r="I580" s="69">
        <f>AVERAGE(I563:I578)</f>
        <v>23.18</v>
      </c>
      <c r="J580" s="69">
        <f>AVERAGE(J563:J578)</f>
        <v>74.58</v>
      </c>
      <c r="K580" s="69">
        <f>K660-K564</f>
        <v>3625</v>
      </c>
      <c r="L580" s="8">
        <f>((H660-H564)+(K660-K564))/2.875</f>
        <v>3179.8260869565215</v>
      </c>
      <c r="M580" s="15" t="e">
        <f>AVERAGE(#REF!)</f>
        <v>#REF!</v>
      </c>
    </row>
    <row r="581" spans="1:13" x14ac:dyDescent="0.2">
      <c r="A581" s="11" t="s">
        <v>2170</v>
      </c>
      <c r="B581" s="67">
        <v>21</v>
      </c>
      <c r="C581" s="67">
        <v>82</v>
      </c>
      <c r="D581" s="67">
        <v>2879</v>
      </c>
      <c r="E581" s="67"/>
      <c r="F581" s="67"/>
    </row>
    <row r="582" spans="1:13" x14ac:dyDescent="0.2">
      <c r="A582" s="11" t="s">
        <v>2171</v>
      </c>
      <c r="B582" s="67">
        <v>21</v>
      </c>
      <c r="C582" s="67">
        <v>84</v>
      </c>
      <c r="D582" s="67">
        <v>2879</v>
      </c>
    </row>
    <row r="583" spans="1:13" x14ac:dyDescent="0.2">
      <c r="A583" s="11" t="s">
        <v>2172</v>
      </c>
      <c r="B583" s="67">
        <v>20</v>
      </c>
      <c r="C583" s="67">
        <v>85</v>
      </c>
      <c r="D583" s="67">
        <v>2672</v>
      </c>
    </row>
    <row r="584" spans="1:13" x14ac:dyDescent="0.2">
      <c r="A584" s="11" t="s">
        <v>2173</v>
      </c>
      <c r="B584" s="67">
        <v>20</v>
      </c>
      <c r="C584" s="67">
        <v>86</v>
      </c>
      <c r="D584" s="67">
        <v>2672</v>
      </c>
    </row>
    <row r="585" spans="1:13" x14ac:dyDescent="0.2">
      <c r="A585" s="11" t="s">
        <v>2174</v>
      </c>
      <c r="B585" s="67">
        <v>20</v>
      </c>
      <c r="C585" s="67">
        <v>86</v>
      </c>
      <c r="D585" s="67">
        <v>2672</v>
      </c>
    </row>
    <row r="586" spans="1:13" x14ac:dyDescent="0.2">
      <c r="A586" s="11" t="s">
        <v>2175</v>
      </c>
      <c r="B586" s="67">
        <v>20</v>
      </c>
      <c r="C586" s="67">
        <v>86</v>
      </c>
      <c r="D586" s="67">
        <v>2672</v>
      </c>
    </row>
    <row r="587" spans="1:13" x14ac:dyDescent="0.2">
      <c r="A587" s="11" t="s">
        <v>2176</v>
      </c>
      <c r="B587" s="67">
        <v>20</v>
      </c>
      <c r="C587" s="67">
        <v>85</v>
      </c>
      <c r="D587" s="67">
        <v>2672</v>
      </c>
    </row>
    <row r="588" spans="1:13" x14ac:dyDescent="0.2">
      <c r="A588" s="11" t="s">
        <v>2177</v>
      </c>
      <c r="B588" s="67">
        <v>20</v>
      </c>
      <c r="C588" s="67">
        <v>85</v>
      </c>
      <c r="D588" s="67">
        <v>2672</v>
      </c>
      <c r="F588" s="8" t="s">
        <v>537</v>
      </c>
      <c r="G588" s="8" t="s">
        <v>537</v>
      </c>
      <c r="H588" s="8" t="s">
        <v>537</v>
      </c>
      <c r="I588" s="8" t="s">
        <v>537</v>
      </c>
      <c r="J588" s="8" t="s">
        <v>537</v>
      </c>
      <c r="K588" s="8" t="s">
        <v>537</v>
      </c>
    </row>
    <row r="589" spans="1:13" x14ac:dyDescent="0.2">
      <c r="A589" s="11" t="s">
        <v>2178</v>
      </c>
      <c r="B589" s="67">
        <v>21</v>
      </c>
      <c r="C589" s="67">
        <v>83</v>
      </c>
      <c r="D589" s="67">
        <v>2879</v>
      </c>
      <c r="F589" s="8" t="s">
        <v>537</v>
      </c>
      <c r="G589" s="8" t="s">
        <v>537</v>
      </c>
      <c r="H589" s="8" t="s">
        <v>537</v>
      </c>
      <c r="I589" s="8" t="s">
        <v>537</v>
      </c>
      <c r="J589" s="8" t="s">
        <v>537</v>
      </c>
      <c r="K589" s="8" t="s">
        <v>537</v>
      </c>
    </row>
    <row r="590" spans="1:13" x14ac:dyDescent="0.2">
      <c r="A590" s="11" t="s">
        <v>2179</v>
      </c>
      <c r="B590" s="67">
        <v>22</v>
      </c>
      <c r="C590" s="67">
        <v>79</v>
      </c>
      <c r="D590" s="67">
        <v>2712</v>
      </c>
      <c r="F590" s="8" t="s">
        <v>537</v>
      </c>
      <c r="G590" s="8" t="s">
        <v>537</v>
      </c>
      <c r="H590" s="8" t="s">
        <v>537</v>
      </c>
      <c r="I590" s="8" t="s">
        <v>537</v>
      </c>
      <c r="J590" s="8" t="s">
        <v>537</v>
      </c>
      <c r="K590" s="8" t="s">
        <v>537</v>
      </c>
    </row>
    <row r="591" spans="1:13" x14ac:dyDescent="0.2">
      <c r="A591" s="11" t="s">
        <v>2180</v>
      </c>
      <c r="B591" s="67">
        <v>23</v>
      </c>
      <c r="C591" s="67">
        <v>74</v>
      </c>
      <c r="D591" s="67">
        <v>2896</v>
      </c>
      <c r="F591" s="8" t="s">
        <v>537</v>
      </c>
      <c r="G591" s="8" t="s">
        <v>537</v>
      </c>
      <c r="H591" s="8" t="s">
        <v>537</v>
      </c>
      <c r="I591" s="8" t="s">
        <v>537</v>
      </c>
      <c r="J591" s="8" t="s">
        <v>537</v>
      </c>
      <c r="K591" s="8" t="s">
        <v>537</v>
      </c>
    </row>
    <row r="592" spans="1:13" x14ac:dyDescent="0.2">
      <c r="A592" s="11" t="s">
        <v>2180</v>
      </c>
      <c r="B592" s="67">
        <v>24</v>
      </c>
      <c r="C592" s="67">
        <v>70</v>
      </c>
      <c r="D592" s="67">
        <v>3080</v>
      </c>
      <c r="F592" s="8" t="s">
        <v>537</v>
      </c>
      <c r="G592" s="8" t="s">
        <v>537</v>
      </c>
      <c r="H592" s="8" t="s">
        <v>537</v>
      </c>
      <c r="I592" s="8" t="s">
        <v>537</v>
      </c>
      <c r="J592" s="8" t="s">
        <v>537</v>
      </c>
      <c r="K592" s="8" t="s">
        <v>537</v>
      </c>
    </row>
    <row r="593" spans="1:14" x14ac:dyDescent="0.2">
      <c r="A593" s="11" t="s">
        <v>2181</v>
      </c>
      <c r="B593" s="67">
        <v>25</v>
      </c>
      <c r="C593" s="67">
        <v>68</v>
      </c>
      <c r="D593" s="67">
        <v>2339</v>
      </c>
      <c r="F593" s="8" t="s">
        <v>537</v>
      </c>
      <c r="G593" s="8" t="s">
        <v>537</v>
      </c>
      <c r="H593" s="8" t="s">
        <v>537</v>
      </c>
      <c r="I593" s="8" t="s">
        <v>537</v>
      </c>
      <c r="J593" s="8" t="s">
        <v>537</v>
      </c>
      <c r="K593" s="8" t="s">
        <v>537</v>
      </c>
    </row>
    <row r="594" spans="1:14" x14ac:dyDescent="0.2">
      <c r="A594" s="11" t="s">
        <v>2182</v>
      </c>
      <c r="B594" s="67">
        <v>25</v>
      </c>
      <c r="C594" s="67">
        <v>65</v>
      </c>
      <c r="D594" s="67">
        <v>2339</v>
      </c>
      <c r="F594" s="8" t="s">
        <v>537</v>
      </c>
      <c r="G594" s="8" t="s">
        <v>537</v>
      </c>
      <c r="H594" s="8" t="s">
        <v>537</v>
      </c>
      <c r="I594" s="8" t="s">
        <v>537</v>
      </c>
      <c r="J594" s="8" t="s">
        <v>537</v>
      </c>
      <c r="K594" s="8" t="s">
        <v>537</v>
      </c>
    </row>
    <row r="595" spans="1:14" x14ac:dyDescent="0.2">
      <c r="A595" s="11" t="s">
        <v>2183</v>
      </c>
      <c r="B595" s="67">
        <v>26</v>
      </c>
      <c r="C595" s="67">
        <v>61</v>
      </c>
      <c r="D595" s="67">
        <v>2502</v>
      </c>
      <c r="F595" s="8" t="s">
        <v>537</v>
      </c>
      <c r="G595" s="8" t="s">
        <v>537</v>
      </c>
      <c r="H595" s="8" t="s">
        <v>537</v>
      </c>
      <c r="I595" s="8" t="s">
        <v>537</v>
      </c>
      <c r="J595" s="8" t="s">
        <v>537</v>
      </c>
      <c r="K595" s="8" t="s">
        <v>537</v>
      </c>
    </row>
    <row r="596" spans="1:14" x14ac:dyDescent="0.2">
      <c r="A596" s="11" t="s">
        <v>2184</v>
      </c>
      <c r="B596" s="67">
        <v>27</v>
      </c>
      <c r="C596" s="67">
        <v>57</v>
      </c>
      <c r="D596" s="67">
        <v>2039</v>
      </c>
      <c r="F596" s="8" t="s">
        <v>537</v>
      </c>
      <c r="G596" s="8" t="s">
        <v>537</v>
      </c>
      <c r="H596" s="8" t="s">
        <v>537</v>
      </c>
      <c r="I596" s="8" t="s">
        <v>537</v>
      </c>
      <c r="J596" s="8" t="s">
        <v>537</v>
      </c>
      <c r="K596" s="8" t="s">
        <v>537</v>
      </c>
    </row>
    <row r="597" spans="1:14" x14ac:dyDescent="0.2">
      <c r="A597" s="11" t="s">
        <v>2185</v>
      </c>
      <c r="B597" s="67">
        <v>27</v>
      </c>
      <c r="C597" s="67">
        <v>53</v>
      </c>
      <c r="D597" s="67">
        <v>2039</v>
      </c>
      <c r="F597" s="8" t="s">
        <v>537</v>
      </c>
      <c r="G597" s="8" t="s">
        <v>537</v>
      </c>
      <c r="H597" s="8" t="s">
        <v>537</v>
      </c>
      <c r="I597" s="8" t="s">
        <v>537</v>
      </c>
      <c r="J597" s="8" t="s">
        <v>537</v>
      </c>
      <c r="K597" s="8" t="s">
        <v>537</v>
      </c>
    </row>
    <row r="598" spans="1:14" x14ac:dyDescent="0.2">
      <c r="A598" s="11" t="s">
        <v>2186</v>
      </c>
      <c r="B598" s="67">
        <v>27</v>
      </c>
      <c r="C598" s="67">
        <v>51</v>
      </c>
      <c r="D598" s="67">
        <v>2039</v>
      </c>
      <c r="F598" s="8" t="s">
        <v>537</v>
      </c>
      <c r="G598" s="8" t="s">
        <v>537</v>
      </c>
      <c r="H598" s="8" t="s">
        <v>537</v>
      </c>
      <c r="I598" s="8" t="s">
        <v>537</v>
      </c>
      <c r="J598" s="8" t="s">
        <v>537</v>
      </c>
      <c r="K598" s="8" t="s">
        <v>537</v>
      </c>
    </row>
    <row r="599" spans="1:14" x14ac:dyDescent="0.2">
      <c r="A599" s="11" t="s">
        <v>2187</v>
      </c>
      <c r="B599" s="67">
        <v>26</v>
      </c>
      <c r="C599" s="67">
        <v>54</v>
      </c>
      <c r="D599" s="67">
        <v>1950</v>
      </c>
      <c r="F599" s="8" t="s">
        <v>537</v>
      </c>
      <c r="G599" s="8" t="s">
        <v>537</v>
      </c>
      <c r="H599" s="8" t="s">
        <v>537</v>
      </c>
      <c r="I599" s="8" t="s">
        <v>537</v>
      </c>
      <c r="J599" s="8" t="s">
        <v>537</v>
      </c>
      <c r="K599" s="8" t="s">
        <v>537</v>
      </c>
    </row>
    <row r="600" spans="1:14" x14ac:dyDescent="0.2">
      <c r="A600" s="11" t="s">
        <v>2188</v>
      </c>
      <c r="B600" s="67">
        <v>25</v>
      </c>
      <c r="C600" s="67">
        <v>60</v>
      </c>
      <c r="D600" s="67">
        <v>2339</v>
      </c>
      <c r="F600" s="8" t="s">
        <v>537</v>
      </c>
      <c r="G600" s="8" t="s">
        <v>537</v>
      </c>
      <c r="H600" s="8" t="s">
        <v>537</v>
      </c>
      <c r="I600" s="8" t="s">
        <v>537</v>
      </c>
      <c r="J600" s="8" t="s">
        <v>537</v>
      </c>
      <c r="K600" s="8" t="s">
        <v>537</v>
      </c>
    </row>
    <row r="601" spans="1:14" x14ac:dyDescent="0.2">
      <c r="A601" s="11" t="s">
        <v>2189</v>
      </c>
      <c r="B601" s="67">
        <v>24</v>
      </c>
      <c r="C601" s="67">
        <v>65</v>
      </c>
      <c r="D601" s="67">
        <v>2176</v>
      </c>
      <c r="F601" s="8" t="s">
        <v>537</v>
      </c>
      <c r="G601" s="8" t="s">
        <v>537</v>
      </c>
      <c r="H601" s="8" t="s">
        <v>537</v>
      </c>
      <c r="I601" s="8" t="s">
        <v>537</v>
      </c>
      <c r="J601" s="8" t="s">
        <v>537</v>
      </c>
      <c r="K601" s="8" t="s">
        <v>537</v>
      </c>
    </row>
    <row r="602" spans="1:14" x14ac:dyDescent="0.2">
      <c r="A602" s="11" t="s">
        <v>2190</v>
      </c>
      <c r="B602" s="67">
        <v>23</v>
      </c>
      <c r="C602" s="67">
        <v>71</v>
      </c>
      <c r="D602" s="67">
        <v>2896</v>
      </c>
      <c r="F602" s="8" t="s">
        <v>537</v>
      </c>
      <c r="G602" s="8" t="s">
        <v>537</v>
      </c>
      <c r="H602" s="8" t="s">
        <v>537</v>
      </c>
      <c r="I602" s="8" t="s">
        <v>537</v>
      </c>
      <c r="J602" s="8" t="s">
        <v>537</v>
      </c>
      <c r="K602" s="8" t="s">
        <v>537</v>
      </c>
    </row>
    <row r="603" spans="1:14" x14ac:dyDescent="0.2">
      <c r="A603" s="11" t="s">
        <v>2191</v>
      </c>
      <c r="B603" s="67">
        <v>22</v>
      </c>
      <c r="C603" s="67">
        <v>75</v>
      </c>
      <c r="D603" s="67">
        <v>2712</v>
      </c>
      <c r="F603" s="8" t="s">
        <v>537</v>
      </c>
      <c r="G603" s="8" t="s">
        <v>537</v>
      </c>
      <c r="H603" s="8" t="s">
        <v>537</v>
      </c>
      <c r="I603" s="8" t="s">
        <v>537</v>
      </c>
      <c r="J603" s="8" t="s">
        <v>537</v>
      </c>
      <c r="K603" s="8" t="s">
        <v>537</v>
      </c>
    </row>
    <row r="604" spans="1:14" x14ac:dyDescent="0.2">
      <c r="A604" s="11" t="s">
        <v>2192</v>
      </c>
      <c r="B604" s="67">
        <v>22</v>
      </c>
      <c r="C604" s="67">
        <v>77</v>
      </c>
      <c r="D604" s="67">
        <v>2712</v>
      </c>
      <c r="E604" s="67">
        <v>2559.9583333333335</v>
      </c>
      <c r="L604" s="8">
        <v>3179.8260869565215</v>
      </c>
    </row>
    <row r="605" spans="1:14" x14ac:dyDescent="0.2">
      <c r="A605" s="11" t="s">
        <v>2193</v>
      </c>
      <c r="B605" s="67">
        <v>21</v>
      </c>
      <c r="C605" s="67">
        <v>79</v>
      </c>
      <c r="D605" s="67">
        <v>2528</v>
      </c>
      <c r="E605" s="67"/>
      <c r="F605" s="67"/>
      <c r="M605" s="15" t="e">
        <f>AVERAGE(#REF!)</f>
        <v>#REF!</v>
      </c>
      <c r="N605" s="15"/>
    </row>
    <row r="606" spans="1:14" x14ac:dyDescent="0.2">
      <c r="A606" s="11" t="s">
        <v>2194</v>
      </c>
      <c r="B606" s="67">
        <v>21</v>
      </c>
      <c r="C606" s="67">
        <v>79</v>
      </c>
      <c r="D606" s="67">
        <v>2528</v>
      </c>
    </row>
    <row r="607" spans="1:14" x14ac:dyDescent="0.2">
      <c r="A607" s="11" t="s">
        <v>2195</v>
      </c>
      <c r="B607" s="67">
        <v>20</v>
      </c>
      <c r="C607" s="67">
        <v>81</v>
      </c>
      <c r="D607" s="67">
        <v>2672</v>
      </c>
    </row>
    <row r="608" spans="1:14" x14ac:dyDescent="0.2">
      <c r="A608" s="11" t="s">
        <v>2196</v>
      </c>
      <c r="B608" s="67">
        <v>20</v>
      </c>
      <c r="C608" s="67">
        <v>82</v>
      </c>
      <c r="D608" s="67">
        <v>2672</v>
      </c>
    </row>
    <row r="609" spans="1:11" x14ac:dyDescent="0.2">
      <c r="A609" s="11" t="s">
        <v>2197</v>
      </c>
      <c r="B609" s="67">
        <v>20</v>
      </c>
      <c r="C609" s="67">
        <v>83</v>
      </c>
      <c r="D609" s="67">
        <v>2672</v>
      </c>
    </row>
    <row r="610" spans="1:11" x14ac:dyDescent="0.2">
      <c r="A610" s="11" t="s">
        <v>2198</v>
      </c>
      <c r="B610" s="67">
        <v>20</v>
      </c>
      <c r="C610" s="67">
        <v>83</v>
      </c>
      <c r="D610" s="67">
        <v>2672</v>
      </c>
    </row>
    <row r="611" spans="1:11" x14ac:dyDescent="0.2">
      <c r="A611" s="11" t="s">
        <v>2199</v>
      </c>
      <c r="B611" s="67">
        <v>20</v>
      </c>
      <c r="C611" s="67">
        <v>83</v>
      </c>
      <c r="D611" s="67">
        <v>2672</v>
      </c>
    </row>
    <row r="612" spans="1:11" x14ac:dyDescent="0.2">
      <c r="A612" s="11" t="s">
        <v>2200</v>
      </c>
      <c r="B612" s="67">
        <v>21</v>
      </c>
      <c r="C612" s="67">
        <v>82</v>
      </c>
      <c r="D612" s="67">
        <v>2879</v>
      </c>
      <c r="F612" s="8" t="s">
        <v>537</v>
      </c>
      <c r="G612" s="8" t="s">
        <v>537</v>
      </c>
      <c r="H612" s="8" t="s">
        <v>537</v>
      </c>
      <c r="I612" s="8" t="s">
        <v>537</v>
      </c>
      <c r="J612" s="8" t="s">
        <v>537</v>
      </c>
      <c r="K612" s="8" t="s">
        <v>537</v>
      </c>
    </row>
    <row r="613" spans="1:11" x14ac:dyDescent="0.2">
      <c r="A613" s="11" t="s">
        <v>2201</v>
      </c>
      <c r="B613" s="67">
        <v>22</v>
      </c>
      <c r="C613" s="67">
        <v>75</v>
      </c>
      <c r="D613" s="67">
        <v>2712</v>
      </c>
      <c r="F613" s="8" t="s">
        <v>537</v>
      </c>
      <c r="G613" s="8" t="s">
        <v>537</v>
      </c>
      <c r="H613" s="8" t="s">
        <v>537</v>
      </c>
      <c r="I613" s="8" t="s">
        <v>537</v>
      </c>
      <c r="J613" s="8" t="s">
        <v>537</v>
      </c>
      <c r="K613" s="8" t="s">
        <v>537</v>
      </c>
    </row>
    <row r="614" spans="1:11" x14ac:dyDescent="0.2">
      <c r="A614" s="11" t="s">
        <v>2202</v>
      </c>
      <c r="B614" s="67">
        <v>24</v>
      </c>
      <c r="C614" s="67">
        <v>68</v>
      </c>
      <c r="D614" s="67">
        <v>2176</v>
      </c>
      <c r="F614" s="8" t="s">
        <v>537</v>
      </c>
      <c r="G614" s="8" t="s">
        <v>537</v>
      </c>
      <c r="H614" s="8" t="s">
        <v>537</v>
      </c>
      <c r="I614" s="8" t="s">
        <v>537</v>
      </c>
      <c r="J614" s="8" t="s">
        <v>537</v>
      </c>
      <c r="K614" s="8" t="s">
        <v>537</v>
      </c>
    </row>
    <row r="615" spans="1:11" x14ac:dyDescent="0.2">
      <c r="A615" s="11" t="s">
        <v>2203</v>
      </c>
      <c r="B615" s="67">
        <v>26</v>
      </c>
      <c r="C615" s="67">
        <v>61</v>
      </c>
      <c r="D615" s="67">
        <v>2502</v>
      </c>
      <c r="F615" s="8" t="s">
        <v>537</v>
      </c>
      <c r="G615" s="8" t="s">
        <v>537</v>
      </c>
      <c r="H615" s="8" t="s">
        <v>537</v>
      </c>
      <c r="I615" s="8" t="s">
        <v>537</v>
      </c>
      <c r="J615" s="8" t="s">
        <v>537</v>
      </c>
      <c r="K615" s="8" t="s">
        <v>537</v>
      </c>
    </row>
    <row r="616" spans="1:11" x14ac:dyDescent="0.2">
      <c r="A616" s="11" t="s">
        <v>2204</v>
      </c>
      <c r="B616" s="67">
        <v>26</v>
      </c>
      <c r="C616" s="67">
        <v>58</v>
      </c>
      <c r="D616" s="67">
        <v>1950</v>
      </c>
      <c r="F616" s="8" t="s">
        <v>537</v>
      </c>
      <c r="G616" s="8" t="s">
        <v>537</v>
      </c>
      <c r="H616" s="8" t="s">
        <v>537</v>
      </c>
      <c r="I616" s="8" t="s">
        <v>537</v>
      </c>
      <c r="J616" s="8" t="s">
        <v>537</v>
      </c>
      <c r="K616" s="8" t="s">
        <v>537</v>
      </c>
    </row>
    <row r="617" spans="1:11" x14ac:dyDescent="0.2">
      <c r="A617" s="11" t="s">
        <v>2205</v>
      </c>
      <c r="B617" s="67">
        <v>28</v>
      </c>
      <c r="C617" s="67">
        <v>51</v>
      </c>
      <c r="D617" s="67">
        <v>2128</v>
      </c>
      <c r="F617" s="8" t="s">
        <v>537</v>
      </c>
      <c r="G617" s="8" t="s">
        <v>537</v>
      </c>
      <c r="H617" s="8" t="s">
        <v>537</v>
      </c>
      <c r="I617" s="8" t="s">
        <v>537</v>
      </c>
      <c r="J617" s="8" t="s">
        <v>537</v>
      </c>
      <c r="K617" s="8" t="s">
        <v>537</v>
      </c>
    </row>
    <row r="618" spans="1:11" x14ac:dyDescent="0.2">
      <c r="A618" s="11" t="s">
        <v>2206</v>
      </c>
      <c r="B618" s="67">
        <v>29</v>
      </c>
      <c r="C618" s="67">
        <v>47</v>
      </c>
      <c r="D618" s="67">
        <v>1640</v>
      </c>
      <c r="F618" s="8" t="s">
        <v>537</v>
      </c>
      <c r="G618" s="8" t="s">
        <v>537</v>
      </c>
      <c r="H618" s="8" t="s">
        <v>537</v>
      </c>
      <c r="I618" s="8" t="s">
        <v>537</v>
      </c>
      <c r="J618" s="8" t="s">
        <v>537</v>
      </c>
      <c r="K618" s="8" t="s">
        <v>537</v>
      </c>
    </row>
    <row r="619" spans="1:11" x14ac:dyDescent="0.2">
      <c r="A619" s="11" t="s">
        <v>2207</v>
      </c>
      <c r="B619" s="67">
        <v>29</v>
      </c>
      <c r="C619" s="67">
        <v>46</v>
      </c>
      <c r="D619" s="67">
        <v>1640</v>
      </c>
      <c r="F619" s="8" t="s">
        <v>537</v>
      </c>
      <c r="G619" s="8" t="s">
        <v>537</v>
      </c>
      <c r="H619" s="8" t="s">
        <v>537</v>
      </c>
      <c r="I619" s="8" t="s">
        <v>537</v>
      </c>
      <c r="J619" s="8" t="s">
        <v>537</v>
      </c>
      <c r="K619" s="8" t="s">
        <v>537</v>
      </c>
    </row>
    <row r="620" spans="1:11" x14ac:dyDescent="0.2">
      <c r="A620" s="11" t="s">
        <v>2208</v>
      </c>
      <c r="B620" s="67">
        <v>28</v>
      </c>
      <c r="C620" s="67">
        <v>49</v>
      </c>
      <c r="D620" s="67">
        <v>1594</v>
      </c>
      <c r="F620" s="8" t="s">
        <v>537</v>
      </c>
      <c r="G620" s="8" t="s">
        <v>537</v>
      </c>
      <c r="H620" s="8" t="s">
        <v>537</v>
      </c>
      <c r="I620" s="8" t="s">
        <v>537</v>
      </c>
      <c r="J620" s="8" t="s">
        <v>537</v>
      </c>
      <c r="K620" s="8" t="s">
        <v>537</v>
      </c>
    </row>
    <row r="621" spans="1:11" x14ac:dyDescent="0.2">
      <c r="A621" s="11" t="s">
        <v>2209</v>
      </c>
      <c r="B621" s="67">
        <v>26</v>
      </c>
      <c r="C621" s="67">
        <v>57</v>
      </c>
      <c r="D621" s="67">
        <v>1950</v>
      </c>
      <c r="F621" s="8" t="s">
        <v>537</v>
      </c>
      <c r="G621" s="8" t="s">
        <v>537</v>
      </c>
      <c r="H621" s="8" t="s">
        <v>537</v>
      </c>
      <c r="I621" s="8" t="s">
        <v>537</v>
      </c>
      <c r="J621" s="8" t="s">
        <v>537</v>
      </c>
      <c r="K621" s="8" t="s">
        <v>537</v>
      </c>
    </row>
    <row r="622" spans="1:11" x14ac:dyDescent="0.2">
      <c r="A622" s="11" t="s">
        <v>2210</v>
      </c>
      <c r="B622" s="67">
        <v>24</v>
      </c>
      <c r="C622" s="67">
        <v>65</v>
      </c>
      <c r="D622" s="67">
        <v>2176</v>
      </c>
      <c r="F622" s="8" t="s">
        <v>537</v>
      </c>
      <c r="G622" s="8" t="s">
        <v>537</v>
      </c>
      <c r="H622" s="8" t="s">
        <v>537</v>
      </c>
      <c r="I622" s="8" t="s">
        <v>537</v>
      </c>
      <c r="J622" s="8" t="s">
        <v>537</v>
      </c>
      <c r="K622" s="8" t="s">
        <v>537</v>
      </c>
    </row>
    <row r="623" spans="1:11" x14ac:dyDescent="0.2">
      <c r="A623" s="11" t="s">
        <v>2211</v>
      </c>
      <c r="B623" s="67">
        <v>24</v>
      </c>
      <c r="C623" s="67">
        <v>66</v>
      </c>
      <c r="D623" s="67">
        <v>2176</v>
      </c>
      <c r="F623" s="8" t="s">
        <v>537</v>
      </c>
      <c r="G623" s="8" t="s">
        <v>537</v>
      </c>
      <c r="H623" s="8" t="s">
        <v>537</v>
      </c>
      <c r="I623" s="8" t="s">
        <v>537</v>
      </c>
      <c r="J623" s="8" t="s">
        <v>537</v>
      </c>
      <c r="K623" s="8" t="s">
        <v>537</v>
      </c>
    </row>
    <row r="624" spans="1:11" x14ac:dyDescent="0.2">
      <c r="A624" s="11" t="s">
        <v>2212</v>
      </c>
      <c r="B624" s="67">
        <v>23</v>
      </c>
      <c r="C624" s="67">
        <v>70</v>
      </c>
      <c r="D624" s="67">
        <v>2896</v>
      </c>
      <c r="F624" s="8" t="s">
        <v>537</v>
      </c>
      <c r="G624" s="8" t="s">
        <v>537</v>
      </c>
      <c r="H624" s="8" t="s">
        <v>537</v>
      </c>
      <c r="I624" s="8" t="s">
        <v>537</v>
      </c>
      <c r="J624" s="8" t="s">
        <v>537</v>
      </c>
      <c r="K624" s="8" t="s">
        <v>537</v>
      </c>
    </row>
    <row r="625" spans="1:12" x14ac:dyDescent="0.2">
      <c r="A625" s="11" t="s">
        <v>2213</v>
      </c>
      <c r="B625" s="67">
        <v>22</v>
      </c>
      <c r="C625" s="67">
        <v>74</v>
      </c>
      <c r="D625" s="67">
        <v>2712</v>
      </c>
      <c r="F625" s="8" t="s">
        <v>537</v>
      </c>
      <c r="G625" s="8" t="s">
        <v>537</v>
      </c>
      <c r="H625" s="8" t="s">
        <v>537</v>
      </c>
      <c r="I625" s="8" t="s">
        <v>537</v>
      </c>
      <c r="J625" s="8" t="s">
        <v>537</v>
      </c>
      <c r="K625" s="8" t="s">
        <v>537</v>
      </c>
    </row>
    <row r="626" spans="1:12" x14ac:dyDescent="0.2">
      <c r="A626" s="11" t="s">
        <v>2214</v>
      </c>
      <c r="B626" s="67">
        <v>22</v>
      </c>
      <c r="C626" s="67">
        <v>76</v>
      </c>
      <c r="D626" s="67">
        <v>2712</v>
      </c>
      <c r="F626" s="8" t="s">
        <v>537</v>
      </c>
      <c r="G626" s="8" t="s">
        <v>537</v>
      </c>
      <c r="H626" s="8" t="s">
        <v>537</v>
      </c>
      <c r="I626" s="8" t="s">
        <v>537</v>
      </c>
      <c r="J626" s="8" t="s">
        <v>537</v>
      </c>
      <c r="K626" s="8" t="s">
        <v>537</v>
      </c>
    </row>
    <row r="627" spans="1:12" x14ac:dyDescent="0.2">
      <c r="A627" s="11" t="s">
        <v>2215</v>
      </c>
      <c r="B627" s="67">
        <v>21</v>
      </c>
      <c r="C627" s="67">
        <v>76</v>
      </c>
      <c r="D627" s="67">
        <v>2528</v>
      </c>
      <c r="F627" s="8" t="s">
        <v>537</v>
      </c>
      <c r="G627" s="8" t="s">
        <v>537</v>
      </c>
      <c r="H627" s="8" t="s">
        <v>537</v>
      </c>
      <c r="I627" s="8" t="s">
        <v>537</v>
      </c>
      <c r="J627" s="8" t="s">
        <v>537</v>
      </c>
      <c r="K627" s="8" t="s">
        <v>537</v>
      </c>
    </row>
    <row r="628" spans="1:12" x14ac:dyDescent="0.2">
      <c r="A628" s="11" t="s">
        <v>2216</v>
      </c>
      <c r="B628" s="67">
        <v>21</v>
      </c>
      <c r="C628" s="67">
        <v>74</v>
      </c>
      <c r="D628" s="67">
        <v>2528</v>
      </c>
      <c r="E628" s="67">
        <v>2388.125</v>
      </c>
      <c r="L628" s="8">
        <v>3179.8260869565215</v>
      </c>
    </row>
    <row r="629" spans="1:12" x14ac:dyDescent="0.2">
      <c r="A629" s="11" t="s">
        <v>2217</v>
      </c>
      <c r="B629" s="67">
        <v>21</v>
      </c>
      <c r="C629" s="67">
        <v>74</v>
      </c>
      <c r="D629" s="67">
        <v>2528</v>
      </c>
      <c r="E629" s="67"/>
      <c r="F629" s="67"/>
    </row>
    <row r="630" spans="1:12" x14ac:dyDescent="0.2">
      <c r="A630" s="11" t="s">
        <v>2218</v>
      </c>
      <c r="B630" s="67">
        <v>20</v>
      </c>
      <c r="C630" s="67">
        <v>75</v>
      </c>
      <c r="D630" s="67">
        <v>2343</v>
      </c>
    </row>
    <row r="631" spans="1:12" x14ac:dyDescent="0.2">
      <c r="A631" s="11" t="s">
        <v>2219</v>
      </c>
      <c r="B631" s="67">
        <v>20</v>
      </c>
      <c r="C631" s="67">
        <v>77</v>
      </c>
      <c r="D631" s="67">
        <v>2343</v>
      </c>
    </row>
    <row r="632" spans="1:12" x14ac:dyDescent="0.2">
      <c r="A632" s="11" t="s">
        <v>2220</v>
      </c>
      <c r="B632" s="67">
        <v>20</v>
      </c>
      <c r="C632" s="67">
        <v>79</v>
      </c>
      <c r="D632" s="67">
        <v>2343</v>
      </c>
    </row>
    <row r="633" spans="1:12" x14ac:dyDescent="0.2">
      <c r="A633" s="11" t="s">
        <v>2221</v>
      </c>
      <c r="B633" s="67">
        <v>19</v>
      </c>
      <c r="C633" s="67">
        <v>80</v>
      </c>
      <c r="D633" s="67">
        <v>2464</v>
      </c>
    </row>
    <row r="634" spans="1:12" x14ac:dyDescent="0.2">
      <c r="A634" s="11" t="s">
        <v>2222</v>
      </c>
      <c r="B634" s="67">
        <v>19</v>
      </c>
      <c r="C634" s="67">
        <v>81</v>
      </c>
      <c r="D634" s="67">
        <v>2464</v>
      </c>
    </row>
    <row r="635" spans="1:12" x14ac:dyDescent="0.2">
      <c r="A635" s="11" t="s">
        <v>2223</v>
      </c>
      <c r="B635" s="67">
        <v>20</v>
      </c>
      <c r="C635" s="67">
        <v>80</v>
      </c>
      <c r="D635" s="67">
        <v>2672</v>
      </c>
    </row>
    <row r="636" spans="1:12" x14ac:dyDescent="0.2">
      <c r="A636" s="11" t="s">
        <v>2224</v>
      </c>
      <c r="B636" s="67">
        <v>20</v>
      </c>
      <c r="C636" s="67">
        <v>80</v>
      </c>
      <c r="D636" s="67">
        <v>2672</v>
      </c>
      <c r="F636" s="8" t="s">
        <v>537</v>
      </c>
      <c r="G636" s="8" t="s">
        <v>537</v>
      </c>
      <c r="H636" s="8" t="s">
        <v>537</v>
      </c>
      <c r="I636" s="8" t="s">
        <v>537</v>
      </c>
      <c r="J636" s="8" t="s">
        <v>537</v>
      </c>
      <c r="K636" s="8" t="s">
        <v>537</v>
      </c>
    </row>
    <row r="637" spans="1:12" x14ac:dyDescent="0.2">
      <c r="A637" s="11" t="s">
        <v>2225</v>
      </c>
      <c r="B637" s="67">
        <v>22</v>
      </c>
      <c r="C637" s="67">
        <v>76</v>
      </c>
      <c r="D637" s="67">
        <v>2712</v>
      </c>
      <c r="F637" s="8" t="s">
        <v>537</v>
      </c>
      <c r="G637" s="8" t="s">
        <v>537</v>
      </c>
      <c r="H637" s="8" t="s">
        <v>537</v>
      </c>
      <c r="I637" s="8" t="s">
        <v>537</v>
      </c>
      <c r="J637" s="8" t="s">
        <v>537</v>
      </c>
      <c r="K637" s="8" t="s">
        <v>537</v>
      </c>
    </row>
    <row r="638" spans="1:12" x14ac:dyDescent="0.2">
      <c r="A638" s="11" t="s">
        <v>2226</v>
      </c>
      <c r="B638" s="67">
        <v>24</v>
      </c>
      <c r="C638" s="67">
        <v>67</v>
      </c>
      <c r="D638" s="67">
        <v>2176</v>
      </c>
      <c r="F638" s="8" t="s">
        <v>537</v>
      </c>
      <c r="G638" s="8" t="s">
        <v>537</v>
      </c>
      <c r="H638" s="8" t="s">
        <v>537</v>
      </c>
      <c r="I638" s="8" t="s">
        <v>537</v>
      </c>
      <c r="J638" s="8" t="s">
        <v>537</v>
      </c>
      <c r="K638" s="8" t="s">
        <v>537</v>
      </c>
    </row>
    <row r="639" spans="1:12" x14ac:dyDescent="0.2">
      <c r="A639" s="11" t="s">
        <v>2227</v>
      </c>
      <c r="B639" s="67">
        <v>27</v>
      </c>
      <c r="C639" s="67">
        <v>60</v>
      </c>
      <c r="D639" s="67">
        <v>2664</v>
      </c>
      <c r="F639" s="8" t="s">
        <v>537</v>
      </c>
      <c r="G639" s="8" t="s">
        <v>537</v>
      </c>
      <c r="H639" s="8" t="s">
        <v>537</v>
      </c>
      <c r="I639" s="8" t="s">
        <v>537</v>
      </c>
      <c r="J639" s="8" t="s">
        <v>537</v>
      </c>
      <c r="K639" s="8" t="s">
        <v>537</v>
      </c>
    </row>
    <row r="640" spans="1:12" x14ac:dyDescent="0.2">
      <c r="A640" s="11" t="s">
        <v>2227</v>
      </c>
      <c r="B640" s="67">
        <v>28</v>
      </c>
      <c r="C640" s="67">
        <v>54</v>
      </c>
      <c r="D640" s="67">
        <v>2128</v>
      </c>
      <c r="F640" s="8" t="s">
        <v>537</v>
      </c>
      <c r="G640" s="8" t="s">
        <v>537</v>
      </c>
      <c r="H640" s="8" t="s">
        <v>537</v>
      </c>
      <c r="I640" s="8" t="s">
        <v>537</v>
      </c>
      <c r="J640" s="8" t="s">
        <v>537</v>
      </c>
      <c r="K640" s="8" t="s">
        <v>537</v>
      </c>
    </row>
    <row r="641" spans="1:12" x14ac:dyDescent="0.2">
      <c r="A641" s="11" t="s">
        <v>2228</v>
      </c>
      <c r="B641" s="67">
        <v>30</v>
      </c>
      <c r="C641" s="67">
        <v>45</v>
      </c>
      <c r="D641" s="67">
        <v>1689</v>
      </c>
      <c r="F641" s="8" t="s">
        <v>537</v>
      </c>
      <c r="G641" s="8" t="s">
        <v>537</v>
      </c>
      <c r="H641" s="8" t="s">
        <v>537</v>
      </c>
      <c r="I641" s="8" t="s">
        <v>537</v>
      </c>
      <c r="J641" s="8" t="s">
        <v>537</v>
      </c>
      <c r="K641" s="8" t="s">
        <v>537</v>
      </c>
    </row>
    <row r="642" spans="1:12" x14ac:dyDescent="0.2">
      <c r="A642" s="11" t="s">
        <v>2229</v>
      </c>
      <c r="B642" s="67">
        <v>32</v>
      </c>
      <c r="C642" s="67">
        <v>38</v>
      </c>
      <c r="D642" s="67">
        <v>1325</v>
      </c>
      <c r="F642" s="8" t="s">
        <v>537</v>
      </c>
      <c r="G642" s="8" t="s">
        <v>537</v>
      </c>
      <c r="H642" s="8" t="s">
        <v>537</v>
      </c>
      <c r="I642" s="8" t="s">
        <v>537</v>
      </c>
      <c r="J642" s="8" t="s">
        <v>537</v>
      </c>
      <c r="K642" s="8" t="s">
        <v>537</v>
      </c>
    </row>
    <row r="643" spans="1:12" x14ac:dyDescent="0.2">
      <c r="A643" s="11" t="s">
        <v>2230</v>
      </c>
      <c r="B643" s="67">
        <v>32</v>
      </c>
      <c r="C643" s="67">
        <v>35</v>
      </c>
      <c r="D643" s="67">
        <v>1325</v>
      </c>
      <c r="F643" s="8" t="s">
        <v>537</v>
      </c>
      <c r="G643" s="8" t="s">
        <v>537</v>
      </c>
      <c r="H643" s="8" t="s">
        <v>537</v>
      </c>
      <c r="I643" s="8" t="s">
        <v>537</v>
      </c>
      <c r="J643" s="8" t="s">
        <v>537</v>
      </c>
      <c r="K643" s="8" t="s">
        <v>537</v>
      </c>
    </row>
    <row r="644" spans="1:12" x14ac:dyDescent="0.2">
      <c r="A644" s="11" t="s">
        <v>2231</v>
      </c>
      <c r="B644" s="67">
        <v>33</v>
      </c>
      <c r="C644" s="67">
        <v>31</v>
      </c>
      <c r="D644" s="67">
        <v>1364</v>
      </c>
      <c r="F644" s="8" t="s">
        <v>537</v>
      </c>
      <c r="G644" s="8" t="s">
        <v>537</v>
      </c>
      <c r="H644" s="8" t="s">
        <v>537</v>
      </c>
      <c r="I644" s="8" t="s">
        <v>537</v>
      </c>
      <c r="J644" s="8" t="s">
        <v>537</v>
      </c>
      <c r="K644" s="8" t="s">
        <v>537</v>
      </c>
    </row>
    <row r="645" spans="1:12" x14ac:dyDescent="0.2">
      <c r="A645" s="11" t="s">
        <v>2232</v>
      </c>
      <c r="B645" s="67">
        <v>33</v>
      </c>
      <c r="C645" s="67">
        <v>31</v>
      </c>
      <c r="D645" s="67">
        <v>1364</v>
      </c>
      <c r="F645" s="8" t="s">
        <v>537</v>
      </c>
      <c r="G645" s="8" t="s">
        <v>537</v>
      </c>
      <c r="H645" s="8" t="s">
        <v>537</v>
      </c>
      <c r="I645" s="8" t="s">
        <v>537</v>
      </c>
      <c r="J645" s="8" t="s">
        <v>537</v>
      </c>
      <c r="K645" s="8" t="s">
        <v>537</v>
      </c>
    </row>
    <row r="646" spans="1:12" x14ac:dyDescent="0.2">
      <c r="A646" s="11" t="s">
        <v>2233</v>
      </c>
      <c r="B646" s="67">
        <v>32</v>
      </c>
      <c r="C646" s="67">
        <v>33</v>
      </c>
      <c r="D646" s="67">
        <v>1325</v>
      </c>
      <c r="F646" s="8" t="s">
        <v>537</v>
      </c>
      <c r="G646" s="8" t="s">
        <v>537</v>
      </c>
      <c r="H646" s="8" t="s">
        <v>537</v>
      </c>
      <c r="I646" s="8" t="s">
        <v>537</v>
      </c>
      <c r="J646" s="8" t="s">
        <v>537</v>
      </c>
      <c r="K646" s="8" t="s">
        <v>537</v>
      </c>
    </row>
    <row r="647" spans="1:12" x14ac:dyDescent="0.2">
      <c r="A647" s="11" t="s">
        <v>2234</v>
      </c>
      <c r="B647" s="67">
        <v>30</v>
      </c>
      <c r="C647" s="67">
        <v>39</v>
      </c>
      <c r="D647" s="67">
        <v>1259</v>
      </c>
      <c r="F647" s="8" t="s">
        <v>537</v>
      </c>
      <c r="G647" s="8" t="s">
        <v>537</v>
      </c>
      <c r="H647" s="8" t="s">
        <v>537</v>
      </c>
      <c r="I647" s="8" t="s">
        <v>537</v>
      </c>
      <c r="J647" s="8" t="s">
        <v>537</v>
      </c>
      <c r="K647" s="8" t="s">
        <v>537</v>
      </c>
    </row>
    <row r="648" spans="1:12" x14ac:dyDescent="0.2">
      <c r="A648" s="11" t="s">
        <v>2235</v>
      </c>
      <c r="B648" s="67">
        <v>26</v>
      </c>
      <c r="C648" s="67">
        <v>52</v>
      </c>
      <c r="D648" s="67">
        <v>1950</v>
      </c>
      <c r="F648" s="8" t="s">
        <v>537</v>
      </c>
      <c r="G648" s="8" t="s">
        <v>537</v>
      </c>
      <c r="H648" s="8" t="s">
        <v>537</v>
      </c>
      <c r="I648" s="8" t="s">
        <v>537</v>
      </c>
      <c r="J648" s="8" t="s">
        <v>537</v>
      </c>
      <c r="K648" s="8" t="s">
        <v>537</v>
      </c>
    </row>
    <row r="649" spans="1:12" x14ac:dyDescent="0.2">
      <c r="A649" s="11" t="s">
        <v>2236</v>
      </c>
      <c r="B649" s="67">
        <v>24</v>
      </c>
      <c r="C649" s="67">
        <v>63</v>
      </c>
      <c r="D649" s="67">
        <v>2176</v>
      </c>
      <c r="F649" s="8" t="s">
        <v>537</v>
      </c>
      <c r="G649" s="8" t="s">
        <v>537</v>
      </c>
      <c r="H649" s="8" t="s">
        <v>537</v>
      </c>
      <c r="I649" s="8" t="s">
        <v>537</v>
      </c>
      <c r="J649" s="8" t="s">
        <v>537</v>
      </c>
      <c r="K649" s="8" t="s">
        <v>537</v>
      </c>
    </row>
    <row r="650" spans="1:12" x14ac:dyDescent="0.2">
      <c r="A650" s="11" t="s">
        <v>2237</v>
      </c>
      <c r="B650" s="67">
        <v>23</v>
      </c>
      <c r="C650" s="67">
        <v>66</v>
      </c>
      <c r="D650" s="67">
        <v>2016</v>
      </c>
      <c r="F650" s="8" t="s">
        <v>537</v>
      </c>
      <c r="G650" s="8" t="s">
        <v>537</v>
      </c>
      <c r="H650" s="8" t="s">
        <v>537</v>
      </c>
      <c r="I650" s="8" t="s">
        <v>537</v>
      </c>
      <c r="J650" s="8" t="s">
        <v>537</v>
      </c>
      <c r="K650" s="8" t="s">
        <v>537</v>
      </c>
    </row>
    <row r="651" spans="1:12" x14ac:dyDescent="0.2">
      <c r="A651" s="11" t="s">
        <v>2238</v>
      </c>
      <c r="B651" s="67">
        <v>22</v>
      </c>
      <c r="C651" s="67">
        <v>66</v>
      </c>
      <c r="D651" s="67">
        <v>1860</v>
      </c>
      <c r="F651" s="8" t="s">
        <v>537</v>
      </c>
      <c r="G651" s="8" t="s">
        <v>537</v>
      </c>
      <c r="H651" s="8" t="s">
        <v>537</v>
      </c>
      <c r="I651" s="8" t="s">
        <v>537</v>
      </c>
      <c r="J651" s="8" t="s">
        <v>537</v>
      </c>
      <c r="K651" s="8" t="s">
        <v>537</v>
      </c>
    </row>
    <row r="652" spans="1:12" x14ac:dyDescent="0.2">
      <c r="A652" s="11" t="s">
        <v>2239</v>
      </c>
      <c r="B652" s="67">
        <v>22</v>
      </c>
      <c r="C652" s="67">
        <v>67</v>
      </c>
      <c r="D652" s="67">
        <v>1860</v>
      </c>
      <c r="E652" s="67">
        <v>2042.5833333333333</v>
      </c>
      <c r="L652" s="8">
        <v>0</v>
      </c>
    </row>
    <row r="653" spans="1:12" x14ac:dyDescent="0.2">
      <c r="A653" s="11" t="s">
        <v>2240</v>
      </c>
      <c r="B653" s="67">
        <v>21</v>
      </c>
      <c r="C653" s="67">
        <v>79</v>
      </c>
      <c r="D653" s="67">
        <v>2528</v>
      </c>
      <c r="E653" s="67"/>
      <c r="F653" s="67"/>
    </row>
    <row r="654" spans="1:12" x14ac:dyDescent="0.2">
      <c r="A654" s="11" t="s">
        <v>2241</v>
      </c>
      <c r="B654" s="67">
        <v>21</v>
      </c>
      <c r="C654" s="67">
        <v>78</v>
      </c>
      <c r="D654" s="67">
        <v>2528</v>
      </c>
    </row>
    <row r="655" spans="1:12" x14ac:dyDescent="0.2">
      <c r="A655" s="11" t="s">
        <v>2242</v>
      </c>
      <c r="B655" s="67">
        <v>21</v>
      </c>
      <c r="C655" s="67">
        <v>77</v>
      </c>
      <c r="D655" s="67">
        <v>2528</v>
      </c>
    </row>
    <row r="656" spans="1:12" x14ac:dyDescent="0.2">
      <c r="A656" s="11" t="s">
        <v>2243</v>
      </c>
      <c r="B656" s="67">
        <v>21</v>
      </c>
      <c r="C656" s="67">
        <v>77</v>
      </c>
      <c r="D656" s="67">
        <v>2528</v>
      </c>
    </row>
    <row r="657" spans="1:11" x14ac:dyDescent="0.2">
      <c r="A657" s="11" t="s">
        <v>2244</v>
      </c>
      <c r="B657" s="67">
        <v>21</v>
      </c>
      <c r="C657" s="67">
        <v>78</v>
      </c>
      <c r="D657" s="67">
        <v>2528</v>
      </c>
    </row>
    <row r="658" spans="1:11" x14ac:dyDescent="0.2">
      <c r="A658" s="11" t="s">
        <v>2245</v>
      </c>
      <c r="B658" s="67">
        <v>20</v>
      </c>
      <c r="C658" s="67">
        <v>81</v>
      </c>
      <c r="D658" s="67">
        <v>2672</v>
      </c>
    </row>
    <row r="659" spans="1:11" x14ac:dyDescent="0.2">
      <c r="A659" s="11" t="s">
        <v>2246</v>
      </c>
      <c r="B659" s="67">
        <v>21</v>
      </c>
      <c r="C659" s="67">
        <v>81</v>
      </c>
      <c r="D659" s="67">
        <v>2879</v>
      </c>
    </row>
    <row r="660" spans="1:11" x14ac:dyDescent="0.2">
      <c r="A660" s="11" t="s">
        <v>2247</v>
      </c>
      <c r="B660" s="67">
        <v>22</v>
      </c>
      <c r="C660" s="67">
        <v>79</v>
      </c>
      <c r="D660" s="67">
        <v>2712</v>
      </c>
      <c r="F660" s="8">
        <v>25.5</v>
      </c>
      <c r="G660" s="8">
        <v>71.099999999999994</v>
      </c>
      <c r="H660" s="8">
        <v>306955</v>
      </c>
      <c r="I660" s="8">
        <v>23.8</v>
      </c>
      <c r="J660" s="8">
        <v>79</v>
      </c>
      <c r="K660" s="8">
        <v>272472</v>
      </c>
    </row>
    <row r="661" spans="1:11" x14ac:dyDescent="0.2">
      <c r="A661" s="11" t="s">
        <v>2248</v>
      </c>
      <c r="B661" s="67">
        <v>23</v>
      </c>
      <c r="C661" s="67">
        <v>74</v>
      </c>
      <c r="D661" s="67">
        <v>2896</v>
      </c>
      <c r="F661" s="8">
        <v>26</v>
      </c>
      <c r="G661" s="8">
        <v>71.099999999999994</v>
      </c>
      <c r="H661" s="8">
        <v>306955</v>
      </c>
      <c r="I661" s="8">
        <v>24</v>
      </c>
      <c r="J661" s="8">
        <v>79.099999999999994</v>
      </c>
      <c r="K661" s="8">
        <v>272472</v>
      </c>
    </row>
    <row r="662" spans="1:11" x14ac:dyDescent="0.2">
      <c r="A662" s="11" t="s">
        <v>2249</v>
      </c>
      <c r="B662" s="67">
        <v>25</v>
      </c>
      <c r="C662" s="67">
        <v>69</v>
      </c>
      <c r="D662" s="67">
        <v>2339</v>
      </c>
      <c r="F662" s="8">
        <v>27.4</v>
      </c>
      <c r="G662" s="8">
        <v>68.5</v>
      </c>
      <c r="H662" s="8">
        <v>306955</v>
      </c>
      <c r="I662" s="8">
        <v>25.8</v>
      </c>
      <c r="J662" s="8">
        <v>77.400000000000006</v>
      </c>
      <c r="K662" s="8">
        <v>272472</v>
      </c>
    </row>
    <row r="663" spans="1:11" x14ac:dyDescent="0.2">
      <c r="A663" s="11" t="s">
        <v>2250</v>
      </c>
      <c r="B663" s="67">
        <v>26</v>
      </c>
      <c r="C663" s="67">
        <v>64</v>
      </c>
      <c r="D663" s="67">
        <v>2502</v>
      </c>
      <c r="F663" s="8">
        <v>28.1</v>
      </c>
      <c r="G663" s="8">
        <v>65.7</v>
      </c>
      <c r="H663" s="8">
        <v>306955</v>
      </c>
      <c r="I663" s="8">
        <v>26</v>
      </c>
      <c r="J663" s="8">
        <v>75.900000000000006</v>
      </c>
      <c r="K663" s="8">
        <v>272472</v>
      </c>
    </row>
    <row r="664" spans="1:11" x14ac:dyDescent="0.2">
      <c r="A664" s="11" t="s">
        <v>2251</v>
      </c>
      <c r="B664" s="67">
        <v>27</v>
      </c>
      <c r="C664" s="67">
        <v>60</v>
      </c>
      <c r="D664" s="67">
        <v>2664</v>
      </c>
      <c r="F664" s="8">
        <v>28.2</v>
      </c>
      <c r="G664" s="8">
        <v>68.099999999999994</v>
      </c>
      <c r="H664" s="8">
        <v>306955</v>
      </c>
      <c r="I664" s="8">
        <v>25.8</v>
      </c>
      <c r="J664" s="8">
        <v>77.400000000000006</v>
      </c>
      <c r="K664" s="8">
        <v>272472</v>
      </c>
    </row>
    <row r="665" spans="1:11" x14ac:dyDescent="0.2">
      <c r="A665" s="11" t="s">
        <v>2252</v>
      </c>
      <c r="B665" s="67">
        <v>28</v>
      </c>
      <c r="C665" s="67">
        <v>56</v>
      </c>
      <c r="D665" s="67">
        <v>2128</v>
      </c>
      <c r="F665" s="8">
        <v>27</v>
      </c>
      <c r="G665" s="8">
        <v>61.3</v>
      </c>
      <c r="H665" s="8">
        <v>307315</v>
      </c>
      <c r="I665" s="8">
        <v>21.4</v>
      </c>
      <c r="J665" s="8">
        <v>84.4</v>
      </c>
      <c r="K665" s="8">
        <v>272660</v>
      </c>
    </row>
    <row r="666" spans="1:11" x14ac:dyDescent="0.2">
      <c r="A666" s="11" t="s">
        <v>2253</v>
      </c>
      <c r="B666" s="67">
        <v>29</v>
      </c>
      <c r="C666" s="67">
        <v>52</v>
      </c>
      <c r="D666" s="67">
        <v>2217</v>
      </c>
      <c r="F666" s="8">
        <v>28.4</v>
      </c>
      <c r="G666" s="8">
        <v>52.2</v>
      </c>
      <c r="H666" s="8">
        <v>307315</v>
      </c>
      <c r="I666" s="8">
        <v>22</v>
      </c>
      <c r="J666" s="8">
        <v>82.6</v>
      </c>
      <c r="K666" s="8">
        <v>272730</v>
      </c>
    </row>
    <row r="667" spans="1:11" x14ac:dyDescent="0.2">
      <c r="A667" s="11" t="s">
        <v>2254</v>
      </c>
      <c r="B667" s="67">
        <v>29</v>
      </c>
      <c r="C667" s="67">
        <v>49</v>
      </c>
      <c r="D667" s="67">
        <v>1640</v>
      </c>
      <c r="F667" s="8">
        <v>28.5</v>
      </c>
      <c r="G667" s="8">
        <v>56.3</v>
      </c>
      <c r="H667" s="8">
        <v>307315</v>
      </c>
      <c r="I667" s="8">
        <v>22.1</v>
      </c>
      <c r="J667" s="8">
        <v>82.7</v>
      </c>
      <c r="K667" s="8">
        <v>272730</v>
      </c>
    </row>
    <row r="668" spans="1:11" x14ac:dyDescent="0.2">
      <c r="A668" s="11" t="s">
        <v>2255</v>
      </c>
      <c r="B668" s="67">
        <v>29</v>
      </c>
      <c r="C668" s="67">
        <v>52</v>
      </c>
      <c r="D668" s="67">
        <v>2217</v>
      </c>
      <c r="F668" s="8">
        <v>27.8</v>
      </c>
      <c r="G668" s="8">
        <v>57</v>
      </c>
      <c r="H668" s="8">
        <v>307598</v>
      </c>
      <c r="I668" s="8">
        <v>22.1</v>
      </c>
      <c r="J668" s="8">
        <v>81.3</v>
      </c>
      <c r="K668" s="8">
        <v>272865</v>
      </c>
    </row>
    <row r="669" spans="1:11" x14ac:dyDescent="0.2">
      <c r="A669" s="11" t="s">
        <v>2256</v>
      </c>
      <c r="B669" s="67">
        <v>27</v>
      </c>
      <c r="C669" s="67">
        <v>59</v>
      </c>
      <c r="D669" s="67">
        <v>2039</v>
      </c>
      <c r="F669" s="8">
        <v>26.1</v>
      </c>
      <c r="G669" s="8">
        <v>83.1</v>
      </c>
      <c r="H669" s="8">
        <v>307608</v>
      </c>
      <c r="I669" s="8">
        <v>22</v>
      </c>
      <c r="J669" s="8">
        <v>80.5</v>
      </c>
      <c r="K669" s="8">
        <v>273002</v>
      </c>
    </row>
    <row r="670" spans="1:11" x14ac:dyDescent="0.2">
      <c r="A670" s="11" t="s">
        <v>2257</v>
      </c>
      <c r="B670" s="67">
        <v>26</v>
      </c>
      <c r="C670" s="67">
        <v>65</v>
      </c>
      <c r="D670" s="67">
        <v>2502</v>
      </c>
      <c r="F670" s="8">
        <v>26.8</v>
      </c>
      <c r="G670" s="8">
        <v>63.4</v>
      </c>
      <c r="H670" s="8">
        <v>307925</v>
      </c>
      <c r="I670" s="8">
        <v>23.3</v>
      </c>
      <c r="J670" s="8">
        <v>80</v>
      </c>
      <c r="K670" s="8">
        <v>273095</v>
      </c>
    </row>
    <row r="671" spans="1:11" x14ac:dyDescent="0.2">
      <c r="A671" s="11" t="s">
        <v>2258</v>
      </c>
      <c r="B671" s="67">
        <v>25</v>
      </c>
      <c r="C671" s="67">
        <v>67</v>
      </c>
      <c r="D671" s="67">
        <v>2339</v>
      </c>
      <c r="F671" s="8">
        <v>24.9</v>
      </c>
      <c r="G671" s="8">
        <v>65.2</v>
      </c>
      <c r="H671" s="8">
        <v>307925</v>
      </c>
      <c r="I671" s="8">
        <v>20.8</v>
      </c>
      <c r="J671" s="8">
        <v>83.2</v>
      </c>
      <c r="K671" s="8">
        <v>270022</v>
      </c>
    </row>
    <row r="672" spans="1:11" x14ac:dyDescent="0.2">
      <c r="A672" s="11" t="s">
        <v>2259</v>
      </c>
      <c r="B672" s="67">
        <v>25</v>
      </c>
      <c r="C672" s="67">
        <v>66</v>
      </c>
      <c r="D672" s="67">
        <v>2339</v>
      </c>
      <c r="F672" s="8">
        <v>23.8</v>
      </c>
      <c r="G672" s="8">
        <v>71.599999999999994</v>
      </c>
      <c r="H672" s="8">
        <v>308149</v>
      </c>
      <c r="I672" s="8">
        <v>21.2</v>
      </c>
      <c r="J672" s="8">
        <v>85.7</v>
      </c>
      <c r="K672" s="100"/>
    </row>
    <row r="673" spans="1:12" x14ac:dyDescent="0.2">
      <c r="A673" s="11" t="s">
        <v>2260</v>
      </c>
      <c r="B673" s="67">
        <v>25</v>
      </c>
      <c r="C673" s="67">
        <v>67</v>
      </c>
      <c r="D673" s="67">
        <v>2339</v>
      </c>
      <c r="F673" s="8">
        <v>22.3</v>
      </c>
      <c r="G673" s="8">
        <v>76.599999999999994</v>
      </c>
      <c r="H673" s="8">
        <v>308029</v>
      </c>
      <c r="I673" s="8">
        <v>21.3</v>
      </c>
      <c r="J673" s="8">
        <v>81.5</v>
      </c>
      <c r="K673" s="100"/>
    </row>
    <row r="674" spans="1:12" x14ac:dyDescent="0.2">
      <c r="A674" s="11" t="s">
        <v>2261</v>
      </c>
      <c r="B674" s="67">
        <v>24</v>
      </c>
      <c r="C674" s="67">
        <v>72</v>
      </c>
      <c r="D674" s="67">
        <v>3080</v>
      </c>
      <c r="F674" s="8">
        <v>21.6</v>
      </c>
      <c r="G674" s="8">
        <v>78.3</v>
      </c>
      <c r="H674" s="8">
        <v>308458</v>
      </c>
      <c r="I674" s="8">
        <v>21.1</v>
      </c>
      <c r="J674" s="8">
        <v>83.1</v>
      </c>
      <c r="K674" s="100"/>
    </row>
    <row r="675" spans="1:12" x14ac:dyDescent="0.2">
      <c r="A675" s="11" t="s">
        <v>2262</v>
      </c>
      <c r="B675" s="67">
        <v>23</v>
      </c>
      <c r="C675" s="67">
        <v>74</v>
      </c>
      <c r="D675" s="67">
        <v>2896</v>
      </c>
      <c r="F675" s="8">
        <v>21.2</v>
      </c>
      <c r="G675" s="8">
        <v>76.900000000000006</v>
      </c>
      <c r="H675" s="8">
        <v>308469</v>
      </c>
      <c r="I675" s="8">
        <v>20.8</v>
      </c>
      <c r="J675" s="8">
        <v>81.7</v>
      </c>
      <c r="K675" s="100"/>
    </row>
    <row r="676" spans="1:12" x14ac:dyDescent="0.2">
      <c r="A676" s="11" t="s">
        <v>2263</v>
      </c>
      <c r="B676" s="67">
        <v>23</v>
      </c>
      <c r="C676" s="67">
        <v>75</v>
      </c>
      <c r="D676" s="67">
        <v>2896</v>
      </c>
      <c r="E676" s="67">
        <v>2497.3333333333335</v>
      </c>
      <c r="F676" s="69">
        <f>AVERAGE(F659:F674)</f>
        <v>26.160000000000004</v>
      </c>
      <c r="G676" s="69">
        <f>AVERAGE(G659:G674)</f>
        <v>67.3</v>
      </c>
      <c r="H676" s="69">
        <f>H684-H660</f>
        <v>2642</v>
      </c>
      <c r="I676" s="69">
        <f>AVERAGE(I659:I674)</f>
        <v>22.846666666666668</v>
      </c>
      <c r="J676" s="69">
        <f>AVERAGE(J659:J674)</f>
        <v>80.92</v>
      </c>
      <c r="K676" s="69">
        <f>K684-K660</f>
        <v>1865</v>
      </c>
      <c r="L676" s="8">
        <f>(H684-H660)+(K684-K660)</f>
        <v>4507</v>
      </c>
    </row>
    <row r="677" spans="1:12" x14ac:dyDescent="0.2">
      <c r="A677" s="11" t="s">
        <v>2264</v>
      </c>
      <c r="B677" s="67">
        <v>22</v>
      </c>
      <c r="C677" s="67">
        <v>77</v>
      </c>
      <c r="D677" s="67">
        <v>2712</v>
      </c>
      <c r="E677" s="67"/>
      <c r="F677" s="67"/>
    </row>
    <row r="678" spans="1:12" x14ac:dyDescent="0.2">
      <c r="A678" s="11" t="s">
        <v>2265</v>
      </c>
      <c r="B678" s="67">
        <v>21</v>
      </c>
      <c r="C678" s="67">
        <v>80</v>
      </c>
      <c r="D678" s="67">
        <v>2879</v>
      </c>
    </row>
    <row r="679" spans="1:12" x14ac:dyDescent="0.2">
      <c r="A679" s="11" t="s">
        <v>2266</v>
      </c>
      <c r="B679" s="67">
        <v>20</v>
      </c>
      <c r="C679" s="67">
        <v>84</v>
      </c>
      <c r="D679" s="67">
        <v>2672</v>
      </c>
    </row>
    <row r="680" spans="1:12" x14ac:dyDescent="0.2">
      <c r="A680" s="11" t="s">
        <v>2267</v>
      </c>
      <c r="B680" s="67">
        <v>20</v>
      </c>
      <c r="C680" s="67">
        <v>84</v>
      </c>
      <c r="D680" s="67">
        <v>2672</v>
      </c>
    </row>
    <row r="681" spans="1:12" x14ac:dyDescent="0.2">
      <c r="A681" s="11" t="s">
        <v>2268</v>
      </c>
      <c r="B681" s="67">
        <v>20</v>
      </c>
      <c r="C681" s="67">
        <v>84</v>
      </c>
      <c r="D681" s="67">
        <v>2672</v>
      </c>
    </row>
    <row r="682" spans="1:12" x14ac:dyDescent="0.2">
      <c r="A682" s="11" t="s">
        <v>2269</v>
      </c>
      <c r="B682" s="67">
        <v>20</v>
      </c>
      <c r="C682" s="67">
        <v>84</v>
      </c>
      <c r="D682" s="67">
        <v>2672</v>
      </c>
    </row>
    <row r="683" spans="1:12" x14ac:dyDescent="0.2">
      <c r="A683" s="11" t="s">
        <v>2270</v>
      </c>
      <c r="B683" s="67">
        <v>20</v>
      </c>
      <c r="C683" s="67">
        <v>83</v>
      </c>
      <c r="D683" s="67">
        <v>2672</v>
      </c>
    </row>
    <row r="684" spans="1:12" x14ac:dyDescent="0.2">
      <c r="A684" s="11" t="s">
        <v>2271</v>
      </c>
      <c r="B684" s="67">
        <v>20</v>
      </c>
      <c r="C684" s="67">
        <v>81</v>
      </c>
      <c r="D684" s="67">
        <v>2672</v>
      </c>
      <c r="F684" s="8">
        <v>23</v>
      </c>
      <c r="G684" s="8">
        <v>80.7</v>
      </c>
      <c r="H684" s="8">
        <v>309597</v>
      </c>
      <c r="I684" s="8">
        <v>22.3</v>
      </c>
      <c r="J684" s="8">
        <v>83.1</v>
      </c>
      <c r="K684" s="8">
        <v>274337</v>
      </c>
    </row>
    <row r="685" spans="1:12" x14ac:dyDescent="0.2">
      <c r="A685" s="11" t="s">
        <v>2272</v>
      </c>
      <c r="B685" s="67">
        <v>21</v>
      </c>
      <c r="C685" s="67">
        <v>79</v>
      </c>
      <c r="D685" s="67">
        <v>2528</v>
      </c>
      <c r="F685" s="8">
        <v>23.7</v>
      </c>
      <c r="G685" s="8">
        <v>77.2</v>
      </c>
      <c r="H685" s="8">
        <v>309597</v>
      </c>
      <c r="I685" s="8">
        <v>22.4</v>
      </c>
      <c r="J685" s="8">
        <v>82.1</v>
      </c>
      <c r="K685" s="8">
        <v>274337</v>
      </c>
    </row>
    <row r="686" spans="1:12" x14ac:dyDescent="0.2">
      <c r="A686" s="11" t="s">
        <v>2273</v>
      </c>
      <c r="B686" s="67">
        <v>23</v>
      </c>
      <c r="C686" s="67">
        <v>73</v>
      </c>
      <c r="D686" s="67">
        <v>2896</v>
      </c>
      <c r="F686" s="8">
        <v>25</v>
      </c>
      <c r="G686" s="8">
        <v>75.900000000000006</v>
      </c>
      <c r="H686" s="8">
        <v>309597</v>
      </c>
      <c r="I686" s="8">
        <v>23.4</v>
      </c>
      <c r="J686" s="8">
        <v>81.400000000000006</v>
      </c>
      <c r="K686" s="8">
        <v>274337</v>
      </c>
    </row>
    <row r="687" spans="1:12" x14ac:dyDescent="0.2">
      <c r="A687" s="11" t="s">
        <v>2274</v>
      </c>
      <c r="B687" s="67">
        <v>24</v>
      </c>
      <c r="C687" s="67">
        <v>68</v>
      </c>
      <c r="D687" s="67">
        <v>2176</v>
      </c>
      <c r="F687" s="8">
        <v>24.8</v>
      </c>
      <c r="G687" s="8">
        <v>75.8</v>
      </c>
      <c r="H687" s="8">
        <v>309597</v>
      </c>
      <c r="I687" s="8">
        <v>23.3</v>
      </c>
      <c r="J687" s="8">
        <v>80.3</v>
      </c>
      <c r="K687" s="8">
        <v>274337</v>
      </c>
    </row>
    <row r="688" spans="1:12" x14ac:dyDescent="0.2">
      <c r="A688" s="11" t="s">
        <v>2275</v>
      </c>
      <c r="B688" s="67">
        <v>25</v>
      </c>
      <c r="C688" s="67">
        <v>64</v>
      </c>
      <c r="D688" s="67">
        <v>2339</v>
      </c>
      <c r="F688" s="8">
        <v>23.5</v>
      </c>
      <c r="G688" s="8">
        <v>73.7</v>
      </c>
      <c r="H688" s="8">
        <v>309869</v>
      </c>
      <c r="I688" s="8">
        <v>21.4</v>
      </c>
      <c r="J688" s="8">
        <v>86.3</v>
      </c>
      <c r="K688" s="8">
        <v>274418</v>
      </c>
    </row>
    <row r="689" spans="1:12" x14ac:dyDescent="0.2">
      <c r="A689" s="11" t="s">
        <v>2276</v>
      </c>
      <c r="B689" s="67">
        <v>26</v>
      </c>
      <c r="C689" s="67">
        <v>62</v>
      </c>
      <c r="D689" s="67">
        <v>2502</v>
      </c>
      <c r="F689" s="8">
        <v>27.6</v>
      </c>
      <c r="G689" s="8">
        <v>60.5</v>
      </c>
      <c r="H689" s="8">
        <v>310019</v>
      </c>
      <c r="I689" s="8">
        <v>21.3</v>
      </c>
      <c r="J689" s="8">
        <v>83</v>
      </c>
      <c r="K689" s="8">
        <v>274576</v>
      </c>
    </row>
    <row r="690" spans="1:12" x14ac:dyDescent="0.2">
      <c r="A690" s="11" t="s">
        <v>2277</v>
      </c>
      <c r="B690" s="67">
        <v>27</v>
      </c>
      <c r="C690" s="67">
        <v>58</v>
      </c>
      <c r="D690" s="67">
        <v>2039</v>
      </c>
      <c r="F690" s="8">
        <v>26.8</v>
      </c>
      <c r="G690" s="8">
        <v>57.8</v>
      </c>
      <c r="H690" s="8">
        <v>310147</v>
      </c>
      <c r="I690" s="8">
        <v>22.7</v>
      </c>
      <c r="J690" s="8">
        <v>77.7</v>
      </c>
      <c r="K690" s="8">
        <v>274637</v>
      </c>
    </row>
    <row r="691" spans="1:12" x14ac:dyDescent="0.2">
      <c r="A691" s="11" t="s">
        <v>2278</v>
      </c>
      <c r="B691" s="67">
        <v>28</v>
      </c>
      <c r="C691" s="67">
        <v>55</v>
      </c>
      <c r="D691" s="67">
        <v>2128</v>
      </c>
      <c r="F691" s="8">
        <v>27.6</v>
      </c>
      <c r="G691" s="8">
        <v>53.8</v>
      </c>
      <c r="H691" s="8">
        <v>310297</v>
      </c>
      <c r="I691" s="8">
        <v>20.7</v>
      </c>
      <c r="J691" s="8">
        <v>82.4</v>
      </c>
      <c r="K691" s="8">
        <v>274750</v>
      </c>
    </row>
    <row r="692" spans="1:12" x14ac:dyDescent="0.2">
      <c r="A692" s="11" t="s">
        <v>2279</v>
      </c>
      <c r="B692" s="67">
        <v>29</v>
      </c>
      <c r="C692" s="67">
        <v>52</v>
      </c>
      <c r="D692" s="67">
        <v>2217</v>
      </c>
      <c r="F692" s="8">
        <v>27.7</v>
      </c>
      <c r="G692" s="8">
        <v>54.3</v>
      </c>
      <c r="H692" s="8">
        <v>310318</v>
      </c>
      <c r="I692" s="8">
        <v>23.1</v>
      </c>
      <c r="J692" s="8">
        <v>73.599999999999994</v>
      </c>
      <c r="K692" s="8">
        <v>274854</v>
      </c>
    </row>
    <row r="693" spans="1:12" x14ac:dyDescent="0.2">
      <c r="A693" s="11" t="s">
        <v>2280</v>
      </c>
      <c r="B693" s="67">
        <v>29</v>
      </c>
      <c r="C693" s="67">
        <v>51</v>
      </c>
      <c r="D693" s="67">
        <v>2217</v>
      </c>
      <c r="F693" s="8">
        <v>21.2</v>
      </c>
      <c r="G693" s="8">
        <v>87.7</v>
      </c>
      <c r="H693" s="8">
        <v>310534</v>
      </c>
      <c r="I693" s="8">
        <v>23.5</v>
      </c>
      <c r="J693" s="8">
        <v>74.099999999999994</v>
      </c>
      <c r="K693" s="8">
        <v>274913</v>
      </c>
    </row>
    <row r="694" spans="1:12" x14ac:dyDescent="0.2">
      <c r="A694" s="11" t="s">
        <v>2281</v>
      </c>
      <c r="B694" s="67">
        <v>29</v>
      </c>
      <c r="C694" s="67">
        <v>50</v>
      </c>
      <c r="D694" s="67">
        <v>2217</v>
      </c>
      <c r="F694" s="8">
        <v>22.6</v>
      </c>
      <c r="G694" s="8">
        <v>80.7</v>
      </c>
      <c r="H694" s="8">
        <v>310587</v>
      </c>
      <c r="I694" s="8">
        <v>26</v>
      </c>
      <c r="J694" s="8">
        <v>60</v>
      </c>
      <c r="K694" s="8">
        <v>275029</v>
      </c>
    </row>
    <row r="695" spans="1:12" x14ac:dyDescent="0.2">
      <c r="A695" s="11" t="s">
        <v>2282</v>
      </c>
      <c r="B695" s="67">
        <v>28</v>
      </c>
      <c r="C695" s="67">
        <v>51</v>
      </c>
      <c r="D695" s="67">
        <v>2128</v>
      </c>
      <c r="F695" s="8">
        <v>20.100000000000001</v>
      </c>
      <c r="G695" s="8">
        <v>81.400000000000006</v>
      </c>
      <c r="H695" s="8">
        <v>310805</v>
      </c>
      <c r="I695" s="8">
        <v>20.3</v>
      </c>
      <c r="J695" s="8">
        <v>84.3</v>
      </c>
      <c r="K695" s="8">
        <v>275145</v>
      </c>
    </row>
    <row r="696" spans="1:12" x14ac:dyDescent="0.2">
      <c r="A696" s="11" t="s">
        <v>2283</v>
      </c>
      <c r="B696" s="67">
        <v>27</v>
      </c>
      <c r="C696" s="67">
        <v>55</v>
      </c>
      <c r="D696" s="67">
        <v>2039</v>
      </c>
      <c r="F696" s="8">
        <v>22.5</v>
      </c>
      <c r="G696" s="8">
        <v>73.5</v>
      </c>
      <c r="H696" s="8">
        <v>310854</v>
      </c>
      <c r="I696" s="8">
        <v>21.3</v>
      </c>
      <c r="J696" s="8">
        <v>75.5</v>
      </c>
      <c r="K696" s="8">
        <v>275251</v>
      </c>
    </row>
    <row r="697" spans="1:12" x14ac:dyDescent="0.2">
      <c r="A697" s="11" t="s">
        <v>2284</v>
      </c>
      <c r="B697" s="67">
        <v>26</v>
      </c>
      <c r="C697" s="67">
        <v>61</v>
      </c>
      <c r="D697" s="67">
        <v>2502</v>
      </c>
      <c r="F697" s="8">
        <v>21</v>
      </c>
      <c r="G697" s="8">
        <v>77</v>
      </c>
      <c r="H697" s="8">
        <v>311085</v>
      </c>
      <c r="I697" s="8">
        <v>20.7</v>
      </c>
      <c r="J697" s="8">
        <v>80.7</v>
      </c>
      <c r="K697" s="8">
        <v>275379</v>
      </c>
    </row>
    <row r="698" spans="1:12" x14ac:dyDescent="0.2">
      <c r="A698" s="11" t="s">
        <v>2285</v>
      </c>
      <c r="B698" s="67">
        <v>25</v>
      </c>
      <c r="C698" s="67">
        <v>64</v>
      </c>
      <c r="D698" s="67">
        <v>2339</v>
      </c>
      <c r="F698" s="8">
        <v>20.100000000000001</v>
      </c>
      <c r="G698" s="8">
        <v>80.900000000000006</v>
      </c>
      <c r="H698" s="8">
        <v>311085</v>
      </c>
      <c r="I698" s="8">
        <v>21.7</v>
      </c>
      <c r="J698" s="8">
        <v>80.7</v>
      </c>
      <c r="K698" s="8">
        <v>275379</v>
      </c>
    </row>
    <row r="699" spans="1:12" x14ac:dyDescent="0.2">
      <c r="A699" s="11" t="s">
        <v>2286</v>
      </c>
      <c r="B699" s="67">
        <v>24</v>
      </c>
      <c r="C699" s="67">
        <v>66</v>
      </c>
      <c r="D699" s="67">
        <v>2176</v>
      </c>
      <c r="F699" s="8">
        <v>21.2</v>
      </c>
      <c r="G699" s="8">
        <v>76</v>
      </c>
      <c r="H699" s="8">
        <v>311334</v>
      </c>
      <c r="I699" s="8">
        <v>22.1</v>
      </c>
      <c r="J699" s="8">
        <v>77.099999999999994</v>
      </c>
      <c r="K699" s="8">
        <v>275475</v>
      </c>
    </row>
    <row r="700" spans="1:12" x14ac:dyDescent="0.2">
      <c r="A700" s="11" t="s">
        <v>2287</v>
      </c>
      <c r="B700" s="67">
        <v>24</v>
      </c>
      <c r="C700" s="67">
        <v>69</v>
      </c>
      <c r="D700" s="67">
        <v>2176</v>
      </c>
      <c r="E700" s="67">
        <v>2426.75</v>
      </c>
      <c r="F700" s="69">
        <f>AVERAGE(F683:F698)</f>
        <v>23.813333333333336</v>
      </c>
      <c r="G700" s="69">
        <f>AVERAGE(G683:G698)</f>
        <v>72.726666666666674</v>
      </c>
      <c r="H700" s="69">
        <f>H708-H684</f>
        <v>2672</v>
      </c>
      <c r="I700" s="69">
        <f>AVERAGE(I683:I698)</f>
        <v>22.27333333333333</v>
      </c>
      <c r="J700" s="69">
        <f>AVERAGE(J683:J698)</f>
        <v>79.013333333333335</v>
      </c>
      <c r="K700" s="69">
        <f>K708-K684</f>
        <v>1671</v>
      </c>
      <c r="L700" s="8">
        <f>(H708-H684)+(K708-K684)</f>
        <v>4343</v>
      </c>
    </row>
    <row r="701" spans="1:12" x14ac:dyDescent="0.2">
      <c r="A701" s="11" t="s">
        <v>2288</v>
      </c>
      <c r="B701" s="67">
        <v>24</v>
      </c>
      <c r="C701" s="67">
        <v>61</v>
      </c>
      <c r="D701" s="67">
        <v>2176</v>
      </c>
      <c r="E701" s="67"/>
      <c r="F701" s="67"/>
    </row>
    <row r="702" spans="1:12" x14ac:dyDescent="0.2">
      <c r="A702" s="11" t="s">
        <v>2289</v>
      </c>
      <c r="B702" s="67">
        <v>23</v>
      </c>
      <c r="C702" s="67">
        <v>65</v>
      </c>
      <c r="D702" s="67">
        <v>2016</v>
      </c>
    </row>
    <row r="703" spans="1:12" x14ac:dyDescent="0.2">
      <c r="A703" s="11" t="s">
        <v>2290</v>
      </c>
      <c r="B703" s="67">
        <v>23</v>
      </c>
      <c r="C703" s="67">
        <v>68</v>
      </c>
      <c r="D703" s="67">
        <v>2016</v>
      </c>
    </row>
    <row r="704" spans="1:12" x14ac:dyDescent="0.2">
      <c r="A704" s="11" t="s">
        <v>2291</v>
      </c>
      <c r="B704" s="67">
        <v>22</v>
      </c>
      <c r="C704" s="67">
        <v>69</v>
      </c>
      <c r="D704" s="67">
        <v>1860</v>
      </c>
    </row>
    <row r="705" spans="1:11" x14ac:dyDescent="0.2">
      <c r="A705" s="11" t="s">
        <v>2292</v>
      </c>
      <c r="B705" s="67">
        <v>22</v>
      </c>
      <c r="C705" s="67">
        <v>70</v>
      </c>
      <c r="D705" s="67">
        <v>2712</v>
      </c>
    </row>
    <row r="706" spans="1:11" x14ac:dyDescent="0.2">
      <c r="A706" s="11" t="s">
        <v>2293</v>
      </c>
      <c r="B706" s="67">
        <v>22</v>
      </c>
      <c r="C706" s="67">
        <v>71</v>
      </c>
      <c r="D706" s="67">
        <v>2712</v>
      </c>
    </row>
    <row r="707" spans="1:11" x14ac:dyDescent="0.2">
      <c r="A707" s="11" t="s">
        <v>2294</v>
      </c>
      <c r="B707" s="67">
        <v>22</v>
      </c>
      <c r="C707" s="67">
        <v>72</v>
      </c>
      <c r="D707" s="67">
        <v>2712</v>
      </c>
    </row>
    <row r="708" spans="1:11" x14ac:dyDescent="0.2">
      <c r="A708" s="11" t="s">
        <v>2295</v>
      </c>
      <c r="B708" s="67">
        <v>23</v>
      </c>
      <c r="C708" s="67">
        <v>69</v>
      </c>
      <c r="D708" s="67">
        <v>2016</v>
      </c>
      <c r="F708" s="8">
        <v>25.1</v>
      </c>
      <c r="G708" s="8">
        <v>70.8</v>
      </c>
      <c r="H708" s="8">
        <v>312269</v>
      </c>
      <c r="I708" s="8">
        <v>23.3</v>
      </c>
      <c r="J708" s="8">
        <v>77.900000000000006</v>
      </c>
      <c r="K708" s="8">
        <v>276008</v>
      </c>
    </row>
    <row r="709" spans="1:11" x14ac:dyDescent="0.2">
      <c r="A709" s="11" t="s">
        <v>2296</v>
      </c>
      <c r="B709" s="67">
        <v>25</v>
      </c>
      <c r="C709" s="67">
        <v>64</v>
      </c>
      <c r="D709" s="67">
        <v>2339</v>
      </c>
      <c r="F709" s="8">
        <v>27.2</v>
      </c>
      <c r="G709" s="8">
        <v>68.2</v>
      </c>
      <c r="H709" s="8">
        <v>312269</v>
      </c>
      <c r="I709" s="8">
        <v>26.1</v>
      </c>
      <c r="J709" s="8">
        <v>72</v>
      </c>
      <c r="K709" s="8">
        <v>276008</v>
      </c>
    </row>
    <row r="710" spans="1:11" x14ac:dyDescent="0.2">
      <c r="A710" s="11" t="s">
        <v>2297</v>
      </c>
      <c r="B710" s="67">
        <v>27</v>
      </c>
      <c r="C710" s="67">
        <v>56</v>
      </c>
      <c r="D710" s="67">
        <v>2039</v>
      </c>
      <c r="F710" s="8">
        <v>24.1</v>
      </c>
      <c r="G710" s="8">
        <v>79.599999999999994</v>
      </c>
      <c r="H710" s="8">
        <v>312269</v>
      </c>
      <c r="I710" s="8">
        <v>28.8</v>
      </c>
      <c r="J710" s="8">
        <v>66.099999999999994</v>
      </c>
      <c r="K710" s="8">
        <v>276008</v>
      </c>
    </row>
    <row r="711" spans="1:11" x14ac:dyDescent="0.2">
      <c r="A711" s="11" t="s">
        <v>2298</v>
      </c>
      <c r="B711" s="67">
        <v>29</v>
      </c>
      <c r="C711" s="67">
        <v>48</v>
      </c>
      <c r="D711" s="67">
        <v>1640</v>
      </c>
      <c r="F711" s="8">
        <v>25.3</v>
      </c>
      <c r="G711" s="8">
        <v>77.7</v>
      </c>
      <c r="H711" s="8">
        <v>312269</v>
      </c>
      <c r="I711" s="8">
        <v>27.1</v>
      </c>
      <c r="J711" s="8">
        <v>71.7</v>
      </c>
      <c r="K711" s="8">
        <v>276008</v>
      </c>
    </row>
    <row r="712" spans="1:11" x14ac:dyDescent="0.2">
      <c r="A712" s="11" t="s">
        <v>2299</v>
      </c>
      <c r="B712" s="67">
        <v>31</v>
      </c>
      <c r="C712" s="67">
        <v>43</v>
      </c>
      <c r="D712" s="67">
        <v>1741</v>
      </c>
      <c r="F712" s="8">
        <v>25.1</v>
      </c>
      <c r="G712" s="8">
        <v>77.8</v>
      </c>
      <c r="H712" s="8">
        <v>312269</v>
      </c>
      <c r="I712" s="8">
        <v>27.8</v>
      </c>
      <c r="J712" s="8">
        <v>68.5</v>
      </c>
      <c r="K712" s="8">
        <v>276008</v>
      </c>
    </row>
    <row r="713" spans="1:11" x14ac:dyDescent="0.2">
      <c r="A713" s="11" t="s">
        <v>2300</v>
      </c>
      <c r="B713" s="67">
        <v>32</v>
      </c>
      <c r="C713" s="67">
        <v>41</v>
      </c>
      <c r="D713" s="67">
        <v>1797</v>
      </c>
      <c r="F713" s="8">
        <v>25.1</v>
      </c>
      <c r="G713" s="8">
        <v>79.8</v>
      </c>
      <c r="H713" s="8">
        <v>312269</v>
      </c>
      <c r="I713" s="8">
        <v>28.2</v>
      </c>
      <c r="J713" s="8">
        <v>65.099999999999994</v>
      </c>
      <c r="K713" s="8">
        <v>276008</v>
      </c>
    </row>
    <row r="714" spans="1:11" x14ac:dyDescent="0.2">
      <c r="A714" s="11" t="s">
        <v>2301</v>
      </c>
      <c r="B714" s="67">
        <v>31</v>
      </c>
      <c r="C714" s="67">
        <v>41</v>
      </c>
      <c r="D714" s="67">
        <v>1741</v>
      </c>
      <c r="F714" s="8">
        <v>25.9</v>
      </c>
      <c r="G714" s="8">
        <v>76.2</v>
      </c>
      <c r="H714" s="8">
        <v>312269</v>
      </c>
      <c r="I714" s="8">
        <v>28.8</v>
      </c>
      <c r="J714" s="8">
        <v>54.5</v>
      </c>
      <c r="K714" s="8">
        <v>276008</v>
      </c>
    </row>
    <row r="715" spans="1:11" x14ac:dyDescent="0.2">
      <c r="A715" s="11" t="s">
        <v>2302</v>
      </c>
      <c r="B715" s="67">
        <v>31</v>
      </c>
      <c r="C715" s="67">
        <v>41</v>
      </c>
      <c r="D715" s="67">
        <v>1741</v>
      </c>
      <c r="F715" s="8">
        <v>23.7</v>
      </c>
      <c r="G715" s="8">
        <v>75.900000000000006</v>
      </c>
      <c r="H715" s="8">
        <v>312269</v>
      </c>
      <c r="I715" s="8">
        <v>23.1</v>
      </c>
      <c r="J715" s="8">
        <v>75.900000000000006</v>
      </c>
      <c r="K715" s="8">
        <v>276008</v>
      </c>
    </row>
    <row r="716" spans="1:11" x14ac:dyDescent="0.2">
      <c r="A716" s="11" t="s">
        <v>2303</v>
      </c>
      <c r="B716" s="67">
        <v>30</v>
      </c>
      <c r="C716" s="67">
        <v>45</v>
      </c>
      <c r="D716" s="67">
        <v>1689</v>
      </c>
      <c r="F716" s="8">
        <v>24</v>
      </c>
      <c r="G716" s="8">
        <v>69</v>
      </c>
      <c r="H716" s="8">
        <v>312269</v>
      </c>
      <c r="I716" s="8">
        <v>28</v>
      </c>
      <c r="J716" s="8">
        <v>79</v>
      </c>
      <c r="K716" s="8">
        <v>276008</v>
      </c>
    </row>
    <row r="717" spans="1:11" x14ac:dyDescent="0.2">
      <c r="A717" s="11" t="s">
        <v>2304</v>
      </c>
      <c r="B717" s="67">
        <v>29</v>
      </c>
      <c r="C717" s="67">
        <v>50</v>
      </c>
      <c r="D717" s="67">
        <v>2217</v>
      </c>
      <c r="F717" s="8">
        <v>23</v>
      </c>
      <c r="G717" s="8">
        <v>74.5</v>
      </c>
      <c r="H717" s="8">
        <v>312711</v>
      </c>
      <c r="I717" s="8">
        <v>28.4</v>
      </c>
      <c r="J717" s="8">
        <v>50.6</v>
      </c>
      <c r="K717" s="8">
        <v>276228</v>
      </c>
    </row>
    <row r="718" spans="1:11" x14ac:dyDescent="0.2">
      <c r="A718" s="11" t="s">
        <v>2305</v>
      </c>
      <c r="B718" s="67">
        <v>27</v>
      </c>
      <c r="C718" s="67">
        <v>56</v>
      </c>
      <c r="D718" s="67">
        <v>2039</v>
      </c>
      <c r="F718" s="8">
        <v>21.4</v>
      </c>
      <c r="G718" s="8">
        <v>81.7</v>
      </c>
      <c r="H718" s="8">
        <v>312940</v>
      </c>
      <c r="I718" s="8">
        <v>23.3</v>
      </c>
      <c r="J718" s="8">
        <v>78.599999999999994</v>
      </c>
      <c r="K718" s="8">
        <v>276309</v>
      </c>
    </row>
    <row r="719" spans="1:11" x14ac:dyDescent="0.2">
      <c r="A719" s="11" t="s">
        <v>2306</v>
      </c>
      <c r="B719" s="67">
        <v>26</v>
      </c>
      <c r="C719" s="67">
        <v>59</v>
      </c>
      <c r="D719" s="67">
        <v>1950</v>
      </c>
      <c r="F719" s="8">
        <v>22.3</v>
      </c>
      <c r="G719" s="8">
        <v>78.400000000000006</v>
      </c>
      <c r="H719" s="8">
        <v>312940</v>
      </c>
      <c r="I719" s="8">
        <v>20.6</v>
      </c>
      <c r="J719" s="8">
        <v>86</v>
      </c>
      <c r="K719" s="8">
        <v>276465</v>
      </c>
    </row>
    <row r="720" spans="1:11" x14ac:dyDescent="0.2">
      <c r="A720" s="11" t="s">
        <v>2307</v>
      </c>
      <c r="B720" s="67">
        <v>25</v>
      </c>
      <c r="C720" s="67">
        <v>64</v>
      </c>
      <c r="D720" s="67">
        <v>2339</v>
      </c>
      <c r="F720" s="8">
        <v>22.2</v>
      </c>
      <c r="G720" s="8">
        <v>78.599999999999994</v>
      </c>
      <c r="H720" s="8">
        <v>313258</v>
      </c>
      <c r="I720" s="8">
        <v>22.5</v>
      </c>
      <c r="J720" s="8">
        <v>88.2</v>
      </c>
      <c r="K720" s="8">
        <v>276465</v>
      </c>
    </row>
    <row r="721" spans="1:12" x14ac:dyDescent="0.2">
      <c r="A721" s="11" t="s">
        <v>2308</v>
      </c>
      <c r="B721" s="67">
        <v>24</v>
      </c>
      <c r="C721" s="67">
        <v>68</v>
      </c>
      <c r="D721" s="67">
        <v>2176</v>
      </c>
      <c r="F721" s="8">
        <v>22.6</v>
      </c>
      <c r="G721" s="8">
        <v>87.9</v>
      </c>
      <c r="H721" s="8">
        <v>313596</v>
      </c>
      <c r="I721" s="8">
        <v>22.4</v>
      </c>
      <c r="J721" s="8">
        <v>86.7</v>
      </c>
      <c r="K721" s="8">
        <v>276628</v>
      </c>
    </row>
    <row r="722" spans="1:12" x14ac:dyDescent="0.2">
      <c r="A722" s="11" t="s">
        <v>2309</v>
      </c>
      <c r="B722" s="67">
        <v>23</v>
      </c>
      <c r="C722" s="67">
        <v>70</v>
      </c>
      <c r="D722" s="67">
        <v>2896</v>
      </c>
      <c r="F722" s="8">
        <v>22</v>
      </c>
      <c r="G722" s="8">
        <v>88</v>
      </c>
      <c r="H722" s="8">
        <v>313596</v>
      </c>
      <c r="I722" s="8">
        <v>22.3</v>
      </c>
      <c r="J722" s="8">
        <v>85.7</v>
      </c>
      <c r="K722" s="8">
        <v>276628</v>
      </c>
    </row>
    <row r="723" spans="1:12" x14ac:dyDescent="0.2">
      <c r="A723" s="11" t="s">
        <v>2310</v>
      </c>
      <c r="B723" s="67">
        <v>23</v>
      </c>
      <c r="C723" s="67">
        <v>70</v>
      </c>
      <c r="D723" s="67">
        <v>2896</v>
      </c>
      <c r="F723" s="8">
        <v>20.3</v>
      </c>
      <c r="G723" s="8">
        <v>72.900000000000006</v>
      </c>
      <c r="H723" s="8">
        <v>313612</v>
      </c>
      <c r="I723" s="8">
        <v>18.600000000000001</v>
      </c>
      <c r="J723" s="8">
        <v>85.6</v>
      </c>
      <c r="K723" s="8">
        <v>276720</v>
      </c>
    </row>
    <row r="724" spans="1:12" x14ac:dyDescent="0.2">
      <c r="A724" s="11" t="s">
        <v>2311</v>
      </c>
      <c r="B724" s="67">
        <v>23</v>
      </c>
      <c r="C724" s="67">
        <v>70</v>
      </c>
      <c r="D724" s="67">
        <v>2896</v>
      </c>
      <c r="E724" s="67">
        <v>2181.5</v>
      </c>
      <c r="F724" s="69">
        <f>AVERAGE(F707:F722)</f>
        <v>23.933333333333334</v>
      </c>
      <c r="G724" s="69">
        <f>AVERAGE(G707:G722)</f>
        <v>77.606666666666669</v>
      </c>
      <c r="H724" s="69">
        <f>H732-H708</f>
        <v>1380</v>
      </c>
      <c r="I724" s="69">
        <f>AVERAGE(I707:I722)</f>
        <v>25.380000000000003</v>
      </c>
      <c r="J724" s="69">
        <f>AVERAGE(J707:J722)</f>
        <v>73.766666666666666</v>
      </c>
      <c r="K724" s="69">
        <f>K732-K708</f>
        <v>736</v>
      </c>
      <c r="L724" s="8">
        <f>(H732-H708)+(K732-K708)</f>
        <v>2116</v>
      </c>
    </row>
    <row r="725" spans="1:12" x14ac:dyDescent="0.2">
      <c r="A725" s="11" t="s">
        <v>2312</v>
      </c>
      <c r="B725" s="67">
        <v>25</v>
      </c>
      <c r="C725" s="67">
        <v>58</v>
      </c>
      <c r="D725" s="67">
        <v>1861</v>
      </c>
      <c r="E725" s="67"/>
      <c r="F725" s="67"/>
    </row>
    <row r="726" spans="1:12" x14ac:dyDescent="0.2">
      <c r="A726" s="11" t="s">
        <v>2313</v>
      </c>
      <c r="B726" s="67">
        <v>24</v>
      </c>
      <c r="C726" s="67">
        <v>59</v>
      </c>
      <c r="D726" s="67">
        <v>1772</v>
      </c>
    </row>
    <row r="727" spans="1:12" x14ac:dyDescent="0.2">
      <c r="A727" s="11" t="s">
        <v>2314</v>
      </c>
      <c r="B727" s="67">
        <v>23</v>
      </c>
      <c r="C727" s="67">
        <v>60</v>
      </c>
      <c r="D727" s="67">
        <v>2016</v>
      </c>
    </row>
    <row r="728" spans="1:12" x14ac:dyDescent="0.2">
      <c r="A728" s="11" t="s">
        <v>2315</v>
      </c>
      <c r="B728" s="67">
        <v>23</v>
      </c>
      <c r="C728" s="67">
        <v>64</v>
      </c>
      <c r="D728" s="67">
        <v>2016</v>
      </c>
    </row>
    <row r="729" spans="1:12" x14ac:dyDescent="0.2">
      <c r="A729" s="11" t="s">
        <v>2316</v>
      </c>
      <c r="B729" s="67">
        <v>22</v>
      </c>
      <c r="C729" s="67">
        <v>68</v>
      </c>
      <c r="D729" s="67">
        <v>1860</v>
      </c>
    </row>
    <row r="730" spans="1:12" x14ac:dyDescent="0.2">
      <c r="A730" s="11" t="s">
        <v>2317</v>
      </c>
      <c r="B730" s="67">
        <v>21</v>
      </c>
      <c r="C730" s="67">
        <v>71</v>
      </c>
      <c r="D730" s="67">
        <v>2528</v>
      </c>
    </row>
    <row r="731" spans="1:12" x14ac:dyDescent="0.2">
      <c r="A731" s="11" t="s">
        <v>2318</v>
      </c>
      <c r="B731" s="67">
        <v>21</v>
      </c>
      <c r="C731" s="67">
        <v>73</v>
      </c>
      <c r="D731" s="67">
        <v>2528</v>
      </c>
    </row>
    <row r="732" spans="1:12" x14ac:dyDescent="0.2">
      <c r="A732" s="11" t="s">
        <v>2319</v>
      </c>
      <c r="B732" s="67">
        <v>22</v>
      </c>
      <c r="C732" s="67">
        <v>73</v>
      </c>
      <c r="D732" s="67">
        <v>2712</v>
      </c>
      <c r="F732" s="8">
        <v>23.2</v>
      </c>
      <c r="G732" s="8">
        <v>76.400000000000006</v>
      </c>
      <c r="H732" s="8">
        <v>313649</v>
      </c>
      <c r="I732" s="8">
        <v>22</v>
      </c>
      <c r="J732" s="8">
        <v>82.4</v>
      </c>
      <c r="K732" s="8">
        <v>276744</v>
      </c>
    </row>
    <row r="733" spans="1:12" x14ac:dyDescent="0.2">
      <c r="A733" s="11" t="s">
        <v>2320</v>
      </c>
      <c r="B733" s="67">
        <v>23</v>
      </c>
      <c r="C733" s="67">
        <v>68</v>
      </c>
      <c r="D733" s="67">
        <v>2016</v>
      </c>
      <c r="F733" s="8">
        <v>25.3</v>
      </c>
      <c r="G733" s="8">
        <v>67.2</v>
      </c>
      <c r="H733" s="8">
        <v>313649</v>
      </c>
      <c r="I733" s="8">
        <v>22.6</v>
      </c>
      <c r="J733" s="8">
        <v>79</v>
      </c>
      <c r="K733" s="8">
        <v>276744</v>
      </c>
    </row>
    <row r="734" spans="1:12" x14ac:dyDescent="0.2">
      <c r="A734" s="11" t="s">
        <v>2321</v>
      </c>
      <c r="B734" s="67">
        <v>25</v>
      </c>
      <c r="C734" s="67">
        <v>61</v>
      </c>
      <c r="D734" s="67">
        <v>2339</v>
      </c>
      <c r="F734" s="8">
        <v>26.1</v>
      </c>
      <c r="G734" s="8">
        <v>67</v>
      </c>
      <c r="H734" s="8">
        <v>313649</v>
      </c>
      <c r="I734" s="8">
        <v>23.2</v>
      </c>
      <c r="J734" s="8">
        <v>80.099999999999994</v>
      </c>
      <c r="K734" s="8">
        <v>276744</v>
      </c>
    </row>
    <row r="735" spans="1:12" x14ac:dyDescent="0.2">
      <c r="A735" s="11" t="s">
        <v>2322</v>
      </c>
      <c r="B735" s="67">
        <v>27</v>
      </c>
      <c r="C735" s="67">
        <v>55</v>
      </c>
      <c r="D735" s="67">
        <v>2039</v>
      </c>
    </row>
    <row r="736" spans="1:12" x14ac:dyDescent="0.2">
      <c r="A736" s="11" t="s">
        <v>2323</v>
      </c>
      <c r="B736" s="67">
        <v>27</v>
      </c>
      <c r="C736" s="67">
        <v>52</v>
      </c>
      <c r="D736" s="67">
        <v>2039</v>
      </c>
      <c r="L736" s="8">
        <f>(H734-H732)+(K734-K732)</f>
        <v>0</v>
      </c>
    </row>
    <row r="737" spans="1:11" x14ac:dyDescent="0.2">
      <c r="A737" s="11" t="s">
        <v>2324</v>
      </c>
      <c r="B737" s="67">
        <v>29</v>
      </c>
      <c r="C737" s="67">
        <v>47</v>
      </c>
      <c r="D737" s="67">
        <v>1640</v>
      </c>
    </row>
    <row r="738" spans="1:11" x14ac:dyDescent="0.2">
      <c r="A738" s="11" t="s">
        <v>2325</v>
      </c>
      <c r="B738" s="67">
        <v>31</v>
      </c>
      <c r="C738" s="67">
        <v>43</v>
      </c>
      <c r="D738" s="67">
        <v>1741</v>
      </c>
    </row>
    <row r="739" spans="1:11" x14ac:dyDescent="0.2">
      <c r="A739" s="11" t="s">
        <v>2326</v>
      </c>
      <c r="B739" s="67">
        <v>32</v>
      </c>
      <c r="C739" s="67">
        <v>40</v>
      </c>
      <c r="D739" s="67">
        <v>1797</v>
      </c>
    </row>
    <row r="740" spans="1:11" x14ac:dyDescent="0.2">
      <c r="A740" s="11" t="s">
        <v>2327</v>
      </c>
      <c r="B740" s="67">
        <v>32</v>
      </c>
      <c r="C740" s="67">
        <v>39</v>
      </c>
      <c r="D740" s="67">
        <v>1325</v>
      </c>
    </row>
    <row r="741" spans="1:11" x14ac:dyDescent="0.2">
      <c r="A741" s="11" t="s">
        <v>2328</v>
      </c>
      <c r="B741" s="67">
        <v>32</v>
      </c>
      <c r="C741" s="67">
        <v>38</v>
      </c>
      <c r="D741" s="67">
        <v>1325</v>
      </c>
    </row>
    <row r="742" spans="1:11" x14ac:dyDescent="0.2">
      <c r="A742" s="11" t="s">
        <v>2329</v>
      </c>
      <c r="B742" s="67">
        <v>30</v>
      </c>
      <c r="C742" s="67">
        <v>41</v>
      </c>
      <c r="D742" s="67">
        <v>1689</v>
      </c>
    </row>
    <row r="743" spans="1:11" x14ac:dyDescent="0.2">
      <c r="A743" s="11" t="s">
        <v>2330</v>
      </c>
      <c r="B743" s="67">
        <v>30</v>
      </c>
      <c r="C743" s="67">
        <v>43</v>
      </c>
      <c r="D743" s="67">
        <v>1689</v>
      </c>
    </row>
    <row r="744" spans="1:11" x14ac:dyDescent="0.2">
      <c r="A744" s="11" t="s">
        <v>2331</v>
      </c>
      <c r="B744" s="67">
        <v>28</v>
      </c>
      <c r="C744" s="67">
        <v>52</v>
      </c>
      <c r="D744" s="67">
        <v>2128</v>
      </c>
    </row>
    <row r="745" spans="1:11" x14ac:dyDescent="0.2">
      <c r="A745" s="11" t="s">
        <v>2332</v>
      </c>
      <c r="B745" s="67">
        <v>26</v>
      </c>
      <c r="C745" s="67">
        <v>59</v>
      </c>
      <c r="D745" s="67">
        <v>1950</v>
      </c>
    </row>
    <row r="746" spans="1:11" x14ac:dyDescent="0.2">
      <c r="A746" s="11" t="s">
        <v>2333</v>
      </c>
      <c r="B746" s="67">
        <v>25</v>
      </c>
      <c r="C746" s="67">
        <v>66</v>
      </c>
      <c r="D746" s="67">
        <v>2339</v>
      </c>
    </row>
    <row r="747" spans="1:11" x14ac:dyDescent="0.2">
      <c r="A747" s="11" t="s">
        <v>2334</v>
      </c>
      <c r="B747" s="67">
        <v>24</v>
      </c>
      <c r="C747" s="67">
        <v>70</v>
      </c>
      <c r="D747" s="67">
        <v>3080</v>
      </c>
    </row>
    <row r="748" spans="1:11" x14ac:dyDescent="0.2">
      <c r="A748" s="11" t="s">
        <v>2335</v>
      </c>
      <c r="B748" s="67">
        <v>23</v>
      </c>
      <c r="C748" s="67">
        <v>73</v>
      </c>
      <c r="D748" s="67">
        <v>2896</v>
      </c>
      <c r="E748" s="67">
        <v>2055.2083333333335</v>
      </c>
      <c r="F748" s="69">
        <f>AVERAGE(F731:F746)</f>
        <v>24.866666666666664</v>
      </c>
      <c r="G748" s="69">
        <f>AVERAGE(G731:G746)</f>
        <v>70.2</v>
      </c>
      <c r="H748" s="69">
        <f>'Jan ''21'!K276-'Dec ''20'!H732</f>
        <v>704</v>
      </c>
      <c r="I748" s="69">
        <f>AVERAGE(I731:I746)</f>
        <v>22.599999999999998</v>
      </c>
      <c r="J748" s="69">
        <f>AVERAGE(J731:J746)</f>
        <v>80.5</v>
      </c>
      <c r="K748" s="69">
        <f>'Jan ''21'!H276-'Dec ''20'!K732</f>
        <v>512</v>
      </c>
    </row>
    <row r="749" spans="1:11" x14ac:dyDescent="0.2">
      <c r="E749" s="67"/>
      <c r="F749" s="67"/>
    </row>
  </sheetData>
  <mergeCells count="2">
    <mergeCell ref="F1:K1"/>
    <mergeCell ref="A1:E1"/>
  </mergeCells>
  <conditionalFormatting sqref="F26:H26">
    <cfRule type="containsText" dxfId="234" priority="155" operator="containsText" text="off">
      <formula>NOT(ISERROR(SEARCH("off",F26)))</formula>
    </cfRule>
  </conditionalFormatting>
  <conditionalFormatting sqref="I26:J26">
    <cfRule type="containsText" dxfId="233" priority="154" operator="containsText" text="off">
      <formula>NOT(ISERROR(SEARCH("off",I26)))</formula>
    </cfRule>
  </conditionalFormatting>
  <conditionalFormatting sqref="K26">
    <cfRule type="containsText" dxfId="232" priority="153" operator="containsText" text="off">
      <formula>NOT(ISERROR(SEARCH("off",K26)))</formula>
    </cfRule>
  </conditionalFormatting>
  <conditionalFormatting sqref="F50:H50">
    <cfRule type="containsText" dxfId="231" priority="152" operator="containsText" text="off">
      <formula>NOT(ISERROR(SEARCH("off",F50)))</formula>
    </cfRule>
  </conditionalFormatting>
  <conditionalFormatting sqref="I50:J50">
    <cfRule type="containsText" dxfId="230" priority="151" operator="containsText" text="off">
      <formula>NOT(ISERROR(SEARCH("off",I50)))</formula>
    </cfRule>
  </conditionalFormatting>
  <conditionalFormatting sqref="K50">
    <cfRule type="containsText" dxfId="229" priority="150" operator="containsText" text="off">
      <formula>NOT(ISERROR(SEARCH("off",K50)))</formula>
    </cfRule>
  </conditionalFormatting>
  <conditionalFormatting sqref="F74:H74">
    <cfRule type="containsText" dxfId="228" priority="149" operator="containsText" text="off">
      <formula>NOT(ISERROR(SEARCH("off",F74)))</formula>
    </cfRule>
  </conditionalFormatting>
  <conditionalFormatting sqref="I74:J74">
    <cfRule type="containsText" dxfId="227" priority="148" operator="containsText" text="off">
      <formula>NOT(ISERROR(SEARCH("off",I74)))</formula>
    </cfRule>
  </conditionalFormatting>
  <conditionalFormatting sqref="K74">
    <cfRule type="containsText" dxfId="226" priority="147" operator="containsText" text="off">
      <formula>NOT(ISERROR(SEARCH("off",K74)))</formula>
    </cfRule>
  </conditionalFormatting>
  <conditionalFormatting sqref="F98:H98">
    <cfRule type="containsText" dxfId="225" priority="146" operator="containsText" text="off">
      <formula>NOT(ISERROR(SEARCH("off",F98)))</formula>
    </cfRule>
  </conditionalFormatting>
  <conditionalFormatting sqref="I98:J98">
    <cfRule type="containsText" dxfId="224" priority="145" operator="containsText" text="off">
      <formula>NOT(ISERROR(SEARCH("off",I98)))</formula>
    </cfRule>
  </conditionalFormatting>
  <conditionalFormatting sqref="K748">
    <cfRule type="containsText" dxfId="223" priority="86" operator="containsText" text="off">
      <formula>NOT(ISERROR(SEARCH("off",K748)))</formula>
    </cfRule>
  </conditionalFormatting>
  <conditionalFormatting sqref="K98">
    <cfRule type="containsText" dxfId="222" priority="143" operator="containsText" text="off">
      <formula>NOT(ISERROR(SEARCH("off",K98)))</formula>
    </cfRule>
  </conditionalFormatting>
  <conditionalFormatting sqref="F170:H170">
    <cfRule type="containsText" dxfId="221" priority="142" operator="containsText" text="off">
      <formula>NOT(ISERROR(SEARCH("off",F170)))</formula>
    </cfRule>
  </conditionalFormatting>
  <conditionalFormatting sqref="I170:J170">
    <cfRule type="containsText" dxfId="220" priority="141" operator="containsText" text="off">
      <formula>NOT(ISERROR(SEARCH("off",I170)))</formula>
    </cfRule>
  </conditionalFormatting>
  <conditionalFormatting sqref="K170">
    <cfRule type="containsText" dxfId="219" priority="140" operator="containsText" text="off">
      <formula>NOT(ISERROR(SEARCH("off",K170)))</formula>
    </cfRule>
  </conditionalFormatting>
  <conditionalFormatting sqref="F194:H194">
    <cfRule type="containsText" dxfId="218" priority="139" operator="containsText" text="off">
      <formula>NOT(ISERROR(SEARCH("off",F194)))</formula>
    </cfRule>
  </conditionalFormatting>
  <conditionalFormatting sqref="I194:J194">
    <cfRule type="containsText" dxfId="217" priority="138" operator="containsText" text="off">
      <formula>NOT(ISERROR(SEARCH("off",I194)))</formula>
    </cfRule>
  </conditionalFormatting>
  <conditionalFormatting sqref="K194">
    <cfRule type="containsText" dxfId="216" priority="137" operator="containsText" text="off">
      <formula>NOT(ISERROR(SEARCH("off",K194)))</formula>
    </cfRule>
  </conditionalFormatting>
  <conditionalFormatting sqref="F218:H218">
    <cfRule type="containsText" dxfId="215" priority="136" operator="containsText" text="off">
      <formula>NOT(ISERROR(SEARCH("off",F218)))</formula>
    </cfRule>
  </conditionalFormatting>
  <conditionalFormatting sqref="I218:J218">
    <cfRule type="containsText" dxfId="214" priority="135" operator="containsText" text="off">
      <formula>NOT(ISERROR(SEARCH("off",I218)))</formula>
    </cfRule>
  </conditionalFormatting>
  <conditionalFormatting sqref="O81:P81">
    <cfRule type="containsText" dxfId="213" priority="2" operator="containsText" text="off">
      <formula>NOT(ISERROR(SEARCH("off",O81)))</formula>
    </cfRule>
  </conditionalFormatting>
  <conditionalFormatting sqref="K218">
    <cfRule type="containsText" dxfId="212" priority="133" operator="containsText" text="off">
      <formula>NOT(ISERROR(SEARCH("off",K218)))</formula>
    </cfRule>
  </conditionalFormatting>
  <conditionalFormatting sqref="F243:H243">
    <cfRule type="containsText" dxfId="211" priority="132" operator="containsText" text="off">
      <formula>NOT(ISERROR(SEARCH("off",F243)))</formula>
    </cfRule>
  </conditionalFormatting>
  <conditionalFormatting sqref="I243:J243">
    <cfRule type="containsText" dxfId="210" priority="131" operator="containsText" text="off">
      <formula>NOT(ISERROR(SEARCH("off",I243)))</formula>
    </cfRule>
  </conditionalFormatting>
  <conditionalFormatting sqref="K243">
    <cfRule type="containsText" dxfId="209" priority="130" operator="containsText" text="off">
      <formula>NOT(ISERROR(SEARCH("off",K243)))</formula>
    </cfRule>
  </conditionalFormatting>
  <conditionalFormatting sqref="F268:H268">
    <cfRule type="containsText" dxfId="208" priority="129" operator="containsText" text="off">
      <formula>NOT(ISERROR(SEARCH("off",F268)))</formula>
    </cfRule>
  </conditionalFormatting>
  <conditionalFormatting sqref="I268:J268">
    <cfRule type="containsText" dxfId="207" priority="128" operator="containsText" text="off">
      <formula>NOT(ISERROR(SEARCH("off",I268)))</formula>
    </cfRule>
  </conditionalFormatting>
  <conditionalFormatting sqref="K268">
    <cfRule type="containsText" dxfId="206" priority="126" operator="containsText" text="off">
      <formula>NOT(ISERROR(SEARCH("off",K268)))</formula>
    </cfRule>
  </conditionalFormatting>
  <conditionalFormatting sqref="F340:H340">
    <cfRule type="containsText" dxfId="205" priority="125" operator="containsText" text="off">
      <formula>NOT(ISERROR(SEARCH("off",F340)))</formula>
    </cfRule>
  </conditionalFormatting>
  <conditionalFormatting sqref="I340:J340">
    <cfRule type="containsText" dxfId="204" priority="124" operator="containsText" text="off">
      <formula>NOT(ISERROR(SEARCH("off",I340)))</formula>
    </cfRule>
  </conditionalFormatting>
  <conditionalFormatting sqref="K340">
    <cfRule type="containsText" dxfId="203" priority="123" operator="containsText" text="off">
      <formula>NOT(ISERROR(SEARCH("off",K340)))</formula>
    </cfRule>
  </conditionalFormatting>
  <conditionalFormatting sqref="F364:H364">
    <cfRule type="containsText" dxfId="202" priority="122" operator="containsText" text="off">
      <formula>NOT(ISERROR(SEARCH("off",F364)))</formula>
    </cfRule>
  </conditionalFormatting>
  <conditionalFormatting sqref="I364:J364">
    <cfRule type="containsText" dxfId="201" priority="121" operator="containsText" text="off">
      <formula>NOT(ISERROR(SEARCH("off",I364)))</formula>
    </cfRule>
  </conditionalFormatting>
  <conditionalFormatting sqref="I724:J724">
    <cfRule type="containsText" dxfId="200" priority="90" operator="containsText" text="off">
      <formula>NOT(ISERROR(SEARCH("off",I724)))</formula>
    </cfRule>
  </conditionalFormatting>
  <conditionalFormatting sqref="F412:H412">
    <cfRule type="containsText" dxfId="199" priority="119" operator="containsText" text="off">
      <formula>NOT(ISERROR(SEARCH("off",F412)))</formula>
    </cfRule>
  </conditionalFormatting>
  <conditionalFormatting sqref="I412:J412">
    <cfRule type="containsText" dxfId="198" priority="118" operator="containsText" text="off">
      <formula>NOT(ISERROR(SEARCH("off",I412)))</formula>
    </cfRule>
  </conditionalFormatting>
  <conditionalFormatting sqref="K412">
    <cfRule type="containsText" dxfId="197" priority="116" operator="containsText" text="off">
      <formula>NOT(ISERROR(SEARCH("off",K412)))</formula>
    </cfRule>
  </conditionalFormatting>
  <conditionalFormatting sqref="K364">
    <cfRule type="containsText" dxfId="196" priority="115" operator="containsText" text="off">
      <formula>NOT(ISERROR(SEARCH("off",K364)))</formula>
    </cfRule>
  </conditionalFormatting>
  <conditionalFormatting sqref="F436:H436">
    <cfRule type="containsText" dxfId="195" priority="114" operator="containsText" text="off">
      <formula>NOT(ISERROR(SEARCH("off",F436)))</formula>
    </cfRule>
  </conditionalFormatting>
  <conditionalFormatting sqref="I436:J436">
    <cfRule type="containsText" dxfId="194" priority="113" operator="containsText" text="off">
      <formula>NOT(ISERROR(SEARCH("off",I436)))</formula>
    </cfRule>
  </conditionalFormatting>
  <conditionalFormatting sqref="K436">
    <cfRule type="containsText" dxfId="193" priority="111" operator="containsText" text="off">
      <formula>NOT(ISERROR(SEARCH("off",K436)))</formula>
    </cfRule>
  </conditionalFormatting>
  <conditionalFormatting sqref="F508:H508">
    <cfRule type="containsText" dxfId="192" priority="110" operator="containsText" text="off">
      <formula>NOT(ISERROR(SEARCH("off",F508)))</formula>
    </cfRule>
  </conditionalFormatting>
  <conditionalFormatting sqref="I508:J508">
    <cfRule type="containsText" dxfId="191" priority="109" operator="containsText" text="off">
      <formula>NOT(ISERROR(SEARCH("off",I508)))</formula>
    </cfRule>
  </conditionalFormatting>
  <conditionalFormatting sqref="K508">
    <cfRule type="containsText" dxfId="190" priority="108" operator="containsText" text="off">
      <formula>NOT(ISERROR(SEARCH("off",K508)))</formula>
    </cfRule>
  </conditionalFormatting>
  <conditionalFormatting sqref="F532:H532">
    <cfRule type="containsText" dxfId="189" priority="107" operator="containsText" text="off">
      <formula>NOT(ISERROR(SEARCH("off",F532)))</formula>
    </cfRule>
  </conditionalFormatting>
  <conditionalFormatting sqref="I532:J532">
    <cfRule type="containsText" dxfId="188" priority="106" operator="containsText" text="off">
      <formula>NOT(ISERROR(SEARCH("off",I532)))</formula>
    </cfRule>
  </conditionalFormatting>
  <conditionalFormatting sqref="K532">
    <cfRule type="containsText" dxfId="187" priority="105" operator="containsText" text="off">
      <formula>NOT(ISERROR(SEARCH("off",K532)))</formula>
    </cfRule>
  </conditionalFormatting>
  <conditionalFormatting sqref="F556:H556">
    <cfRule type="containsText" dxfId="186" priority="104" operator="containsText" text="off">
      <formula>NOT(ISERROR(SEARCH("off",F556)))</formula>
    </cfRule>
  </conditionalFormatting>
  <conditionalFormatting sqref="I556:J556">
    <cfRule type="containsText" dxfId="185" priority="103" operator="containsText" text="off">
      <formula>NOT(ISERROR(SEARCH("off",I556)))</formula>
    </cfRule>
  </conditionalFormatting>
  <conditionalFormatting sqref="K556">
    <cfRule type="containsText" dxfId="184" priority="102" operator="containsText" text="off">
      <formula>NOT(ISERROR(SEARCH("off",K556)))</formula>
    </cfRule>
  </conditionalFormatting>
  <conditionalFormatting sqref="F580:H580">
    <cfRule type="containsText" dxfId="183" priority="101" operator="containsText" text="off">
      <formula>NOT(ISERROR(SEARCH("off",F580)))</formula>
    </cfRule>
  </conditionalFormatting>
  <conditionalFormatting sqref="I580:J580">
    <cfRule type="containsText" dxfId="182" priority="100" operator="containsText" text="off">
      <formula>NOT(ISERROR(SEARCH("off",I580)))</formula>
    </cfRule>
  </conditionalFormatting>
  <conditionalFormatting sqref="K580">
    <cfRule type="containsText" dxfId="181" priority="98" operator="containsText" text="off">
      <formula>NOT(ISERROR(SEARCH("off",K580)))</formula>
    </cfRule>
  </conditionalFormatting>
  <conditionalFormatting sqref="F676:H676">
    <cfRule type="containsText" dxfId="180" priority="97" operator="containsText" text="off">
      <formula>NOT(ISERROR(SEARCH("off",F676)))</formula>
    </cfRule>
  </conditionalFormatting>
  <conditionalFormatting sqref="I676:J676">
    <cfRule type="containsText" dxfId="179" priority="96" operator="containsText" text="off">
      <formula>NOT(ISERROR(SEARCH("off",I676)))</formula>
    </cfRule>
  </conditionalFormatting>
  <conditionalFormatting sqref="K676">
    <cfRule type="containsText" dxfId="178" priority="95" operator="containsText" text="off">
      <formula>NOT(ISERROR(SEARCH("off",K676)))</formula>
    </cfRule>
  </conditionalFormatting>
  <conditionalFormatting sqref="F700:H700">
    <cfRule type="containsText" dxfId="177" priority="94" operator="containsText" text="off">
      <formula>NOT(ISERROR(SEARCH("off",F700)))</formula>
    </cfRule>
  </conditionalFormatting>
  <conditionalFormatting sqref="I700:J700">
    <cfRule type="containsText" dxfId="176" priority="93" operator="containsText" text="off">
      <formula>NOT(ISERROR(SEARCH("off",I700)))</formula>
    </cfRule>
  </conditionalFormatting>
  <conditionalFormatting sqref="K700">
    <cfRule type="containsText" dxfId="175" priority="92" operator="containsText" text="off">
      <formula>NOT(ISERROR(SEARCH("off",K700)))</formula>
    </cfRule>
  </conditionalFormatting>
  <conditionalFormatting sqref="F724:H724">
    <cfRule type="containsText" dxfId="174" priority="91" operator="containsText" text="off">
      <formula>NOT(ISERROR(SEARCH("off",F724)))</formula>
    </cfRule>
  </conditionalFormatting>
  <conditionalFormatting sqref="O79:P79">
    <cfRule type="containsText" dxfId="173" priority="6" operator="containsText" text="off">
      <formula>NOT(ISERROR(SEARCH("off",O79)))</formula>
    </cfRule>
  </conditionalFormatting>
  <conditionalFormatting sqref="K724">
    <cfRule type="containsText" dxfId="172" priority="89" operator="containsText" text="off">
      <formula>NOT(ISERROR(SEARCH("off",K724)))</formula>
    </cfRule>
  </conditionalFormatting>
  <conditionalFormatting sqref="F748:H748">
    <cfRule type="containsText" dxfId="171" priority="88" operator="containsText" text="off">
      <formula>NOT(ISERROR(SEARCH("off",F748)))</formula>
    </cfRule>
  </conditionalFormatting>
  <conditionalFormatting sqref="I748:J748">
    <cfRule type="containsText" dxfId="170" priority="87" operator="containsText" text="off">
      <formula>NOT(ISERROR(SEARCH("off",I748)))</formula>
    </cfRule>
  </conditionalFormatting>
  <conditionalFormatting sqref="O51:P51">
    <cfRule type="containsText" dxfId="169" priority="42" operator="containsText" text="off">
      <formula>NOT(ISERROR(SEARCH("off",O51)))</formula>
    </cfRule>
  </conditionalFormatting>
  <conditionalFormatting sqref="O52:P52">
    <cfRule type="containsText" dxfId="168" priority="40" operator="containsText" text="off">
      <formula>NOT(ISERROR(SEARCH("off",O52)))</formula>
    </cfRule>
  </conditionalFormatting>
  <conditionalFormatting sqref="O53:P53">
    <cfRule type="containsText" dxfId="167" priority="38" operator="containsText" text="off">
      <formula>NOT(ISERROR(SEARCH("off",O53)))</formula>
    </cfRule>
  </conditionalFormatting>
  <conditionalFormatting sqref="O54:P54">
    <cfRule type="containsText" dxfId="166" priority="36" operator="containsText" text="off">
      <formula>NOT(ISERROR(SEARCH("off",O54)))</formula>
    </cfRule>
  </conditionalFormatting>
  <conditionalFormatting sqref="O57:P57">
    <cfRule type="containsText" dxfId="165" priority="34" operator="containsText" text="off">
      <formula>NOT(ISERROR(SEARCH("off",O57)))</formula>
    </cfRule>
  </conditionalFormatting>
  <conditionalFormatting sqref="O58:P58">
    <cfRule type="containsText" dxfId="164" priority="32" operator="containsText" text="off">
      <formula>NOT(ISERROR(SEARCH("off",O58)))</formula>
    </cfRule>
  </conditionalFormatting>
  <conditionalFormatting sqref="O59:P59">
    <cfRule type="containsText" dxfId="163" priority="30" operator="containsText" text="off">
      <formula>NOT(ISERROR(SEARCH("off",O59)))</formula>
    </cfRule>
  </conditionalFormatting>
  <conditionalFormatting sqref="O60:P60">
    <cfRule type="containsText" dxfId="162" priority="28" operator="containsText" text="off">
      <formula>NOT(ISERROR(SEARCH("off",O60)))</formula>
    </cfRule>
  </conditionalFormatting>
  <conditionalFormatting sqref="O61:P61">
    <cfRule type="containsText" dxfId="161" priority="26" operator="containsText" text="off">
      <formula>NOT(ISERROR(SEARCH("off",O61)))</formula>
    </cfRule>
  </conditionalFormatting>
  <conditionalFormatting sqref="O64:P64">
    <cfRule type="containsText" dxfId="160" priority="24" operator="containsText" text="off">
      <formula>NOT(ISERROR(SEARCH("off",O64)))</formula>
    </cfRule>
  </conditionalFormatting>
  <conditionalFormatting sqref="O65:P65">
    <cfRule type="containsText" dxfId="159" priority="22" operator="containsText" text="off">
      <formula>NOT(ISERROR(SEARCH("off",O65)))</formula>
    </cfRule>
  </conditionalFormatting>
  <conditionalFormatting sqref="O68:P68">
    <cfRule type="containsText" dxfId="158" priority="20" operator="containsText" text="off">
      <formula>NOT(ISERROR(SEARCH("off",O68)))</formula>
    </cfRule>
  </conditionalFormatting>
  <conditionalFormatting sqref="O69:P69">
    <cfRule type="containsText" dxfId="157" priority="18" operator="containsText" text="off">
      <formula>NOT(ISERROR(SEARCH("off",O69)))</formula>
    </cfRule>
  </conditionalFormatting>
  <conditionalFormatting sqref="O71:P71">
    <cfRule type="containsText" dxfId="156" priority="16" operator="containsText" text="off">
      <formula>NOT(ISERROR(SEARCH("off",O71)))</formula>
    </cfRule>
  </conditionalFormatting>
  <conditionalFormatting sqref="O72:P72">
    <cfRule type="containsText" dxfId="155" priority="14" operator="containsText" text="off">
      <formula>NOT(ISERROR(SEARCH("off",O72)))</formula>
    </cfRule>
  </conditionalFormatting>
  <conditionalFormatting sqref="O73:P73">
    <cfRule type="containsText" dxfId="154" priority="12" operator="containsText" text="off">
      <formula>NOT(ISERROR(SEARCH("off",O73)))</formula>
    </cfRule>
  </conditionalFormatting>
  <conditionalFormatting sqref="O74:P74">
    <cfRule type="containsText" dxfId="153" priority="10" operator="containsText" text="off">
      <formula>NOT(ISERROR(SEARCH("off",O74)))</formula>
    </cfRule>
  </conditionalFormatting>
  <conditionalFormatting sqref="O78:P78">
    <cfRule type="containsText" dxfId="152" priority="8" operator="containsText" text="off">
      <formula>NOT(ISERROR(SEARCH("off",O78)))</formula>
    </cfRule>
  </conditionalFormatting>
  <conditionalFormatting sqref="O80:P80">
    <cfRule type="containsText" dxfId="151" priority="4" operator="containsText" text="off">
      <formula>NOT(ISERROR(SEARCH("off",O80)))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R751"/>
  <sheetViews>
    <sheetView zoomScale="70" zoomScaleNormal="70" zoomScalePageLayoutView="70" workbookViewId="0">
      <pane xSplit="1" topLeftCell="B1" activePane="topRight" state="frozen"/>
      <selection activeCell="A275" sqref="A275"/>
      <selection pane="topRight" activeCell="F2" sqref="F2"/>
    </sheetView>
  </sheetViews>
  <sheetFormatPr baseColWidth="10" defaultColWidth="11" defaultRowHeight="16" x14ac:dyDescent="0.2"/>
  <cols>
    <col min="1" max="1" width="25.83203125" customWidth="1"/>
    <col min="2" max="2" width="19" style="2" customWidth="1"/>
    <col min="3" max="3" width="13.6640625" customWidth="1"/>
    <col min="4" max="4" width="17.33203125" style="2" customWidth="1"/>
    <col min="5" max="5" width="17" style="8" customWidth="1"/>
    <col min="6" max="11" width="17" customWidth="1"/>
    <col min="12" max="12" width="15.33203125" customWidth="1"/>
    <col min="13" max="13" width="22.1640625" customWidth="1"/>
  </cols>
  <sheetData>
    <row r="1" spans="1:18" s="76" customFormat="1" ht="16" customHeight="1" x14ac:dyDescent="0.2">
      <c r="A1" s="103" t="s">
        <v>5731</v>
      </c>
      <c r="B1" s="103"/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L1" s="101"/>
    </row>
    <row r="2" spans="1:18" s="76" customFormat="1" ht="48" x14ac:dyDescent="0.2">
      <c r="A2" s="79"/>
      <c r="B2" s="80" t="s">
        <v>2346</v>
      </c>
      <c r="C2" s="101" t="s">
        <v>10</v>
      </c>
      <c r="D2" s="80" t="s">
        <v>52</v>
      </c>
      <c r="E2" s="102" t="s">
        <v>5735</v>
      </c>
      <c r="F2" s="102" t="s">
        <v>532</v>
      </c>
      <c r="G2" s="102" t="s">
        <v>533</v>
      </c>
      <c r="H2" s="102" t="s">
        <v>534</v>
      </c>
      <c r="I2" s="102" t="s">
        <v>529</v>
      </c>
      <c r="J2" s="102" t="s">
        <v>530</v>
      </c>
      <c r="K2" s="102" t="s">
        <v>534</v>
      </c>
      <c r="L2" s="102"/>
      <c r="M2" s="113"/>
      <c r="N2" s="116"/>
      <c r="O2" s="113"/>
    </row>
    <row r="3" spans="1:18" x14ac:dyDescent="0.2">
      <c r="A3" s="1" t="s">
        <v>2351</v>
      </c>
      <c r="B3" s="2">
        <v>23</v>
      </c>
      <c r="C3">
        <v>74</v>
      </c>
      <c r="D3" s="2">
        <v>2896</v>
      </c>
      <c r="M3" s="73" t="s">
        <v>5734</v>
      </c>
      <c r="N3" s="88" t="s">
        <v>541</v>
      </c>
      <c r="O3" s="82"/>
      <c r="P3" s="88"/>
      <c r="Q3" s="8"/>
      <c r="R3" s="8"/>
    </row>
    <row r="4" spans="1:18" ht="35.25" customHeight="1" x14ac:dyDescent="0.2">
      <c r="A4" s="1" t="s">
        <v>2352</v>
      </c>
      <c r="B4" s="2">
        <v>22</v>
      </c>
      <c r="C4">
        <v>76</v>
      </c>
      <c r="D4" s="66">
        <v>2712</v>
      </c>
      <c r="M4" s="70">
        <v>44197</v>
      </c>
      <c r="N4" s="89"/>
      <c r="O4" s="67"/>
      <c r="P4" s="8"/>
      <c r="Q4" s="8"/>
      <c r="R4" s="8"/>
    </row>
    <row r="5" spans="1:18" x14ac:dyDescent="0.2">
      <c r="A5" s="1" t="s">
        <v>2353</v>
      </c>
      <c r="B5" s="2">
        <v>22</v>
      </c>
      <c r="C5">
        <v>78</v>
      </c>
      <c r="D5" s="66">
        <v>2712</v>
      </c>
      <c r="M5" s="70">
        <v>44198</v>
      </c>
      <c r="N5" s="89"/>
      <c r="O5" s="67"/>
      <c r="P5" s="8"/>
      <c r="Q5" s="8"/>
      <c r="R5" s="8"/>
    </row>
    <row r="6" spans="1:18" ht="56" customHeight="1" x14ac:dyDescent="0.2">
      <c r="A6" s="1" t="s">
        <v>2354</v>
      </c>
      <c r="B6" s="2">
        <v>21</v>
      </c>
      <c r="C6">
        <v>80</v>
      </c>
      <c r="D6" s="66">
        <v>2879</v>
      </c>
      <c r="M6" s="70">
        <v>44199</v>
      </c>
      <c r="N6" s="89"/>
      <c r="O6" s="67"/>
      <c r="P6" s="8"/>
      <c r="Q6" s="8"/>
      <c r="R6" s="8"/>
    </row>
    <row r="7" spans="1:18" x14ac:dyDescent="0.2">
      <c r="A7" s="1" t="s">
        <v>2355</v>
      </c>
      <c r="B7" s="2">
        <v>20</v>
      </c>
      <c r="C7">
        <v>81</v>
      </c>
      <c r="D7" s="66">
        <v>2672</v>
      </c>
      <c r="M7" s="70">
        <v>44200</v>
      </c>
      <c r="N7" s="89"/>
      <c r="O7" s="8"/>
      <c r="P7" s="8"/>
      <c r="Q7" s="8"/>
      <c r="R7" s="8"/>
    </row>
    <row r="8" spans="1:18" x14ac:dyDescent="0.2">
      <c r="A8" s="1" t="s">
        <v>2356</v>
      </c>
      <c r="B8" s="2">
        <v>20</v>
      </c>
      <c r="C8">
        <v>82</v>
      </c>
      <c r="D8" s="66">
        <v>2672</v>
      </c>
      <c r="M8" s="70">
        <v>44201</v>
      </c>
      <c r="N8" s="89"/>
      <c r="O8" s="67"/>
      <c r="P8" s="8"/>
      <c r="Q8" s="8"/>
      <c r="R8" s="8"/>
    </row>
    <row r="9" spans="1:18" x14ac:dyDescent="0.2">
      <c r="A9" s="1" t="s">
        <v>2357</v>
      </c>
      <c r="B9" s="2">
        <v>20</v>
      </c>
      <c r="C9">
        <v>82</v>
      </c>
      <c r="D9" s="66">
        <v>2672</v>
      </c>
      <c r="M9" s="70">
        <v>44202</v>
      </c>
      <c r="N9" s="90"/>
      <c r="O9" s="67"/>
      <c r="P9" s="8"/>
      <c r="Q9" s="8"/>
      <c r="R9" s="8"/>
    </row>
    <row r="10" spans="1:18" x14ac:dyDescent="0.2">
      <c r="A10" s="1" t="s">
        <v>2358</v>
      </c>
      <c r="B10" s="2">
        <v>21</v>
      </c>
      <c r="C10">
        <v>81</v>
      </c>
      <c r="D10" s="66">
        <v>2879</v>
      </c>
      <c r="F10" t="s">
        <v>537</v>
      </c>
      <c r="G10" t="s">
        <v>537</v>
      </c>
      <c r="H10" t="s">
        <v>537</v>
      </c>
      <c r="I10" t="s">
        <v>537</v>
      </c>
      <c r="J10" t="s">
        <v>537</v>
      </c>
      <c r="K10" t="s">
        <v>537</v>
      </c>
      <c r="M10" s="70">
        <v>44203</v>
      </c>
      <c r="N10" s="89"/>
      <c r="O10" s="67"/>
      <c r="P10" s="8"/>
      <c r="Q10" s="8"/>
      <c r="R10" s="8"/>
    </row>
    <row r="11" spans="1:18" x14ac:dyDescent="0.2">
      <c r="A11" s="1" t="s">
        <v>2359</v>
      </c>
      <c r="B11" s="2">
        <v>23</v>
      </c>
      <c r="C11">
        <v>74</v>
      </c>
      <c r="D11" s="66">
        <v>2896</v>
      </c>
      <c r="F11" t="s">
        <v>537</v>
      </c>
      <c r="G11" t="s">
        <v>537</v>
      </c>
      <c r="H11" t="s">
        <v>537</v>
      </c>
      <c r="I11" t="s">
        <v>537</v>
      </c>
      <c r="J11" t="s">
        <v>537</v>
      </c>
      <c r="K11" t="s">
        <v>537</v>
      </c>
      <c r="M11" s="70">
        <v>44204</v>
      </c>
      <c r="N11" s="89"/>
      <c r="O11" s="8"/>
      <c r="P11" s="8"/>
      <c r="Q11" s="8"/>
      <c r="R11" s="8"/>
    </row>
    <row r="12" spans="1:18" x14ac:dyDescent="0.2">
      <c r="A12" s="1" t="s">
        <v>2360</v>
      </c>
      <c r="B12" s="2">
        <v>24</v>
      </c>
      <c r="C12">
        <v>68</v>
      </c>
      <c r="D12" s="66">
        <v>2176</v>
      </c>
      <c r="F12" t="s">
        <v>537</v>
      </c>
      <c r="G12" t="s">
        <v>537</v>
      </c>
      <c r="H12" t="s">
        <v>537</v>
      </c>
      <c r="I12" t="s">
        <v>537</v>
      </c>
      <c r="J12" t="s">
        <v>537</v>
      </c>
      <c r="K12" t="s">
        <v>537</v>
      </c>
      <c r="M12" s="70">
        <v>44205</v>
      </c>
      <c r="N12" s="89"/>
      <c r="O12" s="8"/>
      <c r="P12" s="8"/>
      <c r="Q12" s="8"/>
      <c r="R12" s="8"/>
    </row>
    <row r="13" spans="1:18" x14ac:dyDescent="0.2">
      <c r="A13" s="1" t="s">
        <v>2361</v>
      </c>
      <c r="B13" s="2">
        <v>26</v>
      </c>
      <c r="C13">
        <v>62</v>
      </c>
      <c r="D13" s="66">
        <v>2502</v>
      </c>
      <c r="F13" t="s">
        <v>537</v>
      </c>
      <c r="G13" t="s">
        <v>537</v>
      </c>
      <c r="H13" t="s">
        <v>537</v>
      </c>
      <c r="I13" t="s">
        <v>537</v>
      </c>
      <c r="J13" t="s">
        <v>537</v>
      </c>
      <c r="K13" t="s">
        <v>537</v>
      </c>
      <c r="M13" s="70">
        <v>44206</v>
      </c>
      <c r="N13" s="89"/>
      <c r="O13" s="8"/>
      <c r="P13" s="8"/>
      <c r="Q13" s="8"/>
      <c r="R13" s="8"/>
    </row>
    <row r="14" spans="1:18" ht="33" customHeight="1" x14ac:dyDescent="0.2">
      <c r="A14" s="1" t="s">
        <v>2362</v>
      </c>
      <c r="B14" s="2">
        <v>27</v>
      </c>
      <c r="C14">
        <v>57</v>
      </c>
      <c r="D14" s="66">
        <v>2039</v>
      </c>
      <c r="F14" t="s">
        <v>537</v>
      </c>
      <c r="G14" t="s">
        <v>537</v>
      </c>
      <c r="H14" t="s">
        <v>537</v>
      </c>
      <c r="I14" t="s">
        <v>537</v>
      </c>
      <c r="J14" t="s">
        <v>537</v>
      </c>
      <c r="K14" t="s">
        <v>537</v>
      </c>
      <c r="M14" s="70">
        <v>44207</v>
      </c>
      <c r="N14" s="90"/>
      <c r="O14" s="8"/>
      <c r="P14" s="8"/>
      <c r="Q14" s="8"/>
      <c r="R14" s="8"/>
    </row>
    <row r="15" spans="1:18" x14ac:dyDescent="0.2">
      <c r="A15" s="1" t="s">
        <v>2363</v>
      </c>
      <c r="B15" s="2">
        <v>28</v>
      </c>
      <c r="C15">
        <v>53</v>
      </c>
      <c r="D15" s="66">
        <v>2128</v>
      </c>
      <c r="F15" t="s">
        <v>537</v>
      </c>
      <c r="G15" t="s">
        <v>537</v>
      </c>
      <c r="H15" t="s">
        <v>537</v>
      </c>
      <c r="I15" t="s">
        <v>537</v>
      </c>
      <c r="J15" t="s">
        <v>537</v>
      </c>
      <c r="K15" t="s">
        <v>537</v>
      </c>
      <c r="M15" s="70">
        <v>44208</v>
      </c>
      <c r="N15" s="89"/>
      <c r="O15" s="8"/>
      <c r="P15" s="8"/>
      <c r="Q15" s="8"/>
      <c r="R15" s="8"/>
    </row>
    <row r="16" spans="1:18" x14ac:dyDescent="0.2">
      <c r="A16" s="1" t="s">
        <v>2364</v>
      </c>
      <c r="B16" s="2">
        <v>29</v>
      </c>
      <c r="C16">
        <v>48</v>
      </c>
      <c r="D16" s="66">
        <v>1640</v>
      </c>
      <c r="F16" t="s">
        <v>537</v>
      </c>
      <c r="G16" t="s">
        <v>537</v>
      </c>
      <c r="H16" t="s">
        <v>537</v>
      </c>
      <c r="I16" t="s">
        <v>537</v>
      </c>
      <c r="J16" t="s">
        <v>537</v>
      </c>
      <c r="K16" t="s">
        <v>537</v>
      </c>
      <c r="M16" s="70">
        <v>44209</v>
      </c>
      <c r="N16" s="8"/>
      <c r="O16" s="8"/>
      <c r="P16" s="8"/>
      <c r="Q16" s="8"/>
      <c r="R16" s="8"/>
    </row>
    <row r="17" spans="1:18" x14ac:dyDescent="0.2">
      <c r="A17" s="1" t="s">
        <v>2365</v>
      </c>
      <c r="B17" s="2">
        <v>29</v>
      </c>
      <c r="C17">
        <v>47</v>
      </c>
      <c r="D17" s="66">
        <v>1640</v>
      </c>
      <c r="F17" t="s">
        <v>537</v>
      </c>
      <c r="G17" t="s">
        <v>537</v>
      </c>
      <c r="H17" t="s">
        <v>537</v>
      </c>
      <c r="I17" t="s">
        <v>537</v>
      </c>
      <c r="J17" t="s">
        <v>537</v>
      </c>
      <c r="K17" t="s">
        <v>537</v>
      </c>
      <c r="M17" s="70">
        <v>44210</v>
      </c>
      <c r="N17" s="89" t="s">
        <v>5746</v>
      </c>
      <c r="O17" s="67"/>
      <c r="P17" s="67"/>
      <c r="Q17" s="8"/>
      <c r="R17" s="8"/>
    </row>
    <row r="18" spans="1:18" x14ac:dyDescent="0.2">
      <c r="A18" s="1" t="s">
        <v>2366</v>
      </c>
      <c r="B18" s="2">
        <v>29</v>
      </c>
      <c r="C18">
        <v>48</v>
      </c>
      <c r="D18" s="66">
        <v>1640</v>
      </c>
      <c r="F18" t="s">
        <v>537</v>
      </c>
      <c r="G18" t="s">
        <v>537</v>
      </c>
      <c r="H18" t="s">
        <v>537</v>
      </c>
      <c r="I18" t="s">
        <v>537</v>
      </c>
      <c r="J18" t="s">
        <v>537</v>
      </c>
      <c r="K18" t="s">
        <v>537</v>
      </c>
      <c r="M18" s="70">
        <v>44211</v>
      </c>
      <c r="N18" s="91"/>
      <c r="O18" s="67"/>
      <c r="P18" s="67"/>
      <c r="Q18" s="8"/>
      <c r="R18" s="8"/>
    </row>
    <row r="19" spans="1:18" x14ac:dyDescent="0.2">
      <c r="A19" s="1" t="s">
        <v>2367</v>
      </c>
      <c r="B19" s="2">
        <v>28</v>
      </c>
      <c r="C19">
        <v>50</v>
      </c>
      <c r="D19" s="66">
        <v>2128</v>
      </c>
      <c r="F19" t="s">
        <v>537</v>
      </c>
      <c r="G19" t="s">
        <v>537</v>
      </c>
      <c r="H19" t="s">
        <v>537</v>
      </c>
      <c r="I19" t="s">
        <v>537</v>
      </c>
      <c r="J19" t="s">
        <v>537</v>
      </c>
      <c r="K19" t="s">
        <v>537</v>
      </c>
      <c r="M19" s="70">
        <v>44212</v>
      </c>
      <c r="N19" s="90"/>
      <c r="O19" s="67"/>
      <c r="P19" s="67"/>
      <c r="Q19" s="8"/>
      <c r="R19" s="8"/>
    </row>
    <row r="20" spans="1:18" x14ac:dyDescent="0.2">
      <c r="A20" s="1" t="s">
        <v>2368</v>
      </c>
      <c r="B20" s="2">
        <v>27</v>
      </c>
      <c r="C20">
        <v>52</v>
      </c>
      <c r="D20" s="66">
        <v>2039</v>
      </c>
      <c r="M20" s="70">
        <v>44213</v>
      </c>
      <c r="N20" s="91"/>
      <c r="O20" s="67"/>
      <c r="P20" s="67"/>
      <c r="Q20" s="8"/>
      <c r="R20" s="8"/>
    </row>
    <row r="21" spans="1:18" x14ac:dyDescent="0.2">
      <c r="A21" s="1" t="s">
        <v>2369</v>
      </c>
      <c r="B21" s="2">
        <v>25</v>
      </c>
      <c r="C21">
        <v>60</v>
      </c>
      <c r="D21" s="66">
        <v>2339</v>
      </c>
      <c r="M21" s="70">
        <v>44214</v>
      </c>
      <c r="N21" s="91"/>
      <c r="O21" s="67"/>
      <c r="P21" s="67"/>
      <c r="Q21" s="8"/>
      <c r="R21" s="8"/>
    </row>
    <row r="22" spans="1:18" x14ac:dyDescent="0.2">
      <c r="A22" s="1" t="s">
        <v>2370</v>
      </c>
      <c r="B22" s="2">
        <v>23</v>
      </c>
      <c r="C22">
        <v>69</v>
      </c>
      <c r="D22" s="66">
        <v>2016</v>
      </c>
      <c r="M22" s="70">
        <v>44215</v>
      </c>
      <c r="N22" s="91"/>
      <c r="O22" s="67"/>
      <c r="P22" s="67"/>
      <c r="Q22" s="8"/>
      <c r="R22" s="8"/>
    </row>
    <row r="23" spans="1:18" x14ac:dyDescent="0.2">
      <c r="A23" s="1" t="s">
        <v>2371</v>
      </c>
      <c r="B23" s="2">
        <v>20</v>
      </c>
      <c r="C23">
        <v>77</v>
      </c>
      <c r="D23" s="66">
        <v>2343</v>
      </c>
      <c r="M23" s="70">
        <v>44216</v>
      </c>
      <c r="N23" s="89"/>
      <c r="O23" s="67"/>
      <c r="P23" s="67"/>
      <c r="Q23" s="8"/>
      <c r="R23" s="8"/>
    </row>
    <row r="24" spans="1:18" x14ac:dyDescent="0.2">
      <c r="A24" s="1" t="s">
        <v>2372</v>
      </c>
      <c r="B24" s="2">
        <v>19</v>
      </c>
      <c r="C24">
        <v>78</v>
      </c>
      <c r="D24" s="66">
        <v>2159</v>
      </c>
      <c r="M24" s="70">
        <v>44217</v>
      </c>
      <c r="N24" s="90"/>
      <c r="O24" s="67"/>
      <c r="P24" s="67"/>
      <c r="Q24" s="8"/>
      <c r="R24" s="8"/>
    </row>
    <row r="25" spans="1:18" ht="32" x14ac:dyDescent="0.2">
      <c r="A25" s="1" t="s">
        <v>2373</v>
      </c>
      <c r="B25" s="2">
        <v>18</v>
      </c>
      <c r="C25">
        <v>78</v>
      </c>
      <c r="D25" s="66">
        <v>1975</v>
      </c>
      <c r="M25" s="70">
        <v>44218</v>
      </c>
      <c r="N25" s="89" t="s">
        <v>5740</v>
      </c>
      <c r="O25" s="8"/>
      <c r="P25" s="67"/>
      <c r="Q25" s="8"/>
      <c r="R25" s="8"/>
    </row>
    <row r="26" spans="1:18" x14ac:dyDescent="0.2">
      <c r="A26" s="1" t="s">
        <v>2374</v>
      </c>
      <c r="B26" s="2">
        <v>18</v>
      </c>
      <c r="C26">
        <v>76</v>
      </c>
      <c r="D26" s="66">
        <v>1975</v>
      </c>
      <c r="E26" s="67">
        <v>2322.0416666666665</v>
      </c>
      <c r="F26" s="2"/>
      <c r="L26" s="8"/>
      <c r="M26" s="70">
        <v>44219</v>
      </c>
      <c r="N26" s="89"/>
      <c r="O26" s="8"/>
      <c r="P26" s="67"/>
      <c r="Q26" s="8"/>
      <c r="R26" s="8"/>
    </row>
    <row r="27" spans="1:18" x14ac:dyDescent="0.2">
      <c r="A27" s="1" t="s">
        <v>2375</v>
      </c>
      <c r="B27" s="2">
        <v>18</v>
      </c>
      <c r="C27">
        <v>76</v>
      </c>
      <c r="D27" s="66">
        <v>1975</v>
      </c>
      <c r="E27" s="67"/>
      <c r="F27" s="8"/>
      <c r="G27" s="8"/>
      <c r="I27" s="8"/>
      <c r="J27" s="8"/>
      <c r="M27" s="70">
        <v>44220</v>
      </c>
      <c r="N27" s="89"/>
      <c r="O27" s="8"/>
      <c r="P27" s="67"/>
      <c r="Q27" s="8"/>
      <c r="R27" s="8"/>
    </row>
    <row r="28" spans="1:18" x14ac:dyDescent="0.2">
      <c r="A28" s="1" t="s">
        <v>2376</v>
      </c>
      <c r="B28" s="2">
        <v>17</v>
      </c>
      <c r="C28">
        <v>77</v>
      </c>
      <c r="D28" s="66">
        <v>1791</v>
      </c>
      <c r="E28" s="67"/>
      <c r="F28" s="2"/>
      <c r="G28" s="8"/>
      <c r="I28" s="8"/>
      <c r="J28" s="8"/>
      <c r="M28" s="70">
        <v>44221</v>
      </c>
      <c r="N28" s="89"/>
      <c r="O28" s="8"/>
      <c r="P28" s="67"/>
      <c r="Q28" s="8"/>
      <c r="R28" s="8"/>
    </row>
    <row r="29" spans="1:18" x14ac:dyDescent="0.2">
      <c r="A29" s="1" t="s">
        <v>2377</v>
      </c>
      <c r="B29" s="2">
        <v>17</v>
      </c>
      <c r="C29">
        <v>77</v>
      </c>
      <c r="D29" s="66">
        <v>1791</v>
      </c>
      <c r="M29" s="70">
        <v>44222</v>
      </c>
      <c r="N29" s="8"/>
      <c r="O29" s="8"/>
      <c r="P29" s="67"/>
      <c r="Q29" s="8"/>
      <c r="R29" s="8"/>
    </row>
    <row r="30" spans="1:18" x14ac:dyDescent="0.2">
      <c r="A30" s="1" t="s">
        <v>2378</v>
      </c>
      <c r="B30" s="2">
        <v>16</v>
      </c>
      <c r="C30">
        <v>77</v>
      </c>
      <c r="D30" s="66">
        <v>1607</v>
      </c>
      <c r="M30" s="70">
        <v>44223</v>
      </c>
      <c r="N30" s="8"/>
      <c r="O30" s="8"/>
      <c r="P30" s="67"/>
      <c r="Q30" s="8"/>
      <c r="R30" s="8"/>
    </row>
    <row r="31" spans="1:18" x14ac:dyDescent="0.2">
      <c r="A31" s="1" t="s">
        <v>2379</v>
      </c>
      <c r="B31" s="2">
        <v>16</v>
      </c>
      <c r="C31">
        <v>77</v>
      </c>
      <c r="D31" s="66">
        <v>1607</v>
      </c>
      <c r="M31" s="70">
        <v>44224</v>
      </c>
      <c r="N31" s="8"/>
      <c r="O31" s="8"/>
      <c r="P31" s="67"/>
      <c r="Q31" s="8"/>
      <c r="R31" s="8"/>
    </row>
    <row r="32" spans="1:18" x14ac:dyDescent="0.2">
      <c r="A32" s="1" t="s">
        <v>2380</v>
      </c>
      <c r="B32" s="2">
        <v>16</v>
      </c>
      <c r="C32">
        <v>77</v>
      </c>
      <c r="D32" s="66">
        <v>1607</v>
      </c>
      <c r="M32" s="70">
        <v>44225</v>
      </c>
      <c r="N32" s="8"/>
      <c r="O32" s="8"/>
      <c r="P32" s="67"/>
      <c r="Q32" s="8"/>
      <c r="R32" s="8"/>
    </row>
    <row r="33" spans="1:18" x14ac:dyDescent="0.2">
      <c r="A33" s="1" t="s">
        <v>2381</v>
      </c>
      <c r="B33" s="2">
        <v>15</v>
      </c>
      <c r="C33">
        <v>78</v>
      </c>
      <c r="D33" s="66">
        <v>1423</v>
      </c>
      <c r="M33" s="70">
        <v>44226</v>
      </c>
      <c r="N33" s="8"/>
      <c r="O33" s="8"/>
      <c r="P33" s="67"/>
      <c r="Q33" s="8"/>
      <c r="R33" s="8"/>
    </row>
    <row r="34" spans="1:18" x14ac:dyDescent="0.2">
      <c r="A34" s="1" t="s">
        <v>2382</v>
      </c>
      <c r="B34" s="2">
        <v>16</v>
      </c>
      <c r="C34">
        <v>75</v>
      </c>
      <c r="D34" s="66">
        <v>1607</v>
      </c>
      <c r="F34" t="s">
        <v>537</v>
      </c>
      <c r="G34" t="s">
        <v>537</v>
      </c>
      <c r="H34" t="s">
        <v>537</v>
      </c>
      <c r="I34" t="s">
        <v>537</v>
      </c>
      <c r="J34" t="s">
        <v>537</v>
      </c>
      <c r="K34" t="s">
        <v>537</v>
      </c>
      <c r="M34" s="70">
        <v>44227</v>
      </c>
      <c r="N34" s="8"/>
      <c r="O34" s="8"/>
      <c r="P34" s="67"/>
      <c r="Q34" s="8"/>
      <c r="R34" s="8"/>
    </row>
    <row r="35" spans="1:18" x14ac:dyDescent="0.2">
      <c r="A35" s="1" t="s">
        <v>2383</v>
      </c>
      <c r="B35" s="2">
        <v>17</v>
      </c>
      <c r="C35">
        <v>73</v>
      </c>
      <c r="D35" s="66">
        <v>1791</v>
      </c>
      <c r="F35" t="s">
        <v>537</v>
      </c>
      <c r="G35" t="s">
        <v>537</v>
      </c>
      <c r="H35" t="s">
        <v>537</v>
      </c>
      <c r="I35" t="s">
        <v>537</v>
      </c>
      <c r="J35" t="s">
        <v>537</v>
      </c>
      <c r="K35" t="s">
        <v>537</v>
      </c>
      <c r="M35" s="70"/>
      <c r="N35" s="8"/>
      <c r="O35" s="8"/>
      <c r="P35" s="67"/>
      <c r="Q35" s="8"/>
      <c r="R35" s="8"/>
    </row>
    <row r="36" spans="1:18" x14ac:dyDescent="0.2">
      <c r="A36" s="1" t="s">
        <v>2384</v>
      </c>
      <c r="B36" s="2">
        <v>18</v>
      </c>
      <c r="C36">
        <v>71</v>
      </c>
      <c r="D36" s="66">
        <v>1975</v>
      </c>
      <c r="F36" t="s">
        <v>537</v>
      </c>
      <c r="G36" t="s">
        <v>537</v>
      </c>
      <c r="H36" t="s">
        <v>537</v>
      </c>
      <c r="I36" t="s">
        <v>537</v>
      </c>
      <c r="J36" t="s">
        <v>537</v>
      </c>
      <c r="K36" t="s">
        <v>537</v>
      </c>
      <c r="M36" s="70"/>
      <c r="N36" s="67"/>
      <c r="O36" s="67"/>
      <c r="P36" s="8"/>
      <c r="Q36" s="8"/>
      <c r="R36" s="8"/>
    </row>
    <row r="37" spans="1:18" x14ac:dyDescent="0.2">
      <c r="A37" s="1" t="s">
        <v>2385</v>
      </c>
      <c r="B37" s="2">
        <v>18</v>
      </c>
      <c r="C37">
        <v>69</v>
      </c>
      <c r="D37" s="66">
        <v>1333</v>
      </c>
      <c r="F37" t="s">
        <v>537</v>
      </c>
      <c r="G37" t="s">
        <v>537</v>
      </c>
      <c r="H37" t="s">
        <v>537</v>
      </c>
      <c r="I37" t="s">
        <v>537</v>
      </c>
      <c r="J37" t="s">
        <v>537</v>
      </c>
      <c r="K37" t="s">
        <v>537</v>
      </c>
      <c r="M37" s="70"/>
      <c r="N37" s="8"/>
      <c r="O37" s="8"/>
      <c r="P37" s="8"/>
    </row>
    <row r="38" spans="1:18" x14ac:dyDescent="0.2">
      <c r="A38" s="1" t="s">
        <v>2386</v>
      </c>
      <c r="B38" s="2">
        <v>19</v>
      </c>
      <c r="C38">
        <v>68</v>
      </c>
      <c r="D38" s="66">
        <v>1444</v>
      </c>
      <c r="F38" t="s">
        <v>537</v>
      </c>
      <c r="G38" t="s">
        <v>537</v>
      </c>
      <c r="H38" t="s">
        <v>537</v>
      </c>
      <c r="I38" t="s">
        <v>537</v>
      </c>
      <c r="J38" t="s">
        <v>537</v>
      </c>
      <c r="K38" t="s">
        <v>537</v>
      </c>
      <c r="M38" s="70"/>
      <c r="N38" s="8"/>
      <c r="O38" s="8"/>
      <c r="P38" s="8"/>
    </row>
    <row r="39" spans="1:18" x14ac:dyDescent="0.2">
      <c r="A39" s="1" t="s">
        <v>2387</v>
      </c>
      <c r="B39" s="2">
        <v>20</v>
      </c>
      <c r="C39">
        <v>65</v>
      </c>
      <c r="D39" s="66">
        <v>1571</v>
      </c>
      <c r="F39" t="s">
        <v>537</v>
      </c>
      <c r="G39" t="s">
        <v>537</v>
      </c>
      <c r="H39" t="s">
        <v>537</v>
      </c>
      <c r="I39" t="s">
        <v>537</v>
      </c>
      <c r="J39" t="s">
        <v>537</v>
      </c>
      <c r="K39" t="s">
        <v>537</v>
      </c>
      <c r="M39" s="70"/>
      <c r="N39" s="71"/>
      <c r="O39" s="71"/>
      <c r="P39" s="8"/>
    </row>
    <row r="40" spans="1:18" x14ac:dyDescent="0.2">
      <c r="A40" s="1" t="s">
        <v>2388</v>
      </c>
      <c r="B40" s="2">
        <v>21</v>
      </c>
      <c r="C40">
        <v>62</v>
      </c>
      <c r="D40" s="66">
        <v>1710</v>
      </c>
      <c r="F40" t="s">
        <v>537</v>
      </c>
      <c r="G40" t="s">
        <v>537</v>
      </c>
      <c r="H40" t="s">
        <v>537</v>
      </c>
      <c r="I40" t="s">
        <v>537</v>
      </c>
      <c r="J40" t="s">
        <v>537</v>
      </c>
      <c r="K40" t="s">
        <v>537</v>
      </c>
      <c r="M40" s="70"/>
      <c r="N40" s="8"/>
      <c r="O40" s="8"/>
      <c r="P40" s="8"/>
    </row>
    <row r="41" spans="1:18" x14ac:dyDescent="0.2">
      <c r="A41" s="1" t="s">
        <v>2389</v>
      </c>
      <c r="B41" s="2">
        <v>22</v>
      </c>
      <c r="C41">
        <v>59</v>
      </c>
      <c r="D41" s="66">
        <v>1590</v>
      </c>
      <c r="F41" t="s">
        <v>537</v>
      </c>
      <c r="G41" t="s">
        <v>537</v>
      </c>
      <c r="H41" t="s">
        <v>537</v>
      </c>
      <c r="I41" t="s">
        <v>537</v>
      </c>
      <c r="J41" t="s">
        <v>537</v>
      </c>
      <c r="K41" t="s">
        <v>537</v>
      </c>
      <c r="M41" s="70"/>
      <c r="N41" s="71"/>
      <c r="O41" s="8"/>
      <c r="P41" s="8"/>
    </row>
    <row r="42" spans="1:18" x14ac:dyDescent="0.2">
      <c r="A42" s="1" t="s">
        <v>2390</v>
      </c>
      <c r="B42" s="2">
        <v>23</v>
      </c>
      <c r="C42">
        <v>56</v>
      </c>
      <c r="D42" s="66">
        <v>1682</v>
      </c>
      <c r="F42" t="s">
        <v>537</v>
      </c>
      <c r="G42" t="s">
        <v>537</v>
      </c>
      <c r="H42" t="s">
        <v>537</v>
      </c>
      <c r="I42" t="s">
        <v>537</v>
      </c>
      <c r="J42" t="s">
        <v>537</v>
      </c>
      <c r="K42" t="s">
        <v>537</v>
      </c>
      <c r="M42" s="70"/>
      <c r="N42" s="8"/>
      <c r="O42" s="8"/>
      <c r="P42" s="8"/>
    </row>
    <row r="43" spans="1:18" x14ac:dyDescent="0.2">
      <c r="A43" s="1" t="s">
        <v>2391</v>
      </c>
      <c r="B43" s="2">
        <v>24</v>
      </c>
      <c r="C43">
        <v>51</v>
      </c>
      <c r="D43" s="66">
        <v>1772</v>
      </c>
      <c r="F43" t="s">
        <v>537</v>
      </c>
      <c r="G43" t="s">
        <v>537</v>
      </c>
      <c r="H43" t="s">
        <v>537</v>
      </c>
      <c r="I43" t="s">
        <v>537</v>
      </c>
      <c r="J43" t="s">
        <v>537</v>
      </c>
      <c r="K43" t="s">
        <v>537</v>
      </c>
      <c r="M43" s="70"/>
      <c r="N43" s="8"/>
      <c r="O43" s="8"/>
      <c r="P43" s="8"/>
    </row>
    <row r="44" spans="1:18" x14ac:dyDescent="0.2">
      <c r="A44" s="1" t="s">
        <v>2392</v>
      </c>
      <c r="B44" s="2">
        <v>24</v>
      </c>
      <c r="C44">
        <v>48</v>
      </c>
      <c r="D44" s="66">
        <v>1424</v>
      </c>
      <c r="M44" s="70"/>
      <c r="N44" s="8"/>
      <c r="O44" s="8"/>
      <c r="P44" s="8"/>
    </row>
    <row r="45" spans="1:18" x14ac:dyDescent="0.2">
      <c r="A45" s="1" t="s">
        <v>2393</v>
      </c>
      <c r="B45" s="2">
        <v>23</v>
      </c>
      <c r="C45">
        <v>50</v>
      </c>
      <c r="D45" s="66">
        <v>1682</v>
      </c>
      <c r="M45" s="70"/>
      <c r="N45" s="8"/>
      <c r="O45" s="8"/>
      <c r="P45" s="8"/>
    </row>
    <row r="46" spans="1:18" x14ac:dyDescent="0.2">
      <c r="A46" s="1" t="s">
        <v>2394</v>
      </c>
      <c r="B46" s="2">
        <v>22</v>
      </c>
      <c r="C46">
        <v>56</v>
      </c>
      <c r="D46" s="66">
        <v>1590</v>
      </c>
      <c r="M46" s="70"/>
      <c r="N46" s="8"/>
      <c r="O46" s="8"/>
      <c r="P46" s="8"/>
    </row>
    <row r="47" spans="1:18" x14ac:dyDescent="0.2">
      <c r="A47" s="1" t="s">
        <v>2395</v>
      </c>
      <c r="B47" s="2">
        <v>21</v>
      </c>
      <c r="C47">
        <v>59</v>
      </c>
      <c r="D47" s="66">
        <v>1497</v>
      </c>
      <c r="M47" s="70"/>
      <c r="N47" s="8"/>
      <c r="O47" s="8"/>
      <c r="P47" s="8"/>
    </row>
    <row r="48" spans="1:18" x14ac:dyDescent="0.2">
      <c r="A48" s="1" t="s">
        <v>2396</v>
      </c>
      <c r="B48" s="2">
        <v>20</v>
      </c>
      <c r="C48">
        <v>64</v>
      </c>
      <c r="D48" s="66">
        <v>1571</v>
      </c>
      <c r="M48" s="70"/>
      <c r="N48" s="8"/>
      <c r="O48" s="8"/>
      <c r="P48" s="8"/>
    </row>
    <row r="49" spans="1:16" x14ac:dyDescent="0.2">
      <c r="A49" s="1" t="s">
        <v>2397</v>
      </c>
      <c r="B49" s="2">
        <v>19</v>
      </c>
      <c r="C49">
        <v>67</v>
      </c>
      <c r="D49" s="66">
        <v>1444</v>
      </c>
      <c r="M49" s="70"/>
      <c r="N49" s="8"/>
      <c r="O49" s="8"/>
      <c r="P49" s="8"/>
    </row>
    <row r="50" spans="1:16" x14ac:dyDescent="0.2">
      <c r="A50" s="1" t="s">
        <v>2398</v>
      </c>
      <c r="B50" s="2">
        <v>18</v>
      </c>
      <c r="C50">
        <v>69</v>
      </c>
      <c r="D50" s="66">
        <v>1333</v>
      </c>
      <c r="E50" s="67">
        <v>1617.375</v>
      </c>
      <c r="L50" s="8"/>
      <c r="M50" s="70"/>
      <c r="N50" s="8"/>
      <c r="O50" s="8"/>
      <c r="P50" s="8"/>
    </row>
    <row r="51" spans="1:16" x14ac:dyDescent="0.2">
      <c r="A51" s="11" t="s">
        <v>2399</v>
      </c>
      <c r="B51" s="9">
        <v>18</v>
      </c>
      <c r="C51" s="8">
        <v>76</v>
      </c>
      <c r="D51" s="66">
        <v>1975</v>
      </c>
      <c r="M51" s="70"/>
      <c r="N51" s="8"/>
      <c r="O51" s="8"/>
      <c r="P51" s="8"/>
    </row>
    <row r="52" spans="1:16" x14ac:dyDescent="0.2">
      <c r="A52" s="1" t="s">
        <v>2400</v>
      </c>
      <c r="B52" s="2">
        <v>17</v>
      </c>
      <c r="C52" s="8">
        <v>77</v>
      </c>
      <c r="D52" s="66">
        <v>1791</v>
      </c>
      <c r="E52" s="67"/>
      <c r="F52" s="2"/>
      <c r="M52" s="70"/>
      <c r="N52" s="8"/>
      <c r="O52" s="8"/>
      <c r="P52" s="8"/>
    </row>
    <row r="53" spans="1:16" x14ac:dyDescent="0.2">
      <c r="A53" s="1" t="s">
        <v>2401</v>
      </c>
      <c r="B53" s="2">
        <v>17</v>
      </c>
      <c r="C53" s="8">
        <v>77</v>
      </c>
      <c r="D53" s="66">
        <v>1791</v>
      </c>
      <c r="M53" s="70"/>
      <c r="N53" s="8"/>
      <c r="O53" s="8"/>
      <c r="P53" s="8"/>
    </row>
    <row r="54" spans="1:16" x14ac:dyDescent="0.2">
      <c r="A54" s="1" t="s">
        <v>2402</v>
      </c>
      <c r="B54" s="2">
        <v>16</v>
      </c>
      <c r="C54" s="8">
        <v>77</v>
      </c>
      <c r="D54" s="66">
        <v>1607</v>
      </c>
      <c r="M54" s="70"/>
      <c r="N54" s="8"/>
      <c r="O54" s="8"/>
      <c r="P54" s="8"/>
    </row>
    <row r="55" spans="1:16" x14ac:dyDescent="0.2">
      <c r="A55" s="1" t="s">
        <v>2403</v>
      </c>
      <c r="B55" s="2">
        <v>16</v>
      </c>
      <c r="C55" s="8">
        <v>77</v>
      </c>
      <c r="D55" s="66">
        <v>1607</v>
      </c>
      <c r="M55" s="70"/>
      <c r="N55" s="8"/>
      <c r="O55" s="8"/>
      <c r="P55" s="8"/>
    </row>
    <row r="56" spans="1:16" x14ac:dyDescent="0.2">
      <c r="A56" s="1" t="s">
        <v>2404</v>
      </c>
      <c r="B56" s="2">
        <v>16</v>
      </c>
      <c r="C56" s="8">
        <v>77</v>
      </c>
      <c r="D56" s="66">
        <v>1607</v>
      </c>
      <c r="M56" s="70"/>
      <c r="N56" s="8"/>
      <c r="O56" s="8"/>
      <c r="P56" s="8"/>
    </row>
    <row r="57" spans="1:16" x14ac:dyDescent="0.2">
      <c r="A57" s="1" t="s">
        <v>2405</v>
      </c>
      <c r="B57" s="2">
        <v>15</v>
      </c>
      <c r="C57" s="8">
        <v>78</v>
      </c>
      <c r="D57" s="66">
        <v>1423</v>
      </c>
      <c r="M57" s="70"/>
      <c r="N57" s="8"/>
      <c r="O57" s="8"/>
      <c r="P57" s="8"/>
    </row>
    <row r="58" spans="1:16" x14ac:dyDescent="0.2">
      <c r="A58" s="1" t="s">
        <v>2406</v>
      </c>
      <c r="B58" s="2">
        <v>16</v>
      </c>
      <c r="C58" s="8">
        <v>75</v>
      </c>
      <c r="D58" s="66">
        <v>1607</v>
      </c>
      <c r="F58" t="s">
        <v>537</v>
      </c>
      <c r="G58" t="s">
        <v>537</v>
      </c>
      <c r="H58" t="s">
        <v>537</v>
      </c>
      <c r="I58" t="s">
        <v>537</v>
      </c>
      <c r="J58" t="s">
        <v>537</v>
      </c>
      <c r="K58" t="s">
        <v>537</v>
      </c>
      <c r="M58" s="70"/>
      <c r="N58" s="8"/>
      <c r="O58" s="8"/>
      <c r="P58" s="8"/>
    </row>
    <row r="59" spans="1:16" x14ac:dyDescent="0.2">
      <c r="A59" s="1" t="s">
        <v>2407</v>
      </c>
      <c r="B59" s="2">
        <v>17</v>
      </c>
      <c r="C59" s="8">
        <v>73</v>
      </c>
      <c r="D59" s="66">
        <v>1791</v>
      </c>
      <c r="F59" t="s">
        <v>537</v>
      </c>
      <c r="G59" t="s">
        <v>537</v>
      </c>
      <c r="H59" t="s">
        <v>537</v>
      </c>
      <c r="I59" t="s">
        <v>537</v>
      </c>
      <c r="J59" t="s">
        <v>537</v>
      </c>
      <c r="K59" t="s">
        <v>537</v>
      </c>
      <c r="M59" s="70"/>
      <c r="N59" s="8"/>
      <c r="O59" s="8"/>
      <c r="P59" s="8"/>
    </row>
    <row r="60" spans="1:16" x14ac:dyDescent="0.2">
      <c r="A60" s="1" t="s">
        <v>2408</v>
      </c>
      <c r="B60" s="2">
        <v>18</v>
      </c>
      <c r="C60" s="8">
        <v>71</v>
      </c>
      <c r="D60" s="66">
        <v>1975</v>
      </c>
      <c r="F60" t="s">
        <v>537</v>
      </c>
      <c r="G60" t="s">
        <v>537</v>
      </c>
      <c r="H60" t="s">
        <v>537</v>
      </c>
      <c r="I60" t="s">
        <v>537</v>
      </c>
      <c r="J60" t="s">
        <v>537</v>
      </c>
      <c r="K60" t="s">
        <v>537</v>
      </c>
      <c r="M60" s="70"/>
      <c r="N60" s="8"/>
      <c r="O60" s="8"/>
      <c r="P60" s="8"/>
    </row>
    <row r="61" spans="1:16" x14ac:dyDescent="0.2">
      <c r="A61" s="1" t="s">
        <v>2409</v>
      </c>
      <c r="B61" s="2">
        <v>18</v>
      </c>
      <c r="C61" s="8">
        <v>69</v>
      </c>
      <c r="D61" s="66">
        <v>1333</v>
      </c>
      <c r="F61" t="s">
        <v>537</v>
      </c>
      <c r="G61" t="s">
        <v>537</v>
      </c>
      <c r="H61" t="s">
        <v>537</v>
      </c>
      <c r="I61" t="s">
        <v>537</v>
      </c>
      <c r="J61" t="s">
        <v>537</v>
      </c>
      <c r="K61" t="s">
        <v>537</v>
      </c>
      <c r="M61" s="70"/>
      <c r="N61" s="8"/>
      <c r="O61" s="8"/>
      <c r="P61" s="8"/>
    </row>
    <row r="62" spans="1:16" x14ac:dyDescent="0.2">
      <c r="A62" s="1" t="s">
        <v>2410</v>
      </c>
      <c r="B62" s="2">
        <v>19</v>
      </c>
      <c r="C62" s="8">
        <v>68</v>
      </c>
      <c r="D62" s="66">
        <v>1444</v>
      </c>
      <c r="F62" t="s">
        <v>537</v>
      </c>
      <c r="G62" t="s">
        <v>537</v>
      </c>
      <c r="H62" t="s">
        <v>537</v>
      </c>
      <c r="I62" t="s">
        <v>537</v>
      </c>
      <c r="J62" t="s">
        <v>537</v>
      </c>
      <c r="K62" t="s">
        <v>537</v>
      </c>
      <c r="M62" s="70"/>
      <c r="N62" s="8"/>
      <c r="O62" s="8"/>
      <c r="P62" s="8"/>
    </row>
    <row r="63" spans="1:16" x14ac:dyDescent="0.2">
      <c r="A63" s="1" t="s">
        <v>2411</v>
      </c>
      <c r="B63" s="2">
        <v>20</v>
      </c>
      <c r="C63" s="8">
        <v>65</v>
      </c>
      <c r="D63" s="66">
        <v>1571</v>
      </c>
      <c r="F63" t="s">
        <v>537</v>
      </c>
      <c r="G63" t="s">
        <v>537</v>
      </c>
      <c r="H63" t="s">
        <v>537</v>
      </c>
      <c r="I63" t="s">
        <v>537</v>
      </c>
      <c r="J63" t="s">
        <v>537</v>
      </c>
      <c r="K63" t="s">
        <v>537</v>
      </c>
      <c r="M63" s="70"/>
      <c r="N63" s="8"/>
      <c r="O63" s="8"/>
      <c r="P63" s="8"/>
    </row>
    <row r="64" spans="1:16" x14ac:dyDescent="0.2">
      <c r="A64" s="1" t="s">
        <v>2412</v>
      </c>
      <c r="B64" s="2">
        <v>21</v>
      </c>
      <c r="C64" s="8">
        <v>62</v>
      </c>
      <c r="D64" s="66">
        <v>1710</v>
      </c>
      <c r="F64" t="s">
        <v>537</v>
      </c>
      <c r="G64" t="s">
        <v>537</v>
      </c>
      <c r="H64" t="s">
        <v>537</v>
      </c>
      <c r="I64" t="s">
        <v>537</v>
      </c>
      <c r="J64" t="s">
        <v>537</v>
      </c>
      <c r="K64" t="s">
        <v>537</v>
      </c>
      <c r="M64" s="70"/>
      <c r="N64" s="8"/>
      <c r="O64" s="8"/>
      <c r="P64" s="8"/>
    </row>
    <row r="65" spans="1:16" x14ac:dyDescent="0.2">
      <c r="A65" s="1" t="s">
        <v>2413</v>
      </c>
      <c r="B65" s="2">
        <v>22</v>
      </c>
      <c r="C65" s="8">
        <v>59</v>
      </c>
      <c r="D65" s="66">
        <v>1590</v>
      </c>
      <c r="F65" t="s">
        <v>537</v>
      </c>
      <c r="G65" t="s">
        <v>537</v>
      </c>
      <c r="H65" t="s">
        <v>537</v>
      </c>
      <c r="I65" t="s">
        <v>537</v>
      </c>
      <c r="J65" t="s">
        <v>537</v>
      </c>
      <c r="K65" t="s">
        <v>537</v>
      </c>
      <c r="M65" s="70"/>
      <c r="N65" s="8"/>
      <c r="O65" s="8"/>
      <c r="P65" s="8"/>
    </row>
    <row r="66" spans="1:16" x14ac:dyDescent="0.2">
      <c r="A66" s="1" t="s">
        <v>2414</v>
      </c>
      <c r="B66" s="2">
        <v>23</v>
      </c>
      <c r="C66" s="8">
        <v>56</v>
      </c>
      <c r="D66" s="66">
        <v>1682</v>
      </c>
      <c r="F66" t="s">
        <v>537</v>
      </c>
      <c r="G66" t="s">
        <v>537</v>
      </c>
      <c r="H66" t="s">
        <v>537</v>
      </c>
      <c r="I66" t="s">
        <v>537</v>
      </c>
      <c r="J66" t="s">
        <v>537</v>
      </c>
      <c r="K66" t="s">
        <v>537</v>
      </c>
      <c r="M66" s="70"/>
      <c r="N66" s="8"/>
      <c r="O66" s="8"/>
      <c r="P66" s="8"/>
    </row>
    <row r="67" spans="1:16" x14ac:dyDescent="0.2">
      <c r="A67" s="1" t="s">
        <v>2415</v>
      </c>
      <c r="B67" s="2">
        <v>24</v>
      </c>
      <c r="C67" s="8">
        <v>51</v>
      </c>
      <c r="D67" s="66">
        <v>1772</v>
      </c>
      <c r="F67" t="s">
        <v>537</v>
      </c>
      <c r="G67" t="s">
        <v>537</v>
      </c>
      <c r="H67" t="s">
        <v>537</v>
      </c>
      <c r="I67" t="s">
        <v>537</v>
      </c>
      <c r="J67" t="s">
        <v>537</v>
      </c>
      <c r="K67" t="s">
        <v>537</v>
      </c>
      <c r="M67" s="70"/>
      <c r="N67" s="8"/>
      <c r="O67" s="8"/>
      <c r="P67" s="8"/>
    </row>
    <row r="68" spans="1:16" x14ac:dyDescent="0.2">
      <c r="A68" s="1" t="s">
        <v>2416</v>
      </c>
      <c r="B68" s="2">
        <v>24</v>
      </c>
      <c r="C68" s="8">
        <v>48</v>
      </c>
      <c r="D68" s="66">
        <v>1424</v>
      </c>
      <c r="M68" s="70"/>
      <c r="N68" s="8"/>
      <c r="O68" s="8"/>
      <c r="P68" s="8"/>
    </row>
    <row r="69" spans="1:16" x14ac:dyDescent="0.2">
      <c r="A69" s="1" t="s">
        <v>2417</v>
      </c>
      <c r="B69" s="2">
        <v>23</v>
      </c>
      <c r="C69" s="8">
        <v>50</v>
      </c>
      <c r="D69" s="66">
        <v>1682</v>
      </c>
      <c r="M69" s="70"/>
      <c r="N69" s="8"/>
      <c r="O69" s="8"/>
      <c r="P69" s="8"/>
    </row>
    <row r="70" spans="1:16" x14ac:dyDescent="0.2">
      <c r="A70" s="1" t="s">
        <v>2418</v>
      </c>
      <c r="B70" s="2">
        <v>22</v>
      </c>
      <c r="C70" s="8">
        <v>56</v>
      </c>
      <c r="D70" s="66">
        <v>1590</v>
      </c>
      <c r="M70" s="70"/>
      <c r="N70" s="8"/>
      <c r="O70" s="8"/>
      <c r="P70" s="8"/>
    </row>
    <row r="71" spans="1:16" x14ac:dyDescent="0.2">
      <c r="A71" s="1" t="s">
        <v>2419</v>
      </c>
      <c r="B71" s="2">
        <v>21</v>
      </c>
      <c r="C71" s="8">
        <v>59</v>
      </c>
      <c r="D71" s="66">
        <v>1497</v>
      </c>
      <c r="M71" s="70"/>
      <c r="N71" s="8"/>
      <c r="O71" s="8"/>
      <c r="P71" s="8"/>
    </row>
    <row r="72" spans="1:16" x14ac:dyDescent="0.2">
      <c r="A72" s="1" t="s">
        <v>2420</v>
      </c>
      <c r="B72" s="2">
        <v>20</v>
      </c>
      <c r="C72" s="8">
        <v>64</v>
      </c>
      <c r="D72" s="66">
        <v>1571</v>
      </c>
      <c r="M72" s="70"/>
      <c r="N72" s="8"/>
      <c r="O72" s="8"/>
      <c r="P72" s="8"/>
    </row>
    <row r="73" spans="1:16" x14ac:dyDescent="0.2">
      <c r="A73" s="1" t="s">
        <v>2421</v>
      </c>
      <c r="B73" s="2">
        <v>19</v>
      </c>
      <c r="C73" s="8">
        <v>67</v>
      </c>
      <c r="D73" s="66">
        <v>1444</v>
      </c>
      <c r="M73" s="70"/>
      <c r="N73" s="8"/>
      <c r="O73" s="8"/>
      <c r="P73" s="8"/>
    </row>
    <row r="74" spans="1:16" x14ac:dyDescent="0.2">
      <c r="A74" s="1" t="s">
        <v>2422</v>
      </c>
      <c r="B74" s="2">
        <v>18</v>
      </c>
      <c r="C74" s="8">
        <v>69</v>
      </c>
      <c r="D74" s="66">
        <v>1333</v>
      </c>
      <c r="E74" s="67">
        <v>1617.375</v>
      </c>
      <c r="L74" s="8"/>
      <c r="M74" s="70"/>
      <c r="N74" s="8"/>
      <c r="O74" s="8"/>
      <c r="P74" s="8"/>
    </row>
    <row r="75" spans="1:16" x14ac:dyDescent="0.2">
      <c r="A75" s="11" t="s">
        <v>2423</v>
      </c>
      <c r="B75" s="9">
        <v>20</v>
      </c>
      <c r="C75" s="8">
        <v>71</v>
      </c>
      <c r="D75" s="66">
        <v>2343</v>
      </c>
      <c r="M75" s="70"/>
      <c r="N75" s="8"/>
      <c r="O75" s="8"/>
      <c r="P75" s="8"/>
    </row>
    <row r="76" spans="1:16" x14ac:dyDescent="0.2">
      <c r="A76" s="1" t="s">
        <v>2424</v>
      </c>
      <c r="B76" s="2">
        <v>19</v>
      </c>
      <c r="C76" s="8">
        <v>74</v>
      </c>
      <c r="D76" s="66">
        <v>2159</v>
      </c>
      <c r="E76" s="67"/>
      <c r="F76" s="2"/>
      <c r="M76" s="70"/>
      <c r="N76" s="8"/>
      <c r="O76" s="8"/>
      <c r="P76" s="8"/>
    </row>
    <row r="77" spans="1:16" x14ac:dyDescent="0.2">
      <c r="A77" s="1" t="s">
        <v>2425</v>
      </c>
      <c r="B77" s="2">
        <v>19</v>
      </c>
      <c r="C77" s="8">
        <v>77</v>
      </c>
      <c r="D77" s="66">
        <v>2159</v>
      </c>
      <c r="M77" s="70"/>
      <c r="N77" s="8"/>
      <c r="O77" s="8"/>
      <c r="P77" s="8"/>
    </row>
    <row r="78" spans="1:16" x14ac:dyDescent="0.2">
      <c r="A78" s="1" t="s">
        <v>2426</v>
      </c>
      <c r="B78" s="2">
        <v>18</v>
      </c>
      <c r="C78" s="8">
        <v>77</v>
      </c>
      <c r="D78" s="66">
        <v>1975</v>
      </c>
      <c r="M78" s="70"/>
      <c r="N78" s="8"/>
      <c r="O78" s="8"/>
      <c r="P78" s="8"/>
    </row>
    <row r="79" spans="1:16" x14ac:dyDescent="0.2">
      <c r="A79" s="1" t="s">
        <v>2427</v>
      </c>
      <c r="B79" s="2">
        <v>18</v>
      </c>
      <c r="C79" s="8">
        <v>77</v>
      </c>
      <c r="D79" s="66">
        <v>1975</v>
      </c>
      <c r="M79" s="70"/>
      <c r="N79" s="69"/>
      <c r="O79" s="69"/>
      <c r="P79" s="8"/>
    </row>
    <row r="80" spans="1:16" x14ac:dyDescent="0.2">
      <c r="A80" s="1" t="s">
        <v>2428</v>
      </c>
      <c r="B80" s="2">
        <v>18</v>
      </c>
      <c r="C80" s="8">
        <v>78</v>
      </c>
      <c r="D80" s="66">
        <v>1975</v>
      </c>
      <c r="M80" s="70"/>
      <c r="N80" s="8"/>
      <c r="O80" s="8"/>
      <c r="P80" s="8"/>
    </row>
    <row r="81" spans="1:16" x14ac:dyDescent="0.2">
      <c r="A81" s="1" t="s">
        <v>2429</v>
      </c>
      <c r="B81" s="2">
        <v>18</v>
      </c>
      <c r="C81" s="8">
        <v>78</v>
      </c>
      <c r="D81" s="66">
        <v>1975</v>
      </c>
      <c r="M81" s="70"/>
      <c r="N81" s="69"/>
      <c r="O81" s="69"/>
      <c r="P81" s="8"/>
    </row>
    <row r="82" spans="1:16" x14ac:dyDescent="0.2">
      <c r="A82" s="1" t="s">
        <v>2430</v>
      </c>
      <c r="B82" s="2">
        <v>19</v>
      </c>
      <c r="C82" s="8">
        <v>75</v>
      </c>
      <c r="D82" s="66">
        <v>2159</v>
      </c>
      <c r="F82" t="s">
        <v>537</v>
      </c>
      <c r="G82" t="s">
        <v>537</v>
      </c>
      <c r="H82" t="s">
        <v>537</v>
      </c>
      <c r="I82" t="s">
        <v>537</v>
      </c>
      <c r="J82" t="s">
        <v>537</v>
      </c>
      <c r="K82" t="s">
        <v>537</v>
      </c>
      <c r="M82" s="70"/>
      <c r="N82" s="69"/>
      <c r="O82" s="69"/>
      <c r="P82" s="8"/>
    </row>
    <row r="83" spans="1:16" x14ac:dyDescent="0.2">
      <c r="A83" s="1" t="s">
        <v>2431</v>
      </c>
      <c r="B83" s="2">
        <v>20</v>
      </c>
      <c r="C83" s="8">
        <v>70</v>
      </c>
      <c r="D83" s="66">
        <v>2343</v>
      </c>
      <c r="F83" t="s">
        <v>537</v>
      </c>
      <c r="G83" t="s">
        <v>537</v>
      </c>
      <c r="H83" t="s">
        <v>537</v>
      </c>
      <c r="I83" t="s">
        <v>537</v>
      </c>
      <c r="J83" t="s">
        <v>537</v>
      </c>
      <c r="K83" t="s">
        <v>537</v>
      </c>
      <c r="M83" s="70"/>
      <c r="N83" s="69"/>
      <c r="O83" s="69"/>
      <c r="P83" s="8"/>
    </row>
    <row r="84" spans="1:16" x14ac:dyDescent="0.2">
      <c r="A84" s="1" t="s">
        <v>2432</v>
      </c>
      <c r="B84" s="2">
        <v>22</v>
      </c>
      <c r="C84" s="8">
        <v>66</v>
      </c>
      <c r="D84" s="66">
        <v>1860</v>
      </c>
      <c r="F84" t="s">
        <v>537</v>
      </c>
      <c r="G84" t="s">
        <v>537</v>
      </c>
      <c r="H84" t="s">
        <v>537</v>
      </c>
      <c r="I84" t="s">
        <v>537</v>
      </c>
      <c r="J84" t="s">
        <v>537</v>
      </c>
      <c r="K84" t="s">
        <v>537</v>
      </c>
      <c r="M84" s="70"/>
      <c r="N84" s="8"/>
      <c r="O84" s="8"/>
      <c r="P84" s="8"/>
    </row>
    <row r="85" spans="1:16" x14ac:dyDescent="0.2">
      <c r="A85" s="1" t="s">
        <v>2433</v>
      </c>
      <c r="B85" s="2">
        <v>23</v>
      </c>
      <c r="C85" s="8">
        <v>61</v>
      </c>
      <c r="D85" s="66">
        <v>2016</v>
      </c>
      <c r="F85" t="s">
        <v>537</v>
      </c>
      <c r="G85" t="s">
        <v>537</v>
      </c>
      <c r="H85" t="s">
        <v>537</v>
      </c>
      <c r="I85" t="s">
        <v>537</v>
      </c>
      <c r="J85" t="s">
        <v>537</v>
      </c>
      <c r="K85" t="s">
        <v>537</v>
      </c>
      <c r="M85" s="70"/>
      <c r="N85" s="69"/>
      <c r="O85" s="69"/>
      <c r="P85" s="8"/>
    </row>
    <row r="86" spans="1:16" x14ac:dyDescent="0.2">
      <c r="A86" s="1" t="s">
        <v>2434</v>
      </c>
      <c r="B86" s="2">
        <v>24</v>
      </c>
      <c r="C86" s="8">
        <v>57</v>
      </c>
      <c r="D86" s="66">
        <v>1772</v>
      </c>
      <c r="F86" t="s">
        <v>537</v>
      </c>
      <c r="G86" t="s">
        <v>537</v>
      </c>
      <c r="H86" t="s">
        <v>537</v>
      </c>
      <c r="I86" t="s">
        <v>537</v>
      </c>
      <c r="J86" t="s">
        <v>537</v>
      </c>
      <c r="K86" t="s">
        <v>537</v>
      </c>
      <c r="M86" s="70"/>
      <c r="N86" s="69"/>
      <c r="O86" s="69"/>
      <c r="P86" s="8"/>
    </row>
    <row r="87" spans="1:16" x14ac:dyDescent="0.2">
      <c r="A87" s="1" t="s">
        <v>2435</v>
      </c>
      <c r="B87" s="2">
        <v>26</v>
      </c>
      <c r="C87" s="8">
        <v>51</v>
      </c>
      <c r="D87" s="66">
        <v>1950</v>
      </c>
      <c r="F87" t="s">
        <v>537</v>
      </c>
      <c r="G87" t="s">
        <v>537</v>
      </c>
      <c r="H87" t="s">
        <v>537</v>
      </c>
      <c r="I87" t="s">
        <v>537</v>
      </c>
      <c r="J87" t="s">
        <v>537</v>
      </c>
      <c r="K87" t="s">
        <v>537</v>
      </c>
      <c r="M87" s="70"/>
      <c r="N87" s="69"/>
      <c r="O87" s="69"/>
      <c r="P87" s="8"/>
    </row>
    <row r="88" spans="1:16" x14ac:dyDescent="0.2">
      <c r="A88" s="1" t="s">
        <v>2436</v>
      </c>
      <c r="B88" s="2">
        <v>27</v>
      </c>
      <c r="C88" s="8">
        <v>45</v>
      </c>
      <c r="D88" s="66">
        <v>1550</v>
      </c>
      <c r="F88" t="s">
        <v>537</v>
      </c>
      <c r="G88" t="s">
        <v>537</v>
      </c>
      <c r="H88" t="s">
        <v>537</v>
      </c>
      <c r="I88" t="s">
        <v>537</v>
      </c>
      <c r="J88" t="s">
        <v>537</v>
      </c>
      <c r="K88" t="s">
        <v>537</v>
      </c>
      <c r="M88" s="70"/>
      <c r="N88" s="69"/>
      <c r="O88" s="69"/>
      <c r="P88" s="8"/>
    </row>
    <row r="89" spans="1:16" x14ac:dyDescent="0.2">
      <c r="A89" s="1" t="s">
        <v>2437</v>
      </c>
      <c r="B89" s="2">
        <v>28</v>
      </c>
      <c r="C89" s="8">
        <v>40</v>
      </c>
      <c r="D89" s="66">
        <v>1594</v>
      </c>
      <c r="F89" t="s">
        <v>537</v>
      </c>
      <c r="G89" t="s">
        <v>537</v>
      </c>
      <c r="H89" t="s">
        <v>537</v>
      </c>
      <c r="I89" t="s">
        <v>537</v>
      </c>
      <c r="J89" t="s">
        <v>537</v>
      </c>
      <c r="K89" t="s">
        <v>537</v>
      </c>
      <c r="M89" s="70"/>
      <c r="N89" s="69"/>
      <c r="O89" s="69"/>
      <c r="P89" s="8"/>
    </row>
    <row r="90" spans="1:16" x14ac:dyDescent="0.2">
      <c r="A90" s="1" t="s">
        <v>2438</v>
      </c>
      <c r="B90" s="2">
        <v>28</v>
      </c>
      <c r="C90" s="8">
        <v>40</v>
      </c>
      <c r="D90" s="66">
        <v>1594</v>
      </c>
      <c r="F90" t="s">
        <v>537</v>
      </c>
      <c r="G90" t="s">
        <v>537</v>
      </c>
      <c r="H90" t="s">
        <v>537</v>
      </c>
      <c r="I90" t="s">
        <v>537</v>
      </c>
      <c r="J90" t="s">
        <v>537</v>
      </c>
      <c r="K90" t="s">
        <v>537</v>
      </c>
      <c r="M90" s="70"/>
      <c r="N90" s="8"/>
      <c r="O90" s="8"/>
      <c r="P90" s="8"/>
    </row>
    <row r="91" spans="1:16" x14ac:dyDescent="0.2">
      <c r="A91" s="1" t="s">
        <v>2439</v>
      </c>
      <c r="B91" s="2">
        <v>28</v>
      </c>
      <c r="C91" s="8">
        <v>42</v>
      </c>
      <c r="D91" s="66">
        <v>1594</v>
      </c>
      <c r="F91" t="s">
        <v>537</v>
      </c>
      <c r="G91" t="s">
        <v>537</v>
      </c>
      <c r="H91" t="s">
        <v>537</v>
      </c>
      <c r="I91" t="s">
        <v>537</v>
      </c>
      <c r="J91" t="s">
        <v>537</v>
      </c>
      <c r="K91" t="s">
        <v>537</v>
      </c>
      <c r="M91" s="70"/>
      <c r="N91" s="8"/>
      <c r="O91" s="8"/>
      <c r="P91" s="8"/>
    </row>
    <row r="92" spans="1:16" x14ac:dyDescent="0.2">
      <c r="A92" s="1" t="s">
        <v>2440</v>
      </c>
      <c r="B92" s="2">
        <v>27</v>
      </c>
      <c r="C92" s="8">
        <v>43</v>
      </c>
      <c r="D92" s="66">
        <v>1550</v>
      </c>
      <c r="M92" s="70"/>
      <c r="N92" s="8"/>
      <c r="O92" s="8"/>
      <c r="P92" s="8"/>
    </row>
    <row r="93" spans="1:16" x14ac:dyDescent="0.2">
      <c r="A93" s="1" t="s">
        <v>2441</v>
      </c>
      <c r="B93" s="2">
        <v>27</v>
      </c>
      <c r="C93" s="8">
        <v>45</v>
      </c>
      <c r="D93" s="66">
        <v>1550</v>
      </c>
      <c r="M93" s="70"/>
      <c r="N93" s="8"/>
      <c r="O93" s="8"/>
      <c r="P93" s="8"/>
    </row>
    <row r="94" spans="1:16" x14ac:dyDescent="0.2">
      <c r="A94" s="1" t="s">
        <v>2442</v>
      </c>
      <c r="B94" s="2">
        <v>26</v>
      </c>
      <c r="C94" s="8">
        <v>48</v>
      </c>
      <c r="D94" s="66">
        <v>1507</v>
      </c>
      <c r="M94" s="70"/>
      <c r="N94" s="69"/>
      <c r="O94" s="69"/>
      <c r="P94" s="8"/>
    </row>
    <row r="95" spans="1:16" x14ac:dyDescent="0.2">
      <c r="A95" s="1" t="s">
        <v>2443</v>
      </c>
      <c r="B95" s="2">
        <v>25</v>
      </c>
      <c r="C95" s="8">
        <v>50</v>
      </c>
      <c r="D95" s="66">
        <v>1861</v>
      </c>
      <c r="M95" s="70"/>
      <c r="N95" s="69"/>
      <c r="O95" s="69"/>
      <c r="P95" s="8"/>
    </row>
    <row r="96" spans="1:16" x14ac:dyDescent="0.2">
      <c r="A96" s="1" t="s">
        <v>2444</v>
      </c>
      <c r="B96" s="2">
        <v>24</v>
      </c>
      <c r="C96" s="8">
        <v>55</v>
      </c>
      <c r="D96" s="66">
        <v>1772</v>
      </c>
      <c r="M96" s="70"/>
      <c r="N96" s="69"/>
      <c r="O96" s="69"/>
      <c r="P96" s="8"/>
    </row>
    <row r="97" spans="1:16" x14ac:dyDescent="0.2">
      <c r="A97" s="1" t="s">
        <v>2445</v>
      </c>
      <c r="B97" s="2">
        <v>22</v>
      </c>
      <c r="C97" s="8">
        <v>60</v>
      </c>
      <c r="D97" s="66">
        <v>1860</v>
      </c>
      <c r="M97" s="70"/>
      <c r="N97" s="69"/>
      <c r="O97" s="69"/>
      <c r="P97" s="8"/>
    </row>
    <row r="98" spans="1:16" x14ac:dyDescent="0.2">
      <c r="A98" s="1" t="s">
        <v>2446</v>
      </c>
      <c r="B98" s="2">
        <v>21</v>
      </c>
      <c r="C98" s="8">
        <v>65</v>
      </c>
      <c r="D98" s="66">
        <v>1710</v>
      </c>
      <c r="E98" s="67">
        <v>1866.7916666666667</v>
      </c>
      <c r="L98" s="8"/>
      <c r="M98" s="70"/>
      <c r="N98" s="8"/>
      <c r="O98" s="8"/>
      <c r="P98" s="8"/>
    </row>
    <row r="99" spans="1:16" x14ac:dyDescent="0.2">
      <c r="A99" s="1" t="s">
        <v>2447</v>
      </c>
      <c r="B99" s="2">
        <v>21</v>
      </c>
      <c r="C99" s="8">
        <v>64</v>
      </c>
      <c r="D99" s="66">
        <v>1710</v>
      </c>
      <c r="M99" s="70"/>
      <c r="N99" s="8"/>
      <c r="O99" s="8"/>
      <c r="P99" s="8"/>
    </row>
    <row r="100" spans="1:16" x14ac:dyDescent="0.2">
      <c r="A100" s="1" t="s">
        <v>2448</v>
      </c>
      <c r="B100" s="2">
        <v>21</v>
      </c>
      <c r="C100" s="8">
        <v>66</v>
      </c>
      <c r="D100" s="66">
        <v>1710</v>
      </c>
      <c r="E100" s="67"/>
      <c r="F100" s="2"/>
      <c r="M100" s="70"/>
      <c r="N100" s="8"/>
      <c r="O100" s="8"/>
      <c r="P100" s="8"/>
    </row>
    <row r="101" spans="1:16" x14ac:dyDescent="0.2">
      <c r="A101" s="1" t="s">
        <v>2449</v>
      </c>
      <c r="B101" s="2">
        <v>21</v>
      </c>
      <c r="C101" s="8">
        <v>67</v>
      </c>
      <c r="D101" s="66">
        <v>1710</v>
      </c>
      <c r="M101" s="70"/>
      <c r="N101" s="8"/>
      <c r="O101" s="8"/>
      <c r="P101" s="8"/>
    </row>
    <row r="102" spans="1:16" x14ac:dyDescent="0.2">
      <c r="A102" s="1" t="s">
        <v>2450</v>
      </c>
      <c r="B102" s="2">
        <v>21</v>
      </c>
      <c r="C102" s="8">
        <v>67</v>
      </c>
      <c r="D102" s="66">
        <v>1710</v>
      </c>
      <c r="M102" s="70"/>
      <c r="N102" s="8"/>
      <c r="O102" s="8"/>
      <c r="P102" s="8"/>
    </row>
    <row r="103" spans="1:16" x14ac:dyDescent="0.2">
      <c r="A103" s="1" t="s">
        <v>2451</v>
      </c>
      <c r="B103" s="2">
        <v>20</v>
      </c>
      <c r="C103" s="8">
        <v>67</v>
      </c>
      <c r="D103" s="66">
        <v>1571</v>
      </c>
      <c r="M103" s="70"/>
      <c r="N103" s="8"/>
      <c r="O103" s="8"/>
      <c r="P103" s="8"/>
    </row>
    <row r="104" spans="1:16" x14ac:dyDescent="0.2">
      <c r="A104" s="1" t="s">
        <v>2452</v>
      </c>
      <c r="B104" s="2">
        <v>20</v>
      </c>
      <c r="C104" s="8">
        <v>67</v>
      </c>
      <c r="D104" s="66">
        <v>1571</v>
      </c>
      <c r="M104" s="70"/>
      <c r="N104" s="8"/>
      <c r="O104" s="8"/>
      <c r="P104" s="8"/>
    </row>
    <row r="105" spans="1:16" x14ac:dyDescent="0.2">
      <c r="A105" s="1" t="s">
        <v>2453</v>
      </c>
      <c r="B105" s="2">
        <v>20</v>
      </c>
      <c r="C105" s="8">
        <v>68</v>
      </c>
      <c r="D105" s="66">
        <v>1571</v>
      </c>
      <c r="M105" s="70"/>
      <c r="N105" s="8"/>
      <c r="O105" s="8"/>
      <c r="P105" s="8"/>
    </row>
    <row r="106" spans="1:16" x14ac:dyDescent="0.2">
      <c r="A106" s="1" t="s">
        <v>2454</v>
      </c>
      <c r="B106" s="2">
        <v>21</v>
      </c>
      <c r="C106" s="8">
        <v>69</v>
      </c>
      <c r="D106" s="66">
        <v>1710</v>
      </c>
      <c r="F106" t="s">
        <v>537</v>
      </c>
      <c r="G106" t="s">
        <v>537</v>
      </c>
      <c r="H106" t="s">
        <v>537</v>
      </c>
      <c r="I106" t="s">
        <v>537</v>
      </c>
      <c r="J106" t="s">
        <v>537</v>
      </c>
      <c r="K106" t="s">
        <v>537</v>
      </c>
      <c r="M106" s="70"/>
      <c r="N106" s="8"/>
      <c r="O106" s="8"/>
      <c r="P106" s="8"/>
    </row>
    <row r="107" spans="1:16" x14ac:dyDescent="0.2">
      <c r="A107" s="1" t="s">
        <v>2455</v>
      </c>
      <c r="B107" s="2">
        <v>22</v>
      </c>
      <c r="C107" s="8">
        <v>65</v>
      </c>
      <c r="D107" s="66">
        <v>1860</v>
      </c>
      <c r="F107" t="s">
        <v>537</v>
      </c>
      <c r="G107" t="s">
        <v>537</v>
      </c>
      <c r="H107" t="s">
        <v>537</v>
      </c>
      <c r="I107" t="s">
        <v>537</v>
      </c>
      <c r="J107" t="s">
        <v>537</v>
      </c>
      <c r="K107" t="s">
        <v>537</v>
      </c>
      <c r="M107" s="70"/>
      <c r="N107" s="8"/>
      <c r="O107" s="8"/>
      <c r="P107" s="8"/>
    </row>
    <row r="108" spans="1:16" x14ac:dyDescent="0.2">
      <c r="A108" s="1" t="s">
        <v>2456</v>
      </c>
      <c r="B108" s="2">
        <v>24</v>
      </c>
      <c r="C108" s="8">
        <v>57</v>
      </c>
      <c r="D108" s="66">
        <v>1772</v>
      </c>
      <c r="F108" t="s">
        <v>537</v>
      </c>
      <c r="G108" t="s">
        <v>537</v>
      </c>
      <c r="H108" t="s">
        <v>537</v>
      </c>
      <c r="I108" t="s">
        <v>537</v>
      </c>
      <c r="J108" t="s">
        <v>537</v>
      </c>
      <c r="K108" t="s">
        <v>537</v>
      </c>
      <c r="M108" s="70"/>
      <c r="N108" s="8"/>
      <c r="O108" s="8"/>
      <c r="P108" s="8"/>
    </row>
    <row r="109" spans="1:16" x14ac:dyDescent="0.2">
      <c r="A109" s="1" t="s">
        <v>2457</v>
      </c>
      <c r="B109" s="2">
        <v>26</v>
      </c>
      <c r="C109" s="8">
        <v>50</v>
      </c>
      <c r="D109" s="66">
        <v>1950</v>
      </c>
      <c r="F109" t="s">
        <v>537</v>
      </c>
      <c r="G109" t="s">
        <v>537</v>
      </c>
      <c r="H109" t="s">
        <v>537</v>
      </c>
      <c r="I109" t="s">
        <v>537</v>
      </c>
      <c r="J109" t="s">
        <v>537</v>
      </c>
      <c r="K109" t="s">
        <v>537</v>
      </c>
      <c r="M109" s="70"/>
      <c r="N109" s="8"/>
      <c r="O109" s="8"/>
      <c r="P109" s="8"/>
    </row>
    <row r="110" spans="1:16" x14ac:dyDescent="0.2">
      <c r="A110" s="1" t="s">
        <v>2458</v>
      </c>
      <c r="B110" s="2">
        <v>27</v>
      </c>
      <c r="C110" s="8">
        <v>46</v>
      </c>
      <c r="D110" s="66">
        <v>1550</v>
      </c>
      <c r="F110" t="s">
        <v>537</v>
      </c>
      <c r="G110" t="s">
        <v>537</v>
      </c>
      <c r="H110" t="s">
        <v>537</v>
      </c>
      <c r="I110" t="s">
        <v>537</v>
      </c>
      <c r="J110" t="s">
        <v>537</v>
      </c>
      <c r="K110" t="s">
        <v>537</v>
      </c>
      <c r="M110" s="70"/>
      <c r="N110" s="8"/>
      <c r="O110" s="8"/>
      <c r="P110" s="8"/>
    </row>
    <row r="111" spans="1:16" x14ac:dyDescent="0.2">
      <c r="A111" s="1" t="s">
        <v>2459</v>
      </c>
      <c r="B111" s="2">
        <v>28</v>
      </c>
      <c r="C111" s="8">
        <v>42</v>
      </c>
      <c r="D111" s="66">
        <v>1594</v>
      </c>
      <c r="F111" t="s">
        <v>537</v>
      </c>
      <c r="G111" t="s">
        <v>537</v>
      </c>
      <c r="H111" t="s">
        <v>537</v>
      </c>
      <c r="I111" t="s">
        <v>537</v>
      </c>
      <c r="J111" t="s">
        <v>537</v>
      </c>
      <c r="K111" t="s">
        <v>537</v>
      </c>
      <c r="M111" s="70"/>
      <c r="N111" s="8"/>
      <c r="O111" s="8"/>
      <c r="P111" s="8"/>
    </row>
    <row r="112" spans="1:16" x14ac:dyDescent="0.2">
      <c r="A112" s="1" t="s">
        <v>2460</v>
      </c>
      <c r="B112" s="2">
        <v>28</v>
      </c>
      <c r="C112" s="8">
        <v>40</v>
      </c>
      <c r="D112" s="66">
        <v>1594</v>
      </c>
      <c r="F112" t="s">
        <v>537</v>
      </c>
      <c r="G112" t="s">
        <v>537</v>
      </c>
      <c r="H112" t="s">
        <v>537</v>
      </c>
      <c r="I112" t="s">
        <v>537</v>
      </c>
      <c r="J112" t="s">
        <v>537</v>
      </c>
      <c r="K112" t="s">
        <v>537</v>
      </c>
      <c r="M112" s="70"/>
      <c r="N112" s="8"/>
      <c r="O112" s="8"/>
      <c r="P112" s="8"/>
    </row>
    <row r="113" spans="1:16" x14ac:dyDescent="0.2">
      <c r="A113" s="1" t="s">
        <v>2461</v>
      </c>
      <c r="B113" s="2">
        <v>29</v>
      </c>
      <c r="C113" s="8">
        <v>39</v>
      </c>
      <c r="D113" s="66">
        <v>1232</v>
      </c>
      <c r="F113" t="s">
        <v>537</v>
      </c>
      <c r="G113" t="s">
        <v>537</v>
      </c>
      <c r="H113" t="s">
        <v>537</v>
      </c>
      <c r="I113" t="s">
        <v>537</v>
      </c>
      <c r="J113" t="s">
        <v>537</v>
      </c>
      <c r="K113" t="s">
        <v>537</v>
      </c>
      <c r="M113" s="70"/>
      <c r="N113" s="8"/>
      <c r="O113" s="8"/>
      <c r="P113" s="8"/>
    </row>
    <row r="114" spans="1:16" x14ac:dyDescent="0.2">
      <c r="A114" s="1" t="s">
        <v>2462</v>
      </c>
      <c r="B114" s="2">
        <v>28</v>
      </c>
      <c r="C114" s="8">
        <v>40</v>
      </c>
      <c r="D114" s="66">
        <v>1594</v>
      </c>
      <c r="F114" t="s">
        <v>537</v>
      </c>
      <c r="G114" t="s">
        <v>537</v>
      </c>
      <c r="H114" t="s">
        <v>537</v>
      </c>
      <c r="I114" t="s">
        <v>537</v>
      </c>
      <c r="J114" t="s">
        <v>537</v>
      </c>
      <c r="K114" t="s">
        <v>537</v>
      </c>
      <c r="M114" s="70"/>
      <c r="N114" s="8"/>
      <c r="O114" s="8"/>
      <c r="P114" s="8"/>
    </row>
    <row r="115" spans="1:16" x14ac:dyDescent="0.2">
      <c r="A115" s="1" t="s">
        <v>2463</v>
      </c>
      <c r="B115" s="2">
        <v>28</v>
      </c>
      <c r="C115" s="8">
        <v>41</v>
      </c>
      <c r="D115" s="66">
        <v>1594</v>
      </c>
      <c r="F115" t="s">
        <v>537</v>
      </c>
      <c r="G115" t="s">
        <v>537</v>
      </c>
      <c r="H115" t="s">
        <v>537</v>
      </c>
      <c r="I115" t="s">
        <v>537</v>
      </c>
      <c r="J115" t="s">
        <v>537</v>
      </c>
      <c r="K115" t="s">
        <v>537</v>
      </c>
      <c r="M115" s="70"/>
      <c r="N115" s="8"/>
      <c r="O115" s="8"/>
      <c r="P115" s="8"/>
    </row>
    <row r="116" spans="1:16" x14ac:dyDescent="0.2">
      <c r="A116" s="1" t="s">
        <v>2464</v>
      </c>
      <c r="B116" s="2">
        <v>27</v>
      </c>
      <c r="C116" s="8">
        <v>43</v>
      </c>
      <c r="D116" s="66">
        <v>1550</v>
      </c>
      <c r="M116" s="70"/>
      <c r="N116" s="8"/>
      <c r="O116" s="8"/>
      <c r="P116" s="8"/>
    </row>
    <row r="117" spans="1:16" x14ac:dyDescent="0.2">
      <c r="A117" s="1" t="s">
        <v>2465</v>
      </c>
      <c r="B117" s="2">
        <v>27</v>
      </c>
      <c r="C117" s="8">
        <v>43</v>
      </c>
      <c r="D117" s="66">
        <v>1550</v>
      </c>
      <c r="M117" s="70"/>
      <c r="N117" s="8"/>
      <c r="O117" s="8"/>
      <c r="P117" s="8"/>
    </row>
    <row r="118" spans="1:16" x14ac:dyDescent="0.2">
      <c r="A118" s="1" t="s">
        <v>2466</v>
      </c>
      <c r="B118" s="2">
        <v>27</v>
      </c>
      <c r="C118" s="8">
        <v>44</v>
      </c>
      <c r="D118" s="66">
        <v>1550</v>
      </c>
      <c r="M118" s="70"/>
      <c r="N118" s="8"/>
      <c r="O118" s="8"/>
      <c r="P118" s="8"/>
    </row>
    <row r="119" spans="1:16" x14ac:dyDescent="0.2">
      <c r="A119" s="1" t="s">
        <v>2467</v>
      </c>
      <c r="B119" s="2">
        <v>26</v>
      </c>
      <c r="C119" s="8">
        <v>45</v>
      </c>
      <c r="D119" s="66">
        <v>1507</v>
      </c>
      <c r="M119" s="70"/>
      <c r="N119" s="8"/>
      <c r="O119" s="8"/>
      <c r="P119" s="8"/>
    </row>
    <row r="120" spans="1:16" x14ac:dyDescent="0.2">
      <c r="A120" s="1" t="s">
        <v>2468</v>
      </c>
      <c r="B120" s="2">
        <v>25</v>
      </c>
      <c r="C120" s="8">
        <v>49</v>
      </c>
      <c r="D120" s="66">
        <v>1465</v>
      </c>
      <c r="M120" s="70"/>
      <c r="N120" s="8"/>
      <c r="O120" s="8"/>
      <c r="P120" s="8"/>
    </row>
    <row r="121" spans="1:16" x14ac:dyDescent="0.2">
      <c r="A121" s="1" t="s">
        <v>2469</v>
      </c>
      <c r="B121" s="2">
        <v>24</v>
      </c>
      <c r="C121" s="8">
        <v>54</v>
      </c>
      <c r="D121" s="66">
        <v>1772</v>
      </c>
      <c r="M121" s="70"/>
      <c r="N121" s="8"/>
      <c r="O121" s="8"/>
      <c r="P121" s="8"/>
    </row>
    <row r="122" spans="1:16" x14ac:dyDescent="0.2">
      <c r="A122" s="1" t="s">
        <v>2470</v>
      </c>
      <c r="B122" s="2">
        <v>23</v>
      </c>
      <c r="C122" s="8">
        <v>59</v>
      </c>
      <c r="D122" s="66">
        <v>1682</v>
      </c>
      <c r="E122" s="67">
        <v>1628.2916666666667</v>
      </c>
      <c r="L122" s="8"/>
      <c r="M122" s="70"/>
      <c r="N122" s="8"/>
      <c r="O122" s="8"/>
      <c r="P122" s="8"/>
    </row>
    <row r="123" spans="1:16" x14ac:dyDescent="0.2">
      <c r="A123" s="1" t="s">
        <v>2471</v>
      </c>
      <c r="B123" s="2">
        <v>23</v>
      </c>
      <c r="C123" s="8">
        <v>57</v>
      </c>
      <c r="D123" s="66">
        <v>1682</v>
      </c>
      <c r="M123" s="70"/>
      <c r="N123" s="8"/>
      <c r="O123" s="8"/>
      <c r="P123" s="8"/>
    </row>
    <row r="124" spans="1:16" x14ac:dyDescent="0.2">
      <c r="A124" s="1" t="s">
        <v>2472</v>
      </c>
      <c r="B124" s="2">
        <v>24</v>
      </c>
      <c r="C124" s="8">
        <v>55</v>
      </c>
      <c r="D124" s="66">
        <v>1772</v>
      </c>
      <c r="E124" s="67"/>
      <c r="F124" s="2"/>
      <c r="M124" s="70"/>
      <c r="N124" s="8"/>
      <c r="O124" s="8"/>
      <c r="P124" s="8"/>
    </row>
    <row r="125" spans="1:16" x14ac:dyDescent="0.2">
      <c r="A125" s="1" t="s">
        <v>2473</v>
      </c>
      <c r="B125" s="2">
        <v>24</v>
      </c>
      <c r="C125" s="8">
        <v>55</v>
      </c>
      <c r="D125" s="66">
        <v>1772</v>
      </c>
      <c r="M125" s="70"/>
      <c r="N125" s="8"/>
      <c r="O125" s="8"/>
      <c r="P125" s="8"/>
    </row>
    <row r="126" spans="1:16" x14ac:dyDescent="0.2">
      <c r="A126" s="1" t="s">
        <v>2474</v>
      </c>
      <c r="B126" s="2">
        <v>23</v>
      </c>
      <c r="C126" s="8">
        <v>57</v>
      </c>
      <c r="D126" s="66">
        <v>1682</v>
      </c>
      <c r="M126" s="70"/>
      <c r="N126" s="8"/>
      <c r="O126" s="8"/>
      <c r="P126" s="8"/>
    </row>
    <row r="127" spans="1:16" x14ac:dyDescent="0.2">
      <c r="A127" s="1" t="s">
        <v>2475</v>
      </c>
      <c r="B127" s="2">
        <v>22</v>
      </c>
      <c r="C127" s="8">
        <v>61</v>
      </c>
      <c r="D127" s="66">
        <v>1860</v>
      </c>
      <c r="M127" s="70"/>
      <c r="N127" s="8"/>
      <c r="O127" s="8"/>
      <c r="P127" s="8"/>
    </row>
    <row r="128" spans="1:16" x14ac:dyDescent="0.2">
      <c r="A128" s="1" t="s">
        <v>2476</v>
      </c>
      <c r="B128" s="2">
        <v>21</v>
      </c>
      <c r="C128" s="8">
        <v>62</v>
      </c>
      <c r="D128" s="66">
        <v>1710</v>
      </c>
      <c r="M128" s="70"/>
      <c r="N128" s="8"/>
      <c r="O128" s="8"/>
      <c r="P128" s="8"/>
    </row>
    <row r="129" spans="1:16" x14ac:dyDescent="0.2">
      <c r="A129" s="1" t="s">
        <v>2477</v>
      </c>
      <c r="B129" s="2">
        <v>22</v>
      </c>
      <c r="C129" s="8">
        <v>62</v>
      </c>
      <c r="D129" s="66">
        <v>1860</v>
      </c>
      <c r="M129" s="70"/>
      <c r="N129" s="8"/>
      <c r="O129" s="8"/>
      <c r="P129" s="8"/>
    </row>
    <row r="130" spans="1:16" x14ac:dyDescent="0.2">
      <c r="A130" s="1" t="s">
        <v>2478</v>
      </c>
      <c r="B130" s="2">
        <v>23</v>
      </c>
      <c r="C130" s="8">
        <v>60</v>
      </c>
      <c r="D130" s="66">
        <v>2016</v>
      </c>
      <c r="F130" t="s">
        <v>537</v>
      </c>
      <c r="G130" t="s">
        <v>537</v>
      </c>
      <c r="H130" t="s">
        <v>537</v>
      </c>
      <c r="I130" t="s">
        <v>537</v>
      </c>
      <c r="J130" t="s">
        <v>537</v>
      </c>
      <c r="K130" t="s">
        <v>537</v>
      </c>
      <c r="M130" s="70"/>
      <c r="N130" s="8"/>
      <c r="O130" s="8"/>
      <c r="P130" s="8"/>
    </row>
    <row r="131" spans="1:16" x14ac:dyDescent="0.2">
      <c r="A131" s="1" t="s">
        <v>2479</v>
      </c>
      <c r="B131" s="2">
        <v>24</v>
      </c>
      <c r="C131" s="8">
        <v>55</v>
      </c>
      <c r="D131" s="66">
        <v>1772</v>
      </c>
      <c r="F131" t="s">
        <v>537</v>
      </c>
      <c r="G131" t="s">
        <v>537</v>
      </c>
      <c r="H131" t="s">
        <v>537</v>
      </c>
      <c r="I131" t="s">
        <v>537</v>
      </c>
      <c r="J131" t="s">
        <v>537</v>
      </c>
      <c r="K131" t="s">
        <v>537</v>
      </c>
      <c r="M131" s="70"/>
      <c r="N131" s="8"/>
      <c r="O131" s="8"/>
      <c r="P131" s="8"/>
    </row>
    <row r="132" spans="1:16" x14ac:dyDescent="0.2">
      <c r="A132" s="1" t="s">
        <v>2480</v>
      </c>
      <c r="B132" s="2">
        <v>27</v>
      </c>
      <c r="C132" s="8">
        <v>46</v>
      </c>
      <c r="D132" s="66">
        <v>1550</v>
      </c>
      <c r="F132" t="s">
        <v>537</v>
      </c>
      <c r="G132" t="s">
        <v>537</v>
      </c>
      <c r="H132" t="s">
        <v>537</v>
      </c>
      <c r="I132" t="s">
        <v>537</v>
      </c>
      <c r="J132" t="s">
        <v>537</v>
      </c>
      <c r="K132" t="s">
        <v>537</v>
      </c>
      <c r="M132" s="70"/>
      <c r="N132" s="8"/>
      <c r="O132" s="8"/>
      <c r="P132" s="8"/>
    </row>
    <row r="133" spans="1:16" x14ac:dyDescent="0.2">
      <c r="A133" s="1" t="s">
        <v>2481</v>
      </c>
      <c r="B133" s="2">
        <v>29</v>
      </c>
      <c r="C133" s="8">
        <v>39</v>
      </c>
      <c r="D133" s="66">
        <v>1232</v>
      </c>
      <c r="F133" t="s">
        <v>537</v>
      </c>
      <c r="G133" t="s">
        <v>537</v>
      </c>
      <c r="H133" t="s">
        <v>537</v>
      </c>
      <c r="I133" t="s">
        <v>537</v>
      </c>
      <c r="J133" t="s">
        <v>537</v>
      </c>
      <c r="K133" t="s">
        <v>537</v>
      </c>
      <c r="M133" s="70"/>
      <c r="N133" s="8"/>
      <c r="O133" s="8"/>
      <c r="P133" s="8"/>
    </row>
    <row r="134" spans="1:16" x14ac:dyDescent="0.2">
      <c r="A134" s="1" t="s">
        <v>2481</v>
      </c>
      <c r="B134" s="2">
        <v>31</v>
      </c>
      <c r="C134" s="8">
        <v>34</v>
      </c>
      <c r="D134" s="66">
        <v>1290</v>
      </c>
      <c r="F134" t="s">
        <v>537</v>
      </c>
      <c r="G134" t="s">
        <v>537</v>
      </c>
      <c r="H134" t="s">
        <v>537</v>
      </c>
      <c r="I134" t="s">
        <v>537</v>
      </c>
      <c r="J134" t="s">
        <v>537</v>
      </c>
      <c r="K134" t="s">
        <v>537</v>
      </c>
      <c r="M134" s="70"/>
      <c r="N134" s="8"/>
      <c r="O134" s="8"/>
      <c r="P134" s="8"/>
    </row>
    <row r="135" spans="1:16" x14ac:dyDescent="0.2">
      <c r="A135" s="1" t="s">
        <v>2482</v>
      </c>
      <c r="B135" s="2">
        <v>31</v>
      </c>
      <c r="C135" s="8">
        <v>34</v>
      </c>
      <c r="D135" s="66">
        <v>1290</v>
      </c>
      <c r="F135" t="s">
        <v>537</v>
      </c>
      <c r="G135" t="s">
        <v>537</v>
      </c>
      <c r="H135" t="s">
        <v>537</v>
      </c>
      <c r="I135" t="s">
        <v>537</v>
      </c>
      <c r="J135" t="s">
        <v>537</v>
      </c>
      <c r="K135" t="s">
        <v>537</v>
      </c>
      <c r="M135" s="70"/>
      <c r="N135" s="8"/>
      <c r="O135" s="8"/>
      <c r="P135" s="8"/>
    </row>
    <row r="136" spans="1:16" x14ac:dyDescent="0.2">
      <c r="A136" s="1" t="s">
        <v>2483</v>
      </c>
      <c r="B136" s="2">
        <v>31</v>
      </c>
      <c r="C136" s="8">
        <v>34</v>
      </c>
      <c r="D136" s="66">
        <v>1290</v>
      </c>
      <c r="F136" t="s">
        <v>537</v>
      </c>
      <c r="G136" t="s">
        <v>537</v>
      </c>
      <c r="H136" t="s">
        <v>537</v>
      </c>
      <c r="I136" t="s">
        <v>537</v>
      </c>
      <c r="J136" t="s">
        <v>537</v>
      </c>
      <c r="K136" t="s">
        <v>537</v>
      </c>
      <c r="M136" s="70"/>
      <c r="N136" s="8"/>
      <c r="O136" s="8"/>
      <c r="P136" s="8"/>
    </row>
    <row r="137" spans="1:16" x14ac:dyDescent="0.2">
      <c r="A137" s="1" t="s">
        <v>2484</v>
      </c>
      <c r="B137" s="2">
        <v>30</v>
      </c>
      <c r="C137" s="8">
        <v>36</v>
      </c>
      <c r="D137" s="66">
        <v>1259</v>
      </c>
      <c r="F137" t="s">
        <v>537</v>
      </c>
      <c r="G137" t="s">
        <v>537</v>
      </c>
      <c r="H137" t="s">
        <v>537</v>
      </c>
      <c r="I137" t="s">
        <v>537</v>
      </c>
      <c r="J137" t="s">
        <v>537</v>
      </c>
      <c r="K137" t="s">
        <v>537</v>
      </c>
      <c r="M137" s="70"/>
      <c r="N137" s="8"/>
      <c r="O137" s="8"/>
      <c r="P137" s="8"/>
    </row>
    <row r="138" spans="1:16" x14ac:dyDescent="0.2">
      <c r="A138" s="1" t="s">
        <v>2485</v>
      </c>
      <c r="B138" s="2">
        <v>20</v>
      </c>
      <c r="C138" s="8">
        <v>38</v>
      </c>
      <c r="D138" s="66">
        <v>1003</v>
      </c>
      <c r="F138" t="s">
        <v>537</v>
      </c>
      <c r="G138" t="s">
        <v>537</v>
      </c>
      <c r="H138" t="s">
        <v>537</v>
      </c>
      <c r="I138" t="s">
        <v>537</v>
      </c>
      <c r="J138" t="s">
        <v>537</v>
      </c>
      <c r="K138" t="s">
        <v>537</v>
      </c>
      <c r="M138" s="70"/>
      <c r="N138" s="8"/>
      <c r="O138" s="8"/>
      <c r="P138" s="8"/>
    </row>
    <row r="139" spans="1:16" x14ac:dyDescent="0.2">
      <c r="A139" s="1" t="s">
        <v>2486</v>
      </c>
      <c r="B139" s="2">
        <v>29</v>
      </c>
      <c r="C139" s="8">
        <v>40</v>
      </c>
      <c r="D139" s="66">
        <v>1640</v>
      </c>
      <c r="F139" t="s">
        <v>537</v>
      </c>
      <c r="G139" t="s">
        <v>537</v>
      </c>
      <c r="H139" t="s">
        <v>537</v>
      </c>
      <c r="I139" t="s">
        <v>537</v>
      </c>
      <c r="J139" t="s">
        <v>537</v>
      </c>
      <c r="K139" t="s">
        <v>537</v>
      </c>
      <c r="M139" s="70"/>
      <c r="N139" s="8"/>
      <c r="O139" s="8"/>
      <c r="P139" s="8"/>
    </row>
    <row r="140" spans="1:16" x14ac:dyDescent="0.2">
      <c r="A140" s="1" t="s">
        <v>2487</v>
      </c>
      <c r="B140" s="2">
        <v>28</v>
      </c>
      <c r="C140" s="8">
        <v>44</v>
      </c>
      <c r="D140" s="66">
        <v>1594</v>
      </c>
      <c r="M140" s="70"/>
      <c r="N140" s="8"/>
      <c r="O140" s="8"/>
      <c r="P140" s="8"/>
    </row>
    <row r="141" spans="1:16" x14ac:dyDescent="0.2">
      <c r="A141" s="1" t="s">
        <v>2488</v>
      </c>
      <c r="B141" s="2">
        <v>28</v>
      </c>
      <c r="C141" s="8">
        <v>43</v>
      </c>
      <c r="D141" s="66">
        <v>1594</v>
      </c>
      <c r="M141" s="70"/>
      <c r="N141" s="8"/>
      <c r="O141" s="8"/>
      <c r="P141" s="8"/>
    </row>
    <row r="142" spans="1:16" x14ac:dyDescent="0.2">
      <c r="A142" s="1" t="s">
        <v>2489</v>
      </c>
      <c r="B142" s="2">
        <v>27</v>
      </c>
      <c r="C142" s="8">
        <v>43</v>
      </c>
      <c r="D142" s="66">
        <v>1550</v>
      </c>
      <c r="M142" s="18"/>
    </row>
    <row r="143" spans="1:16" x14ac:dyDescent="0.2">
      <c r="A143" s="1" t="s">
        <v>2490</v>
      </c>
      <c r="B143" s="2">
        <v>27</v>
      </c>
      <c r="C143" s="8">
        <v>44</v>
      </c>
      <c r="D143" s="66">
        <v>1550</v>
      </c>
      <c r="M143" s="18"/>
    </row>
    <row r="144" spans="1:16" x14ac:dyDescent="0.2">
      <c r="A144" s="1" t="s">
        <v>2491</v>
      </c>
      <c r="B144" s="2">
        <v>26</v>
      </c>
      <c r="C144" s="8">
        <v>49</v>
      </c>
      <c r="D144" s="66">
        <v>1507</v>
      </c>
      <c r="M144" s="18"/>
    </row>
    <row r="145" spans="1:13" x14ac:dyDescent="0.2">
      <c r="A145" s="1" t="s">
        <v>2492</v>
      </c>
      <c r="B145" s="2">
        <v>25</v>
      </c>
      <c r="C145" s="8">
        <v>54</v>
      </c>
      <c r="D145" s="66">
        <v>1861</v>
      </c>
      <c r="M145" s="18"/>
    </row>
    <row r="146" spans="1:13" x14ac:dyDescent="0.2">
      <c r="A146" s="1" t="s">
        <v>2493</v>
      </c>
      <c r="B146" s="2">
        <v>25</v>
      </c>
      <c r="C146" s="8">
        <v>58</v>
      </c>
      <c r="D146" s="66">
        <v>1861</v>
      </c>
      <c r="E146" s="67">
        <v>1591.5416666666667</v>
      </c>
      <c r="H146" s="8"/>
      <c r="K146" s="8"/>
      <c r="L146" s="8"/>
      <c r="M146" s="18"/>
    </row>
    <row r="147" spans="1:13" x14ac:dyDescent="0.2">
      <c r="A147" s="1" t="s">
        <v>2494</v>
      </c>
      <c r="B147" s="2">
        <v>23</v>
      </c>
      <c r="C147" s="8">
        <v>78</v>
      </c>
      <c r="D147" s="66">
        <v>2896</v>
      </c>
      <c r="M147" s="18"/>
    </row>
    <row r="148" spans="1:13" x14ac:dyDescent="0.2">
      <c r="A148" s="1" t="s">
        <v>2495</v>
      </c>
      <c r="B148" s="2">
        <v>22</v>
      </c>
      <c r="C148" s="8">
        <v>81</v>
      </c>
      <c r="D148" s="66">
        <v>3087</v>
      </c>
      <c r="E148" s="67"/>
      <c r="F148" s="2"/>
      <c r="M148" s="18"/>
    </row>
    <row r="149" spans="1:13" x14ac:dyDescent="0.2">
      <c r="A149" s="1" t="s">
        <v>2496</v>
      </c>
      <c r="B149" s="2">
        <v>22</v>
      </c>
      <c r="C149" s="8">
        <v>83</v>
      </c>
      <c r="D149" s="66">
        <v>3087</v>
      </c>
      <c r="M149" s="18"/>
    </row>
    <row r="150" spans="1:13" x14ac:dyDescent="0.2">
      <c r="A150" s="1" t="s">
        <v>2497</v>
      </c>
      <c r="B150" s="2">
        <v>22</v>
      </c>
      <c r="C150" s="8">
        <v>85</v>
      </c>
      <c r="D150" s="66">
        <v>3087</v>
      </c>
      <c r="M150" s="18"/>
    </row>
    <row r="151" spans="1:13" x14ac:dyDescent="0.2">
      <c r="A151" s="1" t="s">
        <v>2498</v>
      </c>
      <c r="B151" s="2">
        <v>21</v>
      </c>
      <c r="C151" s="8">
        <v>87</v>
      </c>
      <c r="D151" s="66">
        <v>2879</v>
      </c>
      <c r="M151" s="18"/>
    </row>
    <row r="152" spans="1:13" x14ac:dyDescent="0.2">
      <c r="A152" s="1" t="s">
        <v>2499</v>
      </c>
      <c r="B152" s="2">
        <v>21</v>
      </c>
      <c r="C152" s="8">
        <v>89</v>
      </c>
      <c r="D152" s="66">
        <v>2879</v>
      </c>
      <c r="M152" s="18"/>
    </row>
    <row r="153" spans="1:13" x14ac:dyDescent="0.2">
      <c r="A153" s="1" t="s">
        <v>2500</v>
      </c>
      <c r="B153" s="2">
        <v>22</v>
      </c>
      <c r="C153" s="8">
        <v>84</v>
      </c>
      <c r="D153" s="66">
        <v>3087</v>
      </c>
      <c r="M153" s="18"/>
    </row>
    <row r="154" spans="1:13" x14ac:dyDescent="0.2">
      <c r="A154" s="1" t="s">
        <v>2501</v>
      </c>
      <c r="B154" s="2">
        <v>22</v>
      </c>
      <c r="C154" s="8">
        <v>80</v>
      </c>
      <c r="D154" s="66">
        <v>3087</v>
      </c>
      <c r="F154" t="s">
        <v>537</v>
      </c>
      <c r="G154" t="s">
        <v>537</v>
      </c>
      <c r="H154" t="s">
        <v>537</v>
      </c>
      <c r="I154" t="s">
        <v>537</v>
      </c>
      <c r="J154" t="s">
        <v>537</v>
      </c>
      <c r="K154" t="s">
        <v>537</v>
      </c>
      <c r="M154" s="18"/>
    </row>
    <row r="155" spans="1:13" x14ac:dyDescent="0.2">
      <c r="A155" s="1" t="s">
        <v>2502</v>
      </c>
      <c r="B155" s="2">
        <v>23</v>
      </c>
      <c r="C155" s="8">
        <v>75</v>
      </c>
      <c r="D155" s="66">
        <v>2896</v>
      </c>
      <c r="F155" t="s">
        <v>537</v>
      </c>
      <c r="G155" t="s">
        <v>537</v>
      </c>
      <c r="H155" t="s">
        <v>537</v>
      </c>
      <c r="I155" t="s">
        <v>537</v>
      </c>
      <c r="J155" t="s">
        <v>537</v>
      </c>
      <c r="K155" t="s">
        <v>537</v>
      </c>
      <c r="M155" s="18"/>
    </row>
    <row r="156" spans="1:13" x14ac:dyDescent="0.2">
      <c r="A156" s="1" t="s">
        <v>2503</v>
      </c>
      <c r="B156" s="2">
        <v>24</v>
      </c>
      <c r="C156" s="8">
        <v>71</v>
      </c>
      <c r="D156" s="66">
        <v>3080</v>
      </c>
      <c r="F156" t="s">
        <v>537</v>
      </c>
      <c r="G156" t="s">
        <v>537</v>
      </c>
      <c r="H156" t="s">
        <v>537</v>
      </c>
      <c r="I156" t="s">
        <v>537</v>
      </c>
      <c r="J156" t="s">
        <v>537</v>
      </c>
      <c r="K156" t="s">
        <v>537</v>
      </c>
      <c r="M156" s="18"/>
    </row>
    <row r="157" spans="1:13" x14ac:dyDescent="0.2">
      <c r="A157" s="1" t="s">
        <v>2504</v>
      </c>
      <c r="B157" s="2">
        <v>25</v>
      </c>
      <c r="C157" s="8">
        <v>67</v>
      </c>
      <c r="D157" s="66">
        <v>2339</v>
      </c>
      <c r="F157" t="s">
        <v>537</v>
      </c>
      <c r="G157" t="s">
        <v>537</v>
      </c>
      <c r="H157" t="s">
        <v>537</v>
      </c>
      <c r="I157" t="s">
        <v>537</v>
      </c>
      <c r="J157" t="s">
        <v>537</v>
      </c>
      <c r="K157" t="s">
        <v>537</v>
      </c>
      <c r="M157" s="18"/>
    </row>
    <row r="158" spans="1:13" x14ac:dyDescent="0.2">
      <c r="A158" s="1" t="s">
        <v>2505</v>
      </c>
      <c r="B158" s="2">
        <v>25</v>
      </c>
      <c r="C158" s="8">
        <v>64</v>
      </c>
      <c r="D158" s="66">
        <v>2339</v>
      </c>
      <c r="F158" t="s">
        <v>537</v>
      </c>
      <c r="G158" t="s">
        <v>537</v>
      </c>
      <c r="H158" t="s">
        <v>537</v>
      </c>
      <c r="I158" t="s">
        <v>537</v>
      </c>
      <c r="J158" t="s">
        <v>537</v>
      </c>
      <c r="K158" t="s">
        <v>537</v>
      </c>
      <c r="M158" s="18"/>
    </row>
    <row r="159" spans="1:13" x14ac:dyDescent="0.2">
      <c r="A159" s="1" t="s">
        <v>2506</v>
      </c>
      <c r="B159" s="2">
        <v>25</v>
      </c>
      <c r="C159" s="8">
        <v>62</v>
      </c>
      <c r="D159" s="66">
        <v>2339</v>
      </c>
      <c r="F159" t="s">
        <v>537</v>
      </c>
      <c r="G159" t="s">
        <v>537</v>
      </c>
      <c r="H159" t="s">
        <v>537</v>
      </c>
      <c r="I159" t="s">
        <v>537</v>
      </c>
      <c r="J159" t="s">
        <v>537</v>
      </c>
      <c r="K159" t="s">
        <v>537</v>
      </c>
      <c r="M159" s="18"/>
    </row>
    <row r="160" spans="1:13" x14ac:dyDescent="0.2">
      <c r="A160" s="1" t="s">
        <v>2507</v>
      </c>
      <c r="B160" s="2">
        <v>26</v>
      </c>
      <c r="C160" s="8">
        <v>58</v>
      </c>
      <c r="D160" s="66">
        <v>1950</v>
      </c>
      <c r="F160" t="s">
        <v>537</v>
      </c>
      <c r="G160" t="s">
        <v>537</v>
      </c>
      <c r="H160" t="s">
        <v>537</v>
      </c>
      <c r="I160" t="s">
        <v>537</v>
      </c>
      <c r="J160" t="s">
        <v>537</v>
      </c>
      <c r="K160" t="s">
        <v>537</v>
      </c>
      <c r="M160" s="18"/>
    </row>
    <row r="161" spans="1:13" x14ac:dyDescent="0.2">
      <c r="A161" s="1" t="s">
        <v>2508</v>
      </c>
      <c r="B161" s="2">
        <v>27</v>
      </c>
      <c r="C161" s="8">
        <v>55</v>
      </c>
      <c r="D161" s="66">
        <v>2039</v>
      </c>
      <c r="F161" t="s">
        <v>537</v>
      </c>
      <c r="G161" t="s">
        <v>537</v>
      </c>
      <c r="H161" t="s">
        <v>537</v>
      </c>
      <c r="I161" t="s">
        <v>537</v>
      </c>
      <c r="J161" t="s">
        <v>537</v>
      </c>
      <c r="K161" t="s">
        <v>537</v>
      </c>
      <c r="M161" s="18"/>
    </row>
    <row r="162" spans="1:13" x14ac:dyDescent="0.2">
      <c r="A162" s="1" t="s">
        <v>2509</v>
      </c>
      <c r="B162" s="2">
        <v>27</v>
      </c>
      <c r="C162" s="8">
        <v>55</v>
      </c>
      <c r="D162" s="66">
        <v>2039</v>
      </c>
      <c r="F162" t="s">
        <v>537</v>
      </c>
      <c r="G162" t="s">
        <v>537</v>
      </c>
      <c r="H162" t="s">
        <v>537</v>
      </c>
      <c r="I162" t="s">
        <v>537</v>
      </c>
      <c r="J162" t="s">
        <v>537</v>
      </c>
      <c r="K162" t="s">
        <v>537</v>
      </c>
      <c r="M162" s="18"/>
    </row>
    <row r="163" spans="1:13" x14ac:dyDescent="0.2">
      <c r="A163" s="1" t="s">
        <v>2510</v>
      </c>
      <c r="B163" s="2">
        <v>27</v>
      </c>
      <c r="C163" s="8">
        <v>55</v>
      </c>
      <c r="D163" s="66">
        <v>2039</v>
      </c>
      <c r="F163" t="s">
        <v>537</v>
      </c>
      <c r="G163" t="s">
        <v>537</v>
      </c>
      <c r="H163" t="s">
        <v>537</v>
      </c>
      <c r="I163" t="s">
        <v>537</v>
      </c>
      <c r="J163" t="s">
        <v>537</v>
      </c>
      <c r="K163" t="s">
        <v>537</v>
      </c>
      <c r="M163" s="18"/>
    </row>
    <row r="164" spans="1:13" x14ac:dyDescent="0.2">
      <c r="A164" s="1" t="s">
        <v>2511</v>
      </c>
      <c r="B164" s="2">
        <v>26</v>
      </c>
      <c r="C164" s="8">
        <v>58</v>
      </c>
      <c r="D164" s="66">
        <v>1950</v>
      </c>
      <c r="M164" s="18"/>
    </row>
    <row r="165" spans="1:13" x14ac:dyDescent="0.2">
      <c r="A165" s="1" t="s">
        <v>2512</v>
      </c>
      <c r="B165" s="2">
        <v>24</v>
      </c>
      <c r="C165" s="8">
        <v>63</v>
      </c>
      <c r="D165" s="66">
        <v>2176</v>
      </c>
      <c r="M165" s="18"/>
    </row>
    <row r="166" spans="1:13" x14ac:dyDescent="0.2">
      <c r="A166" s="1" t="s">
        <v>2513</v>
      </c>
      <c r="B166" s="2">
        <v>23</v>
      </c>
      <c r="C166" s="8">
        <v>70</v>
      </c>
      <c r="D166" s="66">
        <v>2896</v>
      </c>
      <c r="M166" s="18"/>
    </row>
    <row r="167" spans="1:13" x14ac:dyDescent="0.2">
      <c r="A167" s="1" t="s">
        <v>2514</v>
      </c>
      <c r="B167" s="2">
        <v>22</v>
      </c>
      <c r="C167" s="8">
        <v>75</v>
      </c>
      <c r="D167" s="66">
        <v>2712</v>
      </c>
      <c r="M167" s="18"/>
    </row>
    <row r="168" spans="1:13" x14ac:dyDescent="0.2">
      <c r="A168" s="1" t="s">
        <v>2515</v>
      </c>
      <c r="B168" s="2">
        <v>21</v>
      </c>
      <c r="C168" s="8">
        <v>79</v>
      </c>
      <c r="D168" s="66">
        <v>2528</v>
      </c>
      <c r="M168" s="18"/>
    </row>
    <row r="169" spans="1:13" x14ac:dyDescent="0.2">
      <c r="A169" s="1" t="s">
        <v>2516</v>
      </c>
      <c r="B169" s="2">
        <v>21</v>
      </c>
      <c r="C169" s="8">
        <v>81</v>
      </c>
      <c r="D169" s="66">
        <v>2879</v>
      </c>
      <c r="M169" s="18"/>
    </row>
    <row r="170" spans="1:13" x14ac:dyDescent="0.2">
      <c r="A170" s="1" t="s">
        <v>2517</v>
      </c>
      <c r="B170" s="2">
        <v>20</v>
      </c>
      <c r="C170" s="8">
        <v>82</v>
      </c>
      <c r="D170" s="66">
        <v>2672</v>
      </c>
      <c r="E170" s="67">
        <v>2623.4166666666665</v>
      </c>
      <c r="L170" s="8"/>
      <c r="M170" s="18"/>
    </row>
    <row r="171" spans="1:13" x14ac:dyDescent="0.2">
      <c r="A171" s="1" t="s">
        <v>2518</v>
      </c>
      <c r="B171" s="2">
        <v>20</v>
      </c>
      <c r="C171" s="8">
        <v>83</v>
      </c>
      <c r="D171" s="66">
        <v>2672</v>
      </c>
      <c r="M171" s="18"/>
    </row>
    <row r="172" spans="1:13" x14ac:dyDescent="0.2">
      <c r="A172" s="1" t="s">
        <v>2519</v>
      </c>
      <c r="B172" s="2">
        <v>20</v>
      </c>
      <c r="C172" s="8">
        <v>84</v>
      </c>
      <c r="D172" s="66">
        <v>2672</v>
      </c>
      <c r="E172" s="67"/>
      <c r="F172" s="2"/>
      <c r="M172" s="18"/>
    </row>
    <row r="173" spans="1:13" x14ac:dyDescent="0.2">
      <c r="A173" s="1" t="s">
        <v>2520</v>
      </c>
      <c r="B173" s="2">
        <v>19</v>
      </c>
      <c r="C173" s="8">
        <v>85</v>
      </c>
      <c r="D173" s="66">
        <v>2464</v>
      </c>
      <c r="M173" s="18"/>
    </row>
    <row r="174" spans="1:13" x14ac:dyDescent="0.2">
      <c r="A174" s="1" t="s">
        <v>2521</v>
      </c>
      <c r="B174" s="2">
        <v>19</v>
      </c>
      <c r="C174" s="8">
        <v>86</v>
      </c>
      <c r="D174" s="66">
        <v>2464</v>
      </c>
      <c r="M174" s="18"/>
    </row>
    <row r="175" spans="1:13" x14ac:dyDescent="0.2">
      <c r="A175" s="1" t="s">
        <v>2522</v>
      </c>
      <c r="B175" s="2">
        <v>19</v>
      </c>
      <c r="C175" s="8">
        <v>86</v>
      </c>
      <c r="D175" s="66">
        <v>2464</v>
      </c>
      <c r="M175" s="18"/>
    </row>
    <row r="176" spans="1:13" x14ac:dyDescent="0.2">
      <c r="A176" s="1" t="s">
        <v>2523</v>
      </c>
      <c r="B176" s="2">
        <v>19</v>
      </c>
      <c r="C176" s="8">
        <v>87</v>
      </c>
      <c r="D176" s="66">
        <v>2464</v>
      </c>
      <c r="M176" s="18"/>
    </row>
    <row r="177" spans="1:13" x14ac:dyDescent="0.2">
      <c r="A177" s="1" t="s">
        <v>2524</v>
      </c>
      <c r="B177" s="2">
        <v>19</v>
      </c>
      <c r="C177" s="8">
        <v>87</v>
      </c>
      <c r="D177" s="66">
        <v>2464</v>
      </c>
      <c r="M177" s="18"/>
    </row>
    <row r="178" spans="1:13" x14ac:dyDescent="0.2">
      <c r="A178" s="1" t="s">
        <v>2525</v>
      </c>
      <c r="B178" s="2">
        <v>19</v>
      </c>
      <c r="C178" s="8">
        <v>86</v>
      </c>
      <c r="D178" s="66">
        <v>2464</v>
      </c>
      <c r="F178" t="s">
        <v>537</v>
      </c>
      <c r="G178" t="s">
        <v>537</v>
      </c>
      <c r="H178" t="s">
        <v>537</v>
      </c>
      <c r="I178" t="s">
        <v>537</v>
      </c>
      <c r="J178" t="s">
        <v>537</v>
      </c>
      <c r="K178" t="s">
        <v>537</v>
      </c>
      <c r="M178" s="18"/>
    </row>
    <row r="179" spans="1:13" x14ac:dyDescent="0.2">
      <c r="A179" s="1" t="s">
        <v>2526</v>
      </c>
      <c r="B179" s="2">
        <v>20</v>
      </c>
      <c r="C179" s="8">
        <v>83</v>
      </c>
      <c r="D179" s="66">
        <v>2672</v>
      </c>
      <c r="F179" t="s">
        <v>537</v>
      </c>
      <c r="G179" t="s">
        <v>537</v>
      </c>
      <c r="H179" t="s">
        <v>537</v>
      </c>
      <c r="I179" t="s">
        <v>537</v>
      </c>
      <c r="J179" t="s">
        <v>537</v>
      </c>
      <c r="K179" t="s">
        <v>537</v>
      </c>
      <c r="M179" s="18"/>
    </row>
    <row r="180" spans="1:13" x14ac:dyDescent="0.2">
      <c r="A180" s="1" t="s">
        <v>2527</v>
      </c>
      <c r="B180" s="2">
        <v>21</v>
      </c>
      <c r="C180" s="8">
        <v>80</v>
      </c>
      <c r="D180" s="66">
        <v>2879</v>
      </c>
      <c r="F180" t="s">
        <v>537</v>
      </c>
      <c r="G180" t="s">
        <v>537</v>
      </c>
      <c r="H180" t="s">
        <v>537</v>
      </c>
      <c r="I180" t="s">
        <v>537</v>
      </c>
      <c r="J180" t="s">
        <v>537</v>
      </c>
      <c r="K180" t="s">
        <v>537</v>
      </c>
      <c r="M180" s="18"/>
    </row>
    <row r="181" spans="1:13" x14ac:dyDescent="0.2">
      <c r="A181" s="1" t="s">
        <v>2528</v>
      </c>
      <c r="B181" s="2">
        <v>21</v>
      </c>
      <c r="C181" s="8">
        <v>77</v>
      </c>
      <c r="D181" s="66">
        <v>2528</v>
      </c>
      <c r="F181" t="s">
        <v>537</v>
      </c>
      <c r="G181" t="s">
        <v>537</v>
      </c>
      <c r="H181" t="s">
        <v>537</v>
      </c>
      <c r="I181" t="s">
        <v>537</v>
      </c>
      <c r="J181" t="s">
        <v>537</v>
      </c>
      <c r="K181" t="s">
        <v>537</v>
      </c>
      <c r="M181" s="18"/>
    </row>
    <row r="182" spans="1:13" x14ac:dyDescent="0.2">
      <c r="A182" s="1" t="s">
        <v>2528</v>
      </c>
      <c r="B182" s="2">
        <v>22</v>
      </c>
      <c r="C182" s="8">
        <v>73</v>
      </c>
      <c r="D182" s="66">
        <v>2712</v>
      </c>
      <c r="F182" t="s">
        <v>537</v>
      </c>
      <c r="G182" t="s">
        <v>537</v>
      </c>
      <c r="H182" t="s">
        <v>537</v>
      </c>
      <c r="I182" t="s">
        <v>537</v>
      </c>
      <c r="J182" t="s">
        <v>537</v>
      </c>
      <c r="K182" t="s">
        <v>537</v>
      </c>
      <c r="M182" s="18"/>
    </row>
    <row r="183" spans="1:13" x14ac:dyDescent="0.2">
      <c r="A183" s="1" t="s">
        <v>2529</v>
      </c>
      <c r="B183" s="2">
        <v>24</v>
      </c>
      <c r="C183" s="8">
        <v>70</v>
      </c>
      <c r="D183" s="66">
        <v>3080</v>
      </c>
      <c r="F183" t="s">
        <v>537</v>
      </c>
      <c r="G183" t="s">
        <v>537</v>
      </c>
      <c r="H183" t="s">
        <v>537</v>
      </c>
      <c r="I183" t="s">
        <v>537</v>
      </c>
      <c r="J183" t="s">
        <v>537</v>
      </c>
      <c r="K183" t="s">
        <v>537</v>
      </c>
      <c r="M183" s="18"/>
    </row>
    <row r="184" spans="1:13" x14ac:dyDescent="0.2">
      <c r="A184" s="1" t="s">
        <v>2530</v>
      </c>
      <c r="B184" s="2">
        <v>25</v>
      </c>
      <c r="C184" s="8">
        <v>65</v>
      </c>
      <c r="D184" s="66">
        <v>2339</v>
      </c>
      <c r="F184" t="s">
        <v>537</v>
      </c>
      <c r="G184" t="s">
        <v>537</v>
      </c>
      <c r="H184" t="s">
        <v>537</v>
      </c>
      <c r="I184" t="s">
        <v>537</v>
      </c>
      <c r="J184" t="s">
        <v>537</v>
      </c>
      <c r="K184" t="s">
        <v>537</v>
      </c>
      <c r="M184" s="18"/>
    </row>
    <row r="185" spans="1:13" x14ac:dyDescent="0.2">
      <c r="A185" s="1" t="s">
        <v>2531</v>
      </c>
      <c r="B185" s="2">
        <v>26</v>
      </c>
      <c r="C185" s="8">
        <v>61</v>
      </c>
      <c r="D185" s="66">
        <v>2502</v>
      </c>
      <c r="F185" t="s">
        <v>537</v>
      </c>
      <c r="G185" t="s">
        <v>537</v>
      </c>
      <c r="H185" t="s">
        <v>537</v>
      </c>
      <c r="I185" t="s">
        <v>537</v>
      </c>
      <c r="J185" t="s">
        <v>537</v>
      </c>
      <c r="K185" t="s">
        <v>537</v>
      </c>
      <c r="M185" s="18"/>
    </row>
    <row r="186" spans="1:13" x14ac:dyDescent="0.2">
      <c r="A186" s="1" t="s">
        <v>2532</v>
      </c>
      <c r="B186" s="2">
        <v>26</v>
      </c>
      <c r="C186" s="8">
        <v>58</v>
      </c>
      <c r="D186" s="66">
        <v>1950</v>
      </c>
      <c r="F186" t="s">
        <v>537</v>
      </c>
      <c r="G186" t="s">
        <v>537</v>
      </c>
      <c r="H186" t="s">
        <v>537</v>
      </c>
      <c r="I186" t="s">
        <v>537</v>
      </c>
      <c r="J186" t="s">
        <v>537</v>
      </c>
      <c r="K186" t="s">
        <v>537</v>
      </c>
      <c r="M186" s="18"/>
    </row>
    <row r="187" spans="1:13" x14ac:dyDescent="0.2">
      <c r="A187" s="1" t="s">
        <v>2533</v>
      </c>
      <c r="B187" s="2">
        <v>27</v>
      </c>
      <c r="C187" s="8">
        <v>57</v>
      </c>
      <c r="D187" s="66">
        <v>2039</v>
      </c>
      <c r="F187" t="s">
        <v>537</v>
      </c>
      <c r="G187" t="s">
        <v>537</v>
      </c>
      <c r="H187" t="s">
        <v>537</v>
      </c>
      <c r="I187" t="s">
        <v>537</v>
      </c>
      <c r="J187" t="s">
        <v>537</v>
      </c>
      <c r="K187" t="s">
        <v>537</v>
      </c>
      <c r="M187" s="18"/>
    </row>
    <row r="188" spans="1:13" x14ac:dyDescent="0.2">
      <c r="A188" s="1" t="s">
        <v>2534</v>
      </c>
      <c r="B188" s="2">
        <v>26</v>
      </c>
      <c r="C188" s="8">
        <v>57</v>
      </c>
      <c r="D188" s="66">
        <v>1950</v>
      </c>
      <c r="M188" s="18"/>
    </row>
    <row r="189" spans="1:13" x14ac:dyDescent="0.2">
      <c r="A189" s="1" t="s">
        <v>2535</v>
      </c>
      <c r="B189" s="2">
        <v>26</v>
      </c>
      <c r="C189" s="8">
        <v>59</v>
      </c>
      <c r="D189" s="66">
        <v>1950</v>
      </c>
      <c r="M189" s="18"/>
    </row>
    <row r="190" spans="1:13" x14ac:dyDescent="0.2">
      <c r="A190" s="1" t="s">
        <v>2536</v>
      </c>
      <c r="B190" s="2">
        <v>24</v>
      </c>
      <c r="C190" s="8">
        <v>65</v>
      </c>
      <c r="D190" s="66">
        <v>2176</v>
      </c>
      <c r="M190" s="18"/>
    </row>
    <row r="191" spans="1:13" x14ac:dyDescent="0.2">
      <c r="A191" s="1" t="s">
        <v>2537</v>
      </c>
      <c r="B191" s="2">
        <v>23</v>
      </c>
      <c r="C191" s="8">
        <v>71</v>
      </c>
      <c r="D191" s="66">
        <v>2896</v>
      </c>
      <c r="M191" s="18"/>
    </row>
    <row r="192" spans="1:13" x14ac:dyDescent="0.2">
      <c r="A192" s="1" t="s">
        <v>2538</v>
      </c>
      <c r="B192" s="2">
        <v>22</v>
      </c>
      <c r="C192" s="8">
        <v>73</v>
      </c>
      <c r="D192" s="66">
        <v>2712</v>
      </c>
      <c r="M192" s="18"/>
    </row>
    <row r="193" spans="1:13" x14ac:dyDescent="0.2">
      <c r="A193" s="1" t="s">
        <v>2539</v>
      </c>
      <c r="B193" s="2">
        <v>22</v>
      </c>
      <c r="C193" s="8">
        <v>73</v>
      </c>
      <c r="D193" s="66">
        <v>2712</v>
      </c>
      <c r="M193" s="18"/>
    </row>
    <row r="194" spans="1:13" x14ac:dyDescent="0.2">
      <c r="A194" s="1" t="s">
        <v>2540</v>
      </c>
      <c r="B194" s="2">
        <v>22</v>
      </c>
      <c r="C194" s="8">
        <v>75</v>
      </c>
      <c r="D194" s="66">
        <v>2712</v>
      </c>
      <c r="E194" s="67">
        <v>2497.375</v>
      </c>
      <c r="L194" s="8"/>
      <c r="M194" s="18"/>
    </row>
    <row r="195" spans="1:13" x14ac:dyDescent="0.2">
      <c r="A195" s="1" t="s">
        <v>2541</v>
      </c>
      <c r="B195" s="2">
        <v>21</v>
      </c>
      <c r="C195" s="8">
        <v>78</v>
      </c>
      <c r="D195" s="66">
        <v>2528</v>
      </c>
      <c r="E195" s="67"/>
      <c r="M195" s="18"/>
    </row>
    <row r="196" spans="1:13" x14ac:dyDescent="0.2">
      <c r="A196" s="1" t="s">
        <v>2542</v>
      </c>
      <c r="B196" s="2">
        <v>21</v>
      </c>
      <c r="C196" s="8">
        <v>77</v>
      </c>
      <c r="D196" s="66">
        <v>2528</v>
      </c>
      <c r="E196" s="67"/>
      <c r="F196" s="2"/>
      <c r="M196" s="18"/>
    </row>
    <row r="197" spans="1:13" x14ac:dyDescent="0.2">
      <c r="A197" s="1" t="s">
        <v>2543</v>
      </c>
      <c r="B197" s="2">
        <v>21</v>
      </c>
      <c r="C197" s="8">
        <v>77</v>
      </c>
      <c r="D197" s="66">
        <v>2528</v>
      </c>
      <c r="M197" s="18"/>
    </row>
    <row r="198" spans="1:13" x14ac:dyDescent="0.2">
      <c r="A198" s="1" t="s">
        <v>2544</v>
      </c>
      <c r="B198" s="2">
        <v>20</v>
      </c>
      <c r="C198" s="8">
        <v>78</v>
      </c>
      <c r="D198" s="66">
        <v>2343</v>
      </c>
      <c r="M198" s="18"/>
    </row>
    <row r="199" spans="1:13" x14ac:dyDescent="0.2">
      <c r="A199" s="1" t="s">
        <v>2545</v>
      </c>
      <c r="B199" s="2">
        <v>20</v>
      </c>
      <c r="C199" s="8">
        <v>79</v>
      </c>
      <c r="D199" s="66">
        <v>2343</v>
      </c>
      <c r="M199" s="18"/>
    </row>
    <row r="200" spans="1:13" x14ac:dyDescent="0.2">
      <c r="A200" s="1" t="s">
        <v>2546</v>
      </c>
      <c r="B200" s="2">
        <v>20</v>
      </c>
      <c r="C200" s="8">
        <v>80</v>
      </c>
      <c r="D200" s="66">
        <v>2672</v>
      </c>
      <c r="M200" s="18"/>
    </row>
    <row r="201" spans="1:13" x14ac:dyDescent="0.2">
      <c r="A201" s="1" t="s">
        <v>2547</v>
      </c>
      <c r="B201" s="2">
        <v>20</v>
      </c>
      <c r="C201" s="8">
        <v>80</v>
      </c>
      <c r="D201" s="66">
        <v>2672</v>
      </c>
      <c r="M201" s="18"/>
    </row>
    <row r="202" spans="1:13" x14ac:dyDescent="0.2">
      <c r="A202" s="1" t="s">
        <v>2548</v>
      </c>
      <c r="B202" s="2">
        <v>21</v>
      </c>
      <c r="C202" s="8">
        <v>77</v>
      </c>
      <c r="D202" s="66">
        <v>2528</v>
      </c>
      <c r="F202" t="s">
        <v>537</v>
      </c>
      <c r="G202" t="s">
        <v>537</v>
      </c>
      <c r="H202" t="s">
        <v>537</v>
      </c>
      <c r="I202" t="s">
        <v>537</v>
      </c>
      <c r="J202" t="s">
        <v>537</v>
      </c>
      <c r="K202" t="s">
        <v>537</v>
      </c>
      <c r="M202" s="18"/>
    </row>
    <row r="203" spans="1:13" x14ac:dyDescent="0.2">
      <c r="A203" s="1" t="s">
        <v>2549</v>
      </c>
      <c r="B203" s="2">
        <v>22</v>
      </c>
      <c r="C203" s="8">
        <v>73</v>
      </c>
      <c r="D203" s="66">
        <v>2712</v>
      </c>
      <c r="F203" t="s">
        <v>537</v>
      </c>
      <c r="G203" t="s">
        <v>537</v>
      </c>
      <c r="H203" t="s">
        <v>537</v>
      </c>
      <c r="I203" t="s">
        <v>537</v>
      </c>
      <c r="J203" t="s">
        <v>537</v>
      </c>
      <c r="K203" t="s">
        <v>537</v>
      </c>
      <c r="M203" s="18"/>
    </row>
    <row r="204" spans="1:13" x14ac:dyDescent="0.2">
      <c r="A204" s="1" t="s">
        <v>2550</v>
      </c>
      <c r="B204" s="2">
        <v>24</v>
      </c>
      <c r="C204" s="8">
        <v>66</v>
      </c>
      <c r="D204" s="66">
        <v>2176</v>
      </c>
      <c r="F204" t="s">
        <v>537</v>
      </c>
      <c r="G204" t="s">
        <v>537</v>
      </c>
      <c r="H204" t="s">
        <v>537</v>
      </c>
      <c r="I204" t="s">
        <v>537</v>
      </c>
      <c r="J204" t="s">
        <v>537</v>
      </c>
      <c r="K204" t="s">
        <v>537</v>
      </c>
      <c r="M204" s="18"/>
    </row>
    <row r="205" spans="1:13" x14ac:dyDescent="0.2">
      <c r="A205" s="1" t="s">
        <v>2551</v>
      </c>
      <c r="B205" s="2">
        <v>26</v>
      </c>
      <c r="C205" s="8">
        <v>59</v>
      </c>
      <c r="D205" s="66">
        <v>1950</v>
      </c>
      <c r="F205" t="s">
        <v>537</v>
      </c>
      <c r="G205" t="s">
        <v>537</v>
      </c>
      <c r="H205" t="s">
        <v>537</v>
      </c>
      <c r="I205" t="s">
        <v>537</v>
      </c>
      <c r="J205" t="s">
        <v>537</v>
      </c>
      <c r="K205" t="s">
        <v>537</v>
      </c>
      <c r="M205" s="18"/>
    </row>
    <row r="206" spans="1:13" x14ac:dyDescent="0.2">
      <c r="A206" s="1" t="s">
        <v>2552</v>
      </c>
      <c r="B206" s="2">
        <v>27</v>
      </c>
      <c r="C206" s="8">
        <v>53</v>
      </c>
      <c r="D206" s="66">
        <v>2039</v>
      </c>
      <c r="F206" t="s">
        <v>537</v>
      </c>
      <c r="G206" t="s">
        <v>537</v>
      </c>
      <c r="H206" t="s">
        <v>537</v>
      </c>
      <c r="I206" t="s">
        <v>537</v>
      </c>
      <c r="J206" t="s">
        <v>537</v>
      </c>
      <c r="K206" t="s">
        <v>537</v>
      </c>
      <c r="M206" s="18"/>
    </row>
    <row r="207" spans="1:13" x14ac:dyDescent="0.2">
      <c r="A207" s="1" t="s">
        <v>2553</v>
      </c>
      <c r="B207" s="2">
        <v>28</v>
      </c>
      <c r="C207" s="8">
        <v>48</v>
      </c>
      <c r="D207" s="66">
        <v>1594</v>
      </c>
      <c r="F207" t="s">
        <v>537</v>
      </c>
      <c r="G207" t="s">
        <v>537</v>
      </c>
      <c r="H207" t="s">
        <v>537</v>
      </c>
      <c r="I207" t="s">
        <v>537</v>
      </c>
      <c r="J207" t="s">
        <v>537</v>
      </c>
      <c r="K207" t="s">
        <v>537</v>
      </c>
      <c r="M207" s="18"/>
    </row>
    <row r="208" spans="1:13" x14ac:dyDescent="0.2">
      <c r="A208" s="1" t="s">
        <v>2554</v>
      </c>
      <c r="B208" s="2">
        <v>28</v>
      </c>
      <c r="C208" s="8">
        <v>44</v>
      </c>
      <c r="D208" s="66">
        <v>1594</v>
      </c>
      <c r="F208" t="s">
        <v>537</v>
      </c>
      <c r="G208" t="s">
        <v>537</v>
      </c>
      <c r="H208" t="s">
        <v>537</v>
      </c>
      <c r="I208" t="s">
        <v>537</v>
      </c>
      <c r="J208" t="s">
        <v>537</v>
      </c>
      <c r="K208" t="s">
        <v>537</v>
      </c>
      <c r="M208" s="18"/>
    </row>
    <row r="209" spans="1:13" x14ac:dyDescent="0.2">
      <c r="A209" s="1" t="s">
        <v>2555</v>
      </c>
      <c r="B209" s="2">
        <v>29</v>
      </c>
      <c r="C209" s="8">
        <v>41</v>
      </c>
      <c r="D209" s="66">
        <v>1640</v>
      </c>
      <c r="F209" t="s">
        <v>537</v>
      </c>
      <c r="G209" t="s">
        <v>537</v>
      </c>
      <c r="H209" t="s">
        <v>537</v>
      </c>
      <c r="I209" t="s">
        <v>537</v>
      </c>
      <c r="J209" t="s">
        <v>537</v>
      </c>
      <c r="K209" t="s">
        <v>537</v>
      </c>
      <c r="M209" s="18"/>
    </row>
    <row r="210" spans="1:13" x14ac:dyDescent="0.2">
      <c r="A210" s="1" t="s">
        <v>2556</v>
      </c>
      <c r="B210" s="2">
        <v>29</v>
      </c>
      <c r="C210" s="8">
        <v>39</v>
      </c>
      <c r="D210" s="66">
        <v>1232</v>
      </c>
      <c r="F210" t="s">
        <v>537</v>
      </c>
      <c r="G210" t="s">
        <v>537</v>
      </c>
      <c r="H210" t="s">
        <v>537</v>
      </c>
      <c r="I210" t="s">
        <v>537</v>
      </c>
      <c r="J210" t="s">
        <v>537</v>
      </c>
      <c r="K210" t="s">
        <v>537</v>
      </c>
      <c r="M210" s="18"/>
    </row>
    <row r="211" spans="1:13" x14ac:dyDescent="0.2">
      <c r="A211" s="1" t="s">
        <v>2557</v>
      </c>
      <c r="B211" s="2">
        <v>29</v>
      </c>
      <c r="C211" s="8">
        <v>39</v>
      </c>
      <c r="D211" s="66">
        <v>1232</v>
      </c>
      <c r="F211" t="s">
        <v>537</v>
      </c>
      <c r="G211" t="s">
        <v>537</v>
      </c>
      <c r="H211" t="s">
        <v>537</v>
      </c>
      <c r="I211" t="s">
        <v>537</v>
      </c>
      <c r="J211" t="s">
        <v>537</v>
      </c>
      <c r="K211" t="s">
        <v>537</v>
      </c>
      <c r="M211" s="18"/>
    </row>
    <row r="212" spans="1:13" x14ac:dyDescent="0.2">
      <c r="A212" s="1" t="s">
        <v>2558</v>
      </c>
      <c r="B212" s="2">
        <v>28</v>
      </c>
      <c r="C212" s="8">
        <v>40</v>
      </c>
      <c r="D212" s="66">
        <v>1594</v>
      </c>
      <c r="M212" s="18"/>
    </row>
    <row r="213" spans="1:13" x14ac:dyDescent="0.2">
      <c r="A213" s="1" t="s">
        <v>2559</v>
      </c>
      <c r="B213" s="2">
        <v>28</v>
      </c>
      <c r="C213" s="8">
        <v>41</v>
      </c>
      <c r="D213" s="66">
        <v>1594</v>
      </c>
      <c r="M213" s="18"/>
    </row>
    <row r="214" spans="1:13" x14ac:dyDescent="0.2">
      <c r="A214" s="1" t="s">
        <v>2560</v>
      </c>
      <c r="B214" s="2">
        <v>26</v>
      </c>
      <c r="C214" s="8">
        <v>47</v>
      </c>
      <c r="D214" s="66">
        <v>1507</v>
      </c>
      <c r="M214" s="18"/>
    </row>
    <row r="215" spans="1:13" x14ac:dyDescent="0.2">
      <c r="A215" s="1" t="s">
        <v>2561</v>
      </c>
      <c r="B215" s="2">
        <v>25</v>
      </c>
      <c r="C215" s="8">
        <v>51</v>
      </c>
      <c r="D215" s="66">
        <v>1861</v>
      </c>
      <c r="M215" s="18"/>
    </row>
    <row r="216" spans="1:13" x14ac:dyDescent="0.2">
      <c r="A216" s="1" t="s">
        <v>2562</v>
      </c>
      <c r="B216" s="2">
        <v>24</v>
      </c>
      <c r="C216" s="8">
        <v>53</v>
      </c>
      <c r="D216" s="66">
        <v>1772</v>
      </c>
      <c r="M216" s="18"/>
    </row>
    <row r="217" spans="1:13" x14ac:dyDescent="0.2">
      <c r="A217" s="1" t="s">
        <v>2563</v>
      </c>
      <c r="B217" s="2">
        <v>24</v>
      </c>
      <c r="C217" s="8">
        <v>54</v>
      </c>
      <c r="D217" s="66">
        <v>1772</v>
      </c>
      <c r="M217" s="18"/>
    </row>
    <row r="218" spans="1:13" x14ac:dyDescent="0.2">
      <c r="A218" s="1" t="s">
        <v>2564</v>
      </c>
      <c r="B218" s="2">
        <v>23</v>
      </c>
      <c r="C218" s="8">
        <v>55</v>
      </c>
      <c r="D218" s="66">
        <v>1682</v>
      </c>
      <c r="E218" s="67">
        <v>2003.875</v>
      </c>
      <c r="L218" s="8"/>
      <c r="M218" s="18"/>
    </row>
    <row r="219" spans="1:13" hidden="1" x14ac:dyDescent="0.2">
      <c r="D219" s="66">
        <v>0</v>
      </c>
      <c r="L219" s="8"/>
      <c r="M219" s="18"/>
    </row>
    <row r="220" spans="1:13" x14ac:dyDescent="0.2">
      <c r="A220" s="1" t="s">
        <v>2565</v>
      </c>
      <c r="B220" s="2">
        <v>23</v>
      </c>
      <c r="C220">
        <v>58</v>
      </c>
      <c r="D220" s="66">
        <v>1682</v>
      </c>
      <c r="M220" s="18"/>
    </row>
    <row r="221" spans="1:13" x14ac:dyDescent="0.2">
      <c r="A221" s="1" t="s">
        <v>2566</v>
      </c>
      <c r="B221" s="2">
        <v>22</v>
      </c>
      <c r="C221">
        <v>64</v>
      </c>
      <c r="D221" s="66">
        <v>1860</v>
      </c>
      <c r="E221" s="67"/>
      <c r="F221" s="2"/>
      <c r="M221" s="18"/>
    </row>
    <row r="222" spans="1:13" x14ac:dyDescent="0.2">
      <c r="A222" s="1" t="s">
        <v>2567</v>
      </c>
      <c r="B222" s="2">
        <v>22</v>
      </c>
      <c r="C222">
        <v>68</v>
      </c>
      <c r="D222" s="66">
        <v>1860</v>
      </c>
      <c r="H222" s="8"/>
      <c r="K222" s="8"/>
      <c r="M222" s="18"/>
    </row>
    <row r="223" spans="1:13" x14ac:dyDescent="0.2">
      <c r="A223" s="1" t="s">
        <v>2568</v>
      </c>
      <c r="B223" s="2">
        <v>21</v>
      </c>
      <c r="C223">
        <v>72</v>
      </c>
      <c r="D223" s="66">
        <v>2528</v>
      </c>
      <c r="M223" s="18"/>
    </row>
    <row r="224" spans="1:13" x14ac:dyDescent="0.2">
      <c r="A224" s="1" t="s">
        <v>2569</v>
      </c>
      <c r="B224" s="2">
        <v>20</v>
      </c>
      <c r="C224">
        <v>76</v>
      </c>
      <c r="D224" s="66">
        <v>2343</v>
      </c>
      <c r="M224" s="18"/>
    </row>
    <row r="225" spans="1:13" x14ac:dyDescent="0.2">
      <c r="A225" s="1" t="s">
        <v>2570</v>
      </c>
      <c r="B225" s="2">
        <v>20</v>
      </c>
      <c r="C225">
        <v>78</v>
      </c>
      <c r="D225" s="66">
        <v>2343</v>
      </c>
      <c r="M225" s="18"/>
    </row>
    <row r="226" spans="1:13" x14ac:dyDescent="0.2">
      <c r="A226" s="1" t="s">
        <v>2571</v>
      </c>
      <c r="B226" s="2">
        <v>20</v>
      </c>
      <c r="C226">
        <v>76</v>
      </c>
      <c r="D226" s="66">
        <v>2343</v>
      </c>
      <c r="M226" s="18"/>
    </row>
    <row r="227" spans="1:13" x14ac:dyDescent="0.2">
      <c r="A227" s="1" t="s">
        <v>2572</v>
      </c>
      <c r="B227" s="2">
        <v>21</v>
      </c>
      <c r="C227">
        <v>71</v>
      </c>
      <c r="D227" s="66">
        <v>2528</v>
      </c>
      <c r="F227" t="s">
        <v>537</v>
      </c>
      <c r="G227" t="s">
        <v>537</v>
      </c>
      <c r="H227" t="s">
        <v>537</v>
      </c>
      <c r="I227" t="s">
        <v>537</v>
      </c>
      <c r="J227" t="s">
        <v>537</v>
      </c>
      <c r="K227" t="s">
        <v>537</v>
      </c>
      <c r="M227" s="18"/>
    </row>
    <row r="228" spans="1:13" x14ac:dyDescent="0.2">
      <c r="A228" s="1" t="s">
        <v>2573</v>
      </c>
      <c r="B228" s="2">
        <v>23</v>
      </c>
      <c r="C228">
        <v>65</v>
      </c>
      <c r="D228" s="66">
        <v>2016</v>
      </c>
      <c r="F228" t="s">
        <v>537</v>
      </c>
      <c r="G228" t="s">
        <v>537</v>
      </c>
      <c r="H228" t="s">
        <v>537</v>
      </c>
      <c r="I228" t="s">
        <v>537</v>
      </c>
      <c r="J228" t="s">
        <v>537</v>
      </c>
      <c r="K228" t="s">
        <v>537</v>
      </c>
      <c r="M228" s="18"/>
    </row>
    <row r="229" spans="1:13" x14ac:dyDescent="0.2">
      <c r="A229" s="1" t="s">
        <v>2574</v>
      </c>
      <c r="B229" s="2">
        <v>25</v>
      </c>
      <c r="C229">
        <v>58</v>
      </c>
      <c r="D229" s="66">
        <v>1861</v>
      </c>
      <c r="F229" t="s">
        <v>537</v>
      </c>
      <c r="G229" t="s">
        <v>537</v>
      </c>
      <c r="H229" t="s">
        <v>537</v>
      </c>
      <c r="I229" t="s">
        <v>537</v>
      </c>
      <c r="J229" t="s">
        <v>537</v>
      </c>
      <c r="K229" t="s">
        <v>537</v>
      </c>
      <c r="M229" s="18"/>
    </row>
    <row r="230" spans="1:13" x14ac:dyDescent="0.2">
      <c r="A230" s="1" t="s">
        <v>2575</v>
      </c>
      <c r="B230" s="2">
        <v>27</v>
      </c>
      <c r="C230">
        <v>52</v>
      </c>
      <c r="D230" s="66">
        <v>2039</v>
      </c>
      <c r="F230" t="s">
        <v>537</v>
      </c>
      <c r="G230" t="s">
        <v>537</v>
      </c>
      <c r="H230" t="s">
        <v>537</v>
      </c>
      <c r="I230" t="s">
        <v>537</v>
      </c>
      <c r="J230" t="s">
        <v>537</v>
      </c>
      <c r="K230" t="s">
        <v>537</v>
      </c>
      <c r="M230" s="18"/>
    </row>
    <row r="231" spans="1:13" x14ac:dyDescent="0.2">
      <c r="A231" s="1" t="s">
        <v>2576</v>
      </c>
      <c r="B231" s="2">
        <v>28</v>
      </c>
      <c r="C231">
        <v>47</v>
      </c>
      <c r="D231" s="66">
        <v>1594</v>
      </c>
      <c r="F231" t="s">
        <v>537</v>
      </c>
      <c r="G231" t="s">
        <v>537</v>
      </c>
      <c r="H231" t="s">
        <v>537</v>
      </c>
      <c r="I231" t="s">
        <v>537</v>
      </c>
      <c r="J231" t="s">
        <v>537</v>
      </c>
      <c r="K231" t="s">
        <v>537</v>
      </c>
      <c r="M231" s="18"/>
    </row>
    <row r="232" spans="1:13" x14ac:dyDescent="0.2">
      <c r="A232" s="1" t="s">
        <v>2577</v>
      </c>
      <c r="B232" s="2">
        <v>29</v>
      </c>
      <c r="C232">
        <v>46</v>
      </c>
      <c r="D232" s="66">
        <v>1640</v>
      </c>
      <c r="F232" t="s">
        <v>537</v>
      </c>
      <c r="G232" t="s">
        <v>537</v>
      </c>
      <c r="H232" t="s">
        <v>537</v>
      </c>
      <c r="I232" t="s">
        <v>537</v>
      </c>
      <c r="J232" t="s">
        <v>537</v>
      </c>
      <c r="K232" t="s">
        <v>537</v>
      </c>
      <c r="M232" s="18"/>
    </row>
    <row r="233" spans="1:13" x14ac:dyDescent="0.2">
      <c r="A233" s="1" t="s">
        <v>2578</v>
      </c>
      <c r="B233" s="2">
        <v>29</v>
      </c>
      <c r="C233">
        <v>45</v>
      </c>
      <c r="D233" s="66">
        <v>1640</v>
      </c>
      <c r="F233" t="s">
        <v>537</v>
      </c>
      <c r="G233" t="s">
        <v>537</v>
      </c>
      <c r="H233" t="s">
        <v>537</v>
      </c>
      <c r="I233" t="s">
        <v>537</v>
      </c>
      <c r="J233" t="s">
        <v>537</v>
      </c>
      <c r="K233" t="s">
        <v>537</v>
      </c>
      <c r="M233" s="18"/>
    </row>
    <row r="234" spans="1:13" x14ac:dyDescent="0.2">
      <c r="A234" s="1" t="s">
        <v>2579</v>
      </c>
      <c r="B234" s="2">
        <v>29</v>
      </c>
      <c r="C234">
        <v>46</v>
      </c>
      <c r="D234" s="66">
        <v>1640</v>
      </c>
      <c r="F234" t="s">
        <v>537</v>
      </c>
      <c r="G234" t="s">
        <v>537</v>
      </c>
      <c r="H234" t="s">
        <v>537</v>
      </c>
      <c r="I234" t="s">
        <v>537</v>
      </c>
      <c r="J234" t="s">
        <v>537</v>
      </c>
      <c r="K234" t="s">
        <v>537</v>
      </c>
      <c r="M234" s="18"/>
    </row>
    <row r="235" spans="1:13" x14ac:dyDescent="0.2">
      <c r="A235" s="1" t="s">
        <v>2580</v>
      </c>
      <c r="B235" s="2">
        <v>28</v>
      </c>
      <c r="C235">
        <v>48</v>
      </c>
      <c r="D235" s="66">
        <v>1594</v>
      </c>
      <c r="F235" t="s">
        <v>537</v>
      </c>
      <c r="G235" t="s">
        <v>537</v>
      </c>
      <c r="H235" t="s">
        <v>537</v>
      </c>
      <c r="I235" t="s">
        <v>537</v>
      </c>
      <c r="J235" t="s">
        <v>537</v>
      </c>
      <c r="K235" t="s">
        <v>537</v>
      </c>
      <c r="M235" s="18"/>
    </row>
    <row r="236" spans="1:13" x14ac:dyDescent="0.2">
      <c r="A236" s="1" t="s">
        <v>2581</v>
      </c>
      <c r="B236" s="2">
        <v>27</v>
      </c>
      <c r="C236">
        <v>56</v>
      </c>
      <c r="D236" s="66">
        <v>2039</v>
      </c>
      <c r="F236" t="s">
        <v>537</v>
      </c>
      <c r="G236" t="s">
        <v>537</v>
      </c>
      <c r="H236" t="s">
        <v>537</v>
      </c>
      <c r="I236" t="s">
        <v>537</v>
      </c>
      <c r="J236" t="s">
        <v>537</v>
      </c>
      <c r="K236" t="s">
        <v>537</v>
      </c>
      <c r="M236" s="18"/>
    </row>
    <row r="237" spans="1:13" x14ac:dyDescent="0.2">
      <c r="A237" s="1" t="s">
        <v>2582</v>
      </c>
      <c r="B237" s="2">
        <v>25</v>
      </c>
      <c r="C237">
        <v>63</v>
      </c>
      <c r="D237" s="66">
        <v>2339</v>
      </c>
      <c r="M237" s="18"/>
    </row>
    <row r="238" spans="1:13" x14ac:dyDescent="0.2">
      <c r="A238" s="1" t="s">
        <v>2583</v>
      </c>
      <c r="B238" s="2">
        <v>26</v>
      </c>
      <c r="C238">
        <v>62</v>
      </c>
      <c r="D238" s="66">
        <v>2502</v>
      </c>
      <c r="M238" s="18"/>
    </row>
    <row r="239" spans="1:13" x14ac:dyDescent="0.2">
      <c r="A239" s="1" t="s">
        <v>2584</v>
      </c>
      <c r="B239" s="2">
        <v>25</v>
      </c>
      <c r="C239">
        <v>62</v>
      </c>
      <c r="D239" s="66">
        <v>2339</v>
      </c>
      <c r="M239" s="18"/>
    </row>
    <row r="240" spans="1:13" x14ac:dyDescent="0.2">
      <c r="A240" s="1" t="s">
        <v>2585</v>
      </c>
      <c r="B240" s="2">
        <v>24</v>
      </c>
      <c r="C240">
        <v>63</v>
      </c>
      <c r="D240" s="66">
        <v>2176</v>
      </c>
      <c r="M240" s="18"/>
    </row>
    <row r="241" spans="1:13" x14ac:dyDescent="0.2">
      <c r="A241" s="1" t="s">
        <v>2586</v>
      </c>
      <c r="B241" s="2">
        <v>23</v>
      </c>
      <c r="C241">
        <v>65</v>
      </c>
      <c r="D241" s="66">
        <v>2016</v>
      </c>
      <c r="M241" s="18"/>
    </row>
    <row r="242" spans="1:13" x14ac:dyDescent="0.2">
      <c r="A242" s="1" t="s">
        <v>2587</v>
      </c>
      <c r="B242" s="2">
        <v>22</v>
      </c>
      <c r="C242">
        <v>66</v>
      </c>
      <c r="D242" s="66">
        <v>1860</v>
      </c>
      <c r="M242" s="18"/>
    </row>
    <row r="243" spans="1:13" x14ac:dyDescent="0.2">
      <c r="A243" s="1" t="s">
        <v>2588</v>
      </c>
      <c r="B243" s="2">
        <v>21</v>
      </c>
      <c r="C243">
        <v>67</v>
      </c>
      <c r="D243" s="66">
        <v>1710</v>
      </c>
      <c r="E243" s="67">
        <v>2020.5</v>
      </c>
      <c r="L243" s="8"/>
      <c r="M243" s="18"/>
    </row>
    <row r="244" spans="1:13" hidden="1" x14ac:dyDescent="0.2">
      <c r="D244" s="66">
        <v>0</v>
      </c>
      <c r="M244" s="18"/>
    </row>
    <row r="245" spans="1:13" x14ac:dyDescent="0.2">
      <c r="A245" s="1" t="s">
        <v>2589</v>
      </c>
      <c r="B245" s="2">
        <v>21</v>
      </c>
      <c r="C245">
        <v>66</v>
      </c>
      <c r="D245" s="66">
        <v>1710</v>
      </c>
      <c r="M245" s="18"/>
    </row>
    <row r="246" spans="1:13" x14ac:dyDescent="0.2">
      <c r="A246" s="1" t="s">
        <v>2590</v>
      </c>
      <c r="B246" s="2">
        <v>20</v>
      </c>
      <c r="C246">
        <v>66</v>
      </c>
      <c r="D246" s="66">
        <v>1571</v>
      </c>
      <c r="E246" s="67"/>
      <c r="F246" s="2"/>
      <c r="H246" s="8"/>
      <c r="K246" s="8"/>
      <c r="M246" s="18"/>
    </row>
    <row r="247" spans="1:13" x14ac:dyDescent="0.2">
      <c r="A247" s="1" t="s">
        <v>2591</v>
      </c>
      <c r="B247" s="2">
        <v>20</v>
      </c>
      <c r="C247">
        <v>66</v>
      </c>
      <c r="D247" s="66">
        <v>1571</v>
      </c>
      <c r="M247" s="18"/>
    </row>
    <row r="248" spans="1:13" x14ac:dyDescent="0.2">
      <c r="A248" s="1" t="s">
        <v>2592</v>
      </c>
      <c r="B248" s="2">
        <v>20</v>
      </c>
      <c r="C248">
        <v>68</v>
      </c>
      <c r="D248" s="66">
        <v>1571</v>
      </c>
      <c r="M248" s="18"/>
    </row>
    <row r="249" spans="1:13" x14ac:dyDescent="0.2">
      <c r="A249" s="1" t="s">
        <v>2593</v>
      </c>
      <c r="B249" s="2">
        <v>19</v>
      </c>
      <c r="C249">
        <v>69</v>
      </c>
      <c r="D249" s="66">
        <v>1444</v>
      </c>
      <c r="M249" s="18"/>
    </row>
    <row r="250" spans="1:13" x14ac:dyDescent="0.2">
      <c r="A250" s="1" t="s">
        <v>2594</v>
      </c>
      <c r="B250" s="2">
        <v>19</v>
      </c>
      <c r="C250">
        <v>71</v>
      </c>
      <c r="D250" s="66">
        <v>2159</v>
      </c>
      <c r="M250" s="18"/>
    </row>
    <row r="251" spans="1:13" x14ac:dyDescent="0.2">
      <c r="A251" s="1" t="s">
        <v>2595</v>
      </c>
      <c r="B251" s="2">
        <v>19</v>
      </c>
      <c r="C251">
        <v>73</v>
      </c>
      <c r="D251" s="66">
        <v>2159</v>
      </c>
      <c r="M251" s="18"/>
    </row>
    <row r="252" spans="1:13" x14ac:dyDescent="0.2">
      <c r="A252" s="1" t="s">
        <v>2596</v>
      </c>
      <c r="B252" s="2">
        <v>19</v>
      </c>
      <c r="C252">
        <v>72</v>
      </c>
      <c r="D252" s="66">
        <v>2159</v>
      </c>
      <c r="F252" t="s">
        <v>537</v>
      </c>
      <c r="G252" t="s">
        <v>537</v>
      </c>
      <c r="H252" t="s">
        <v>537</v>
      </c>
      <c r="I252" t="s">
        <v>537</v>
      </c>
      <c r="J252" t="s">
        <v>537</v>
      </c>
      <c r="K252" t="s">
        <v>537</v>
      </c>
      <c r="M252" s="18"/>
    </row>
    <row r="253" spans="1:13" x14ac:dyDescent="0.2">
      <c r="A253" s="1" t="s">
        <v>2597</v>
      </c>
      <c r="B253" s="2">
        <v>20</v>
      </c>
      <c r="C253">
        <v>68</v>
      </c>
      <c r="D253" s="66">
        <v>1571</v>
      </c>
      <c r="F253" t="s">
        <v>537</v>
      </c>
      <c r="G253" t="s">
        <v>537</v>
      </c>
      <c r="H253" t="s">
        <v>537</v>
      </c>
      <c r="I253" t="s">
        <v>537</v>
      </c>
      <c r="J253" t="s">
        <v>537</v>
      </c>
      <c r="K253" t="s">
        <v>537</v>
      </c>
      <c r="M253" s="18"/>
    </row>
    <row r="254" spans="1:13" x14ac:dyDescent="0.2">
      <c r="A254" s="1" t="s">
        <v>2598</v>
      </c>
      <c r="B254" s="2">
        <v>22</v>
      </c>
      <c r="C254">
        <v>61</v>
      </c>
      <c r="D254" s="66">
        <v>1860</v>
      </c>
      <c r="F254" t="s">
        <v>537</v>
      </c>
      <c r="G254" t="s">
        <v>537</v>
      </c>
      <c r="H254" t="s">
        <v>537</v>
      </c>
      <c r="I254" t="s">
        <v>537</v>
      </c>
      <c r="J254" t="s">
        <v>537</v>
      </c>
      <c r="K254" t="s">
        <v>537</v>
      </c>
      <c r="M254" s="18"/>
    </row>
    <row r="255" spans="1:13" x14ac:dyDescent="0.2">
      <c r="A255" s="1" t="s">
        <v>2599</v>
      </c>
      <c r="B255" s="2">
        <v>24</v>
      </c>
      <c r="C255">
        <v>54</v>
      </c>
      <c r="D255" s="66">
        <v>1772</v>
      </c>
      <c r="F255" t="s">
        <v>537</v>
      </c>
      <c r="G255" t="s">
        <v>537</v>
      </c>
      <c r="H255" t="s">
        <v>537</v>
      </c>
      <c r="I255" t="s">
        <v>537</v>
      </c>
      <c r="J255" t="s">
        <v>537</v>
      </c>
      <c r="K255" t="s">
        <v>537</v>
      </c>
      <c r="M255" s="18"/>
    </row>
    <row r="256" spans="1:13" x14ac:dyDescent="0.2">
      <c r="A256" s="1" t="s">
        <v>2600</v>
      </c>
      <c r="B256" s="2">
        <v>25</v>
      </c>
      <c r="C256">
        <v>49</v>
      </c>
      <c r="D256" s="66">
        <v>1465</v>
      </c>
      <c r="F256" t="s">
        <v>537</v>
      </c>
      <c r="G256" t="s">
        <v>537</v>
      </c>
      <c r="H256" t="s">
        <v>537</v>
      </c>
      <c r="I256" t="s">
        <v>537</v>
      </c>
      <c r="J256" t="s">
        <v>537</v>
      </c>
      <c r="K256" t="s">
        <v>537</v>
      </c>
      <c r="M256" s="18"/>
    </row>
    <row r="257" spans="1:13" x14ac:dyDescent="0.2">
      <c r="A257" s="1" t="s">
        <v>2601</v>
      </c>
      <c r="B257" s="2">
        <v>26</v>
      </c>
      <c r="C257">
        <v>44</v>
      </c>
      <c r="D257" s="66">
        <v>1507</v>
      </c>
      <c r="F257" t="s">
        <v>537</v>
      </c>
      <c r="G257" t="s">
        <v>537</v>
      </c>
      <c r="H257" t="s">
        <v>537</v>
      </c>
      <c r="I257" t="s">
        <v>537</v>
      </c>
      <c r="J257" t="s">
        <v>537</v>
      </c>
      <c r="K257" t="s">
        <v>537</v>
      </c>
      <c r="M257" s="18"/>
    </row>
    <row r="258" spans="1:13" x14ac:dyDescent="0.2">
      <c r="A258" s="1" t="s">
        <v>2602</v>
      </c>
      <c r="B258" s="2">
        <v>27</v>
      </c>
      <c r="C258">
        <v>41</v>
      </c>
      <c r="D258" s="66">
        <v>1550</v>
      </c>
      <c r="F258" t="s">
        <v>537</v>
      </c>
      <c r="G258" t="s">
        <v>537</v>
      </c>
      <c r="H258" t="s">
        <v>537</v>
      </c>
      <c r="I258" t="s">
        <v>537</v>
      </c>
      <c r="J258" t="s">
        <v>537</v>
      </c>
      <c r="K258" t="s">
        <v>537</v>
      </c>
      <c r="M258" s="18"/>
    </row>
    <row r="259" spans="1:13" x14ac:dyDescent="0.2">
      <c r="A259" s="1" t="s">
        <v>2603</v>
      </c>
      <c r="B259" s="2">
        <v>27</v>
      </c>
      <c r="C259">
        <v>40</v>
      </c>
      <c r="D259" s="66">
        <v>1550</v>
      </c>
      <c r="F259" t="s">
        <v>537</v>
      </c>
      <c r="G259" t="s">
        <v>537</v>
      </c>
      <c r="H259" t="s">
        <v>537</v>
      </c>
      <c r="I259" t="s">
        <v>537</v>
      </c>
      <c r="J259" t="s">
        <v>537</v>
      </c>
      <c r="K259" t="s">
        <v>537</v>
      </c>
      <c r="M259" s="18"/>
    </row>
    <row r="260" spans="1:13" x14ac:dyDescent="0.2">
      <c r="A260" s="1" t="s">
        <v>2604</v>
      </c>
      <c r="B260" s="2">
        <v>28</v>
      </c>
      <c r="C260">
        <v>38</v>
      </c>
      <c r="D260" s="66">
        <v>1209</v>
      </c>
      <c r="F260" t="s">
        <v>537</v>
      </c>
      <c r="G260" t="s">
        <v>537</v>
      </c>
      <c r="H260" t="s">
        <v>537</v>
      </c>
      <c r="I260" t="s">
        <v>537</v>
      </c>
      <c r="J260" t="s">
        <v>537</v>
      </c>
      <c r="K260" t="s">
        <v>537</v>
      </c>
      <c r="M260" s="18"/>
    </row>
    <row r="261" spans="1:13" x14ac:dyDescent="0.2">
      <c r="A261" s="1" t="s">
        <v>2605</v>
      </c>
      <c r="B261" s="2">
        <v>28</v>
      </c>
      <c r="C261">
        <v>39</v>
      </c>
      <c r="D261" s="66">
        <v>1209</v>
      </c>
      <c r="F261" t="s">
        <v>537</v>
      </c>
      <c r="G261" t="s">
        <v>537</v>
      </c>
      <c r="H261" t="s">
        <v>537</v>
      </c>
      <c r="I261" t="s">
        <v>537</v>
      </c>
      <c r="J261" t="s">
        <v>537</v>
      </c>
      <c r="K261" t="s">
        <v>537</v>
      </c>
      <c r="M261" s="18"/>
    </row>
    <row r="262" spans="1:13" x14ac:dyDescent="0.2">
      <c r="A262" s="1" t="s">
        <v>2606</v>
      </c>
      <c r="B262" s="2">
        <v>27</v>
      </c>
      <c r="C262">
        <v>42</v>
      </c>
      <c r="D262" s="66">
        <v>1550</v>
      </c>
      <c r="M262" s="18"/>
    </row>
    <row r="263" spans="1:13" x14ac:dyDescent="0.2">
      <c r="A263" s="1" t="s">
        <v>2607</v>
      </c>
      <c r="B263" s="2">
        <v>26</v>
      </c>
      <c r="C263">
        <v>46</v>
      </c>
      <c r="D263" s="66">
        <v>1507</v>
      </c>
      <c r="M263" s="18"/>
    </row>
    <row r="264" spans="1:13" x14ac:dyDescent="0.2">
      <c r="A264" s="1" t="s">
        <v>2608</v>
      </c>
      <c r="B264" s="2">
        <v>25</v>
      </c>
      <c r="C264">
        <v>51</v>
      </c>
      <c r="D264" s="66">
        <v>1861</v>
      </c>
      <c r="M264" s="18"/>
    </row>
    <row r="265" spans="1:13" x14ac:dyDescent="0.2">
      <c r="A265" s="1" t="s">
        <v>2609</v>
      </c>
      <c r="B265" s="2">
        <v>24</v>
      </c>
      <c r="C265">
        <v>53</v>
      </c>
      <c r="D265" s="66">
        <v>1772</v>
      </c>
      <c r="M265" s="18"/>
    </row>
    <row r="266" spans="1:13" x14ac:dyDescent="0.2">
      <c r="A266" s="1" t="s">
        <v>2610</v>
      </c>
      <c r="B266" s="2">
        <v>23</v>
      </c>
      <c r="C266">
        <v>59</v>
      </c>
      <c r="D266" s="66">
        <v>1682</v>
      </c>
      <c r="M266" s="18"/>
    </row>
    <row r="267" spans="1:13" x14ac:dyDescent="0.2">
      <c r="A267" s="1" t="s">
        <v>2611</v>
      </c>
      <c r="B267" s="2">
        <v>22</v>
      </c>
      <c r="C267">
        <v>64</v>
      </c>
      <c r="D267" s="66">
        <v>1860</v>
      </c>
      <c r="M267" s="18"/>
    </row>
    <row r="268" spans="1:13" x14ac:dyDescent="0.2">
      <c r="A268" s="1" t="s">
        <v>2612</v>
      </c>
      <c r="B268" s="2">
        <v>21</v>
      </c>
      <c r="C268">
        <v>67</v>
      </c>
      <c r="D268" s="66">
        <v>1710</v>
      </c>
      <c r="E268" s="67">
        <v>1665.7916666666667</v>
      </c>
      <c r="L268" s="8"/>
      <c r="M268" s="18"/>
    </row>
    <row r="269" spans="1:13" x14ac:dyDescent="0.2">
      <c r="A269" s="40">
        <v>44208</v>
      </c>
      <c r="B269" s="2">
        <v>20</v>
      </c>
      <c r="C269">
        <v>69</v>
      </c>
      <c r="D269" s="66">
        <v>1571</v>
      </c>
      <c r="L269" s="9"/>
      <c r="M269" s="18"/>
    </row>
    <row r="270" spans="1:13" x14ac:dyDescent="0.2">
      <c r="A270" s="40">
        <v>44208.041666666664</v>
      </c>
      <c r="B270" s="2">
        <v>20</v>
      </c>
      <c r="C270">
        <v>72</v>
      </c>
      <c r="D270" s="66">
        <v>2343</v>
      </c>
      <c r="E270" s="67"/>
      <c r="F270" s="2"/>
      <c r="M270" s="18"/>
    </row>
    <row r="271" spans="1:13" x14ac:dyDescent="0.2">
      <c r="A271" s="40">
        <v>44208.083333333336</v>
      </c>
      <c r="B271" s="2">
        <v>19</v>
      </c>
      <c r="C271">
        <v>74</v>
      </c>
      <c r="D271" s="66">
        <v>2159</v>
      </c>
      <c r="M271" s="18"/>
    </row>
    <row r="272" spans="1:13" x14ac:dyDescent="0.2">
      <c r="A272" s="40">
        <v>44208.125</v>
      </c>
      <c r="B272" s="2">
        <v>19</v>
      </c>
      <c r="C272">
        <v>76</v>
      </c>
      <c r="D272" s="66">
        <v>2159</v>
      </c>
      <c r="M272" s="18"/>
    </row>
    <row r="273" spans="1:13" x14ac:dyDescent="0.2">
      <c r="A273" s="40">
        <v>44208.166666666664</v>
      </c>
      <c r="B273" s="2">
        <v>18</v>
      </c>
      <c r="C273">
        <v>79</v>
      </c>
      <c r="D273" s="66">
        <v>1975</v>
      </c>
      <c r="M273" s="18"/>
    </row>
    <row r="274" spans="1:13" x14ac:dyDescent="0.2">
      <c r="A274" s="40">
        <v>44208.208333333336</v>
      </c>
      <c r="B274" s="2">
        <v>18</v>
      </c>
      <c r="C274">
        <v>81</v>
      </c>
      <c r="D274" s="66">
        <v>2256</v>
      </c>
      <c r="M274" s="18"/>
    </row>
    <row r="275" spans="1:13" x14ac:dyDescent="0.2">
      <c r="A275" s="40">
        <v>44208.25</v>
      </c>
      <c r="B275" s="2">
        <v>18</v>
      </c>
      <c r="C275">
        <v>83</v>
      </c>
      <c r="D275" s="66">
        <v>2256</v>
      </c>
      <c r="M275" s="18"/>
    </row>
    <row r="276" spans="1:13" x14ac:dyDescent="0.2">
      <c r="A276" s="40">
        <v>44208.291666666664</v>
      </c>
      <c r="B276" s="2">
        <v>19</v>
      </c>
      <c r="C276">
        <v>80</v>
      </c>
      <c r="D276" s="66">
        <v>2464</v>
      </c>
      <c r="F276">
        <v>22.1</v>
      </c>
      <c r="G276">
        <v>69.900000000000006</v>
      </c>
      <c r="H276">
        <v>277256</v>
      </c>
      <c r="I276">
        <v>21.1</v>
      </c>
      <c r="J276">
        <v>72.599999999999994</v>
      </c>
      <c r="K276">
        <v>314353</v>
      </c>
      <c r="M276" s="18"/>
    </row>
    <row r="277" spans="1:13" x14ac:dyDescent="0.2">
      <c r="A277" s="40">
        <v>44208.333333333336</v>
      </c>
      <c r="B277" s="2">
        <v>21</v>
      </c>
      <c r="C277">
        <v>74</v>
      </c>
      <c r="D277" s="66">
        <v>2528</v>
      </c>
      <c r="F277">
        <v>24.2</v>
      </c>
      <c r="G277">
        <v>61</v>
      </c>
      <c r="H277">
        <v>277256</v>
      </c>
      <c r="I277">
        <v>23.3</v>
      </c>
      <c r="J277">
        <v>65.099999999999994</v>
      </c>
      <c r="K277">
        <v>314353</v>
      </c>
      <c r="M277" s="18"/>
    </row>
    <row r="278" spans="1:13" x14ac:dyDescent="0.2">
      <c r="A278" s="40">
        <v>44208.375</v>
      </c>
      <c r="B278" s="2">
        <v>23</v>
      </c>
      <c r="C278">
        <v>66</v>
      </c>
      <c r="D278" s="66">
        <v>2016</v>
      </c>
      <c r="F278">
        <v>25.1</v>
      </c>
      <c r="G278">
        <v>60.4</v>
      </c>
      <c r="H278">
        <v>277256</v>
      </c>
      <c r="I278">
        <v>21.8</v>
      </c>
      <c r="J278">
        <v>70.099999999999994</v>
      </c>
      <c r="K278">
        <v>314353</v>
      </c>
      <c r="M278" s="18"/>
    </row>
    <row r="279" spans="1:13" x14ac:dyDescent="0.2">
      <c r="A279" s="40">
        <v>44208.416666666664</v>
      </c>
      <c r="B279" s="2">
        <v>25</v>
      </c>
      <c r="C279">
        <v>59</v>
      </c>
      <c r="D279" s="66">
        <v>1861</v>
      </c>
      <c r="F279">
        <v>27.6</v>
      </c>
      <c r="G279">
        <v>53</v>
      </c>
      <c r="H279">
        <v>277256</v>
      </c>
      <c r="I279">
        <v>32.5</v>
      </c>
      <c r="J279">
        <v>41.2</v>
      </c>
      <c r="K279">
        <v>314353</v>
      </c>
      <c r="M279" s="18"/>
    </row>
    <row r="280" spans="1:13" x14ac:dyDescent="0.2">
      <c r="A280" s="40">
        <v>44208.458333333336</v>
      </c>
      <c r="B280" s="2">
        <v>26</v>
      </c>
      <c r="C280">
        <v>54</v>
      </c>
      <c r="D280" s="66">
        <v>1950</v>
      </c>
      <c r="F280">
        <v>33.5</v>
      </c>
      <c r="G280">
        <v>38.6</v>
      </c>
      <c r="H280">
        <v>277256</v>
      </c>
      <c r="I280">
        <v>22.5</v>
      </c>
      <c r="J280">
        <v>72.599999999999994</v>
      </c>
      <c r="K280">
        <v>314353</v>
      </c>
      <c r="M280" s="18"/>
    </row>
    <row r="281" spans="1:13" x14ac:dyDescent="0.2">
      <c r="A281" s="40">
        <v>44208.5</v>
      </c>
      <c r="B281" s="2">
        <v>28</v>
      </c>
      <c r="C281">
        <v>47</v>
      </c>
      <c r="D281" s="66">
        <v>1594</v>
      </c>
      <c r="F281">
        <v>33</v>
      </c>
      <c r="G281">
        <v>41.2</v>
      </c>
      <c r="H281">
        <v>277256</v>
      </c>
      <c r="I281">
        <v>21.4</v>
      </c>
      <c r="J281">
        <v>79.7</v>
      </c>
      <c r="K281">
        <v>314353</v>
      </c>
      <c r="M281" s="18"/>
    </row>
    <row r="282" spans="1:13" x14ac:dyDescent="0.2">
      <c r="A282" s="40">
        <v>44208.541666666664</v>
      </c>
      <c r="B282" s="2">
        <v>28</v>
      </c>
      <c r="C282">
        <v>44</v>
      </c>
      <c r="D282" s="66">
        <v>1594</v>
      </c>
      <c r="F282">
        <v>33.299999999999997</v>
      </c>
      <c r="G282">
        <v>40</v>
      </c>
      <c r="H282">
        <v>277256</v>
      </c>
      <c r="I282">
        <v>20.100000000000001</v>
      </c>
      <c r="J282">
        <v>84.8</v>
      </c>
      <c r="K282">
        <v>314353</v>
      </c>
      <c r="M282" s="18"/>
    </row>
    <row r="283" spans="1:13" x14ac:dyDescent="0.2">
      <c r="A283" s="40">
        <v>44208.583333333336</v>
      </c>
      <c r="B283" s="2">
        <v>30</v>
      </c>
      <c r="C283">
        <v>40</v>
      </c>
      <c r="D283" s="66">
        <v>1689</v>
      </c>
      <c r="F283">
        <v>35.799999999999997</v>
      </c>
      <c r="G283">
        <v>39</v>
      </c>
      <c r="H283">
        <v>277256</v>
      </c>
      <c r="I283">
        <v>23.4</v>
      </c>
      <c r="J283">
        <v>75.900000000000006</v>
      </c>
      <c r="K283">
        <v>314353</v>
      </c>
      <c r="M283" s="18"/>
    </row>
    <row r="284" spans="1:13" x14ac:dyDescent="0.2">
      <c r="A284" s="40">
        <v>44208.625</v>
      </c>
      <c r="B284" s="2">
        <v>30</v>
      </c>
      <c r="C284">
        <v>40</v>
      </c>
      <c r="D284" s="66">
        <v>1689</v>
      </c>
      <c r="F284">
        <v>19.600000000000001</v>
      </c>
      <c r="G284">
        <v>86</v>
      </c>
      <c r="H284">
        <v>277256</v>
      </c>
      <c r="I284">
        <v>27.9</v>
      </c>
      <c r="J284">
        <v>59.9</v>
      </c>
      <c r="K284">
        <v>314353</v>
      </c>
      <c r="M284" s="18"/>
    </row>
    <row r="285" spans="1:13" x14ac:dyDescent="0.2">
      <c r="A285" s="40">
        <v>44208.666666666664</v>
      </c>
      <c r="B285" s="2">
        <v>29</v>
      </c>
      <c r="C285">
        <v>42</v>
      </c>
      <c r="D285" s="66">
        <v>1640</v>
      </c>
      <c r="F285">
        <v>24.3</v>
      </c>
      <c r="G285">
        <v>55.2</v>
      </c>
      <c r="H285">
        <v>277256</v>
      </c>
      <c r="I285">
        <v>23.4</v>
      </c>
      <c r="J285">
        <v>72.599999999999994</v>
      </c>
      <c r="K285">
        <v>314353</v>
      </c>
      <c r="M285" s="18"/>
    </row>
    <row r="286" spans="1:13" x14ac:dyDescent="0.2">
      <c r="A286" s="40">
        <v>44208.708333333336</v>
      </c>
      <c r="B286" s="2">
        <v>28</v>
      </c>
      <c r="C286">
        <v>45</v>
      </c>
      <c r="D286" s="66">
        <v>1594</v>
      </c>
      <c r="F286">
        <v>23.4</v>
      </c>
      <c r="G286">
        <v>82.2</v>
      </c>
      <c r="H286">
        <v>277256</v>
      </c>
      <c r="I286">
        <v>22.2</v>
      </c>
      <c r="J286">
        <v>82</v>
      </c>
      <c r="K286">
        <v>314353</v>
      </c>
      <c r="M286" s="18"/>
    </row>
    <row r="287" spans="1:13" x14ac:dyDescent="0.2">
      <c r="A287" s="40">
        <v>44208.75</v>
      </c>
      <c r="B287" s="2">
        <v>28</v>
      </c>
      <c r="C287">
        <v>46</v>
      </c>
      <c r="D287" s="66">
        <v>1594</v>
      </c>
      <c r="F287">
        <v>22.2</v>
      </c>
      <c r="G287">
        <v>83.6</v>
      </c>
      <c r="H287">
        <v>277256</v>
      </c>
      <c r="I287">
        <v>22.6</v>
      </c>
      <c r="J287">
        <v>79</v>
      </c>
      <c r="K287">
        <v>314353</v>
      </c>
      <c r="M287" s="18"/>
    </row>
    <row r="288" spans="1:13" x14ac:dyDescent="0.2">
      <c r="A288" s="40">
        <v>44208.791666666664</v>
      </c>
      <c r="B288" s="2">
        <v>26</v>
      </c>
      <c r="C288">
        <v>50</v>
      </c>
      <c r="D288" s="66">
        <v>1950</v>
      </c>
      <c r="F288">
        <v>22.6</v>
      </c>
      <c r="G288">
        <v>80.099999999999994</v>
      </c>
      <c r="H288">
        <v>277256</v>
      </c>
      <c r="I288">
        <v>21.8</v>
      </c>
      <c r="J288">
        <v>81</v>
      </c>
      <c r="K288">
        <v>314353</v>
      </c>
      <c r="M288" s="18"/>
    </row>
    <row r="289" spans="1:13" x14ac:dyDescent="0.2">
      <c r="A289" s="40">
        <v>44208.833333333336</v>
      </c>
      <c r="B289" s="2">
        <v>26</v>
      </c>
      <c r="C289">
        <v>53</v>
      </c>
      <c r="D289" s="66">
        <v>1950</v>
      </c>
      <c r="F289">
        <v>21.8</v>
      </c>
      <c r="G289">
        <v>79.2</v>
      </c>
      <c r="H289">
        <v>277256</v>
      </c>
      <c r="I289">
        <v>22</v>
      </c>
      <c r="J289">
        <v>80.099999999999994</v>
      </c>
      <c r="K289">
        <v>314353</v>
      </c>
      <c r="M289" s="18"/>
    </row>
    <row r="290" spans="1:13" x14ac:dyDescent="0.2">
      <c r="A290" s="40">
        <v>44208.875</v>
      </c>
      <c r="B290" s="2">
        <v>24</v>
      </c>
      <c r="C290">
        <v>58</v>
      </c>
      <c r="D290" s="66">
        <v>1772</v>
      </c>
      <c r="M290" s="18"/>
    </row>
    <row r="291" spans="1:13" x14ac:dyDescent="0.2">
      <c r="A291" s="40">
        <v>44208.916666666664</v>
      </c>
      <c r="B291" s="2">
        <v>24</v>
      </c>
      <c r="C291">
        <v>62</v>
      </c>
      <c r="D291" s="66">
        <v>2176</v>
      </c>
      <c r="M291" s="18"/>
    </row>
    <row r="292" spans="1:13" x14ac:dyDescent="0.2">
      <c r="A292" s="40">
        <v>44208.958333333336</v>
      </c>
      <c r="B292" s="2">
        <v>23</v>
      </c>
      <c r="C292">
        <v>64</v>
      </c>
      <c r="D292" s="66">
        <v>2016</v>
      </c>
      <c r="E292" s="67">
        <v>1949.8333333333333</v>
      </c>
      <c r="F292" s="55">
        <f>AVERAGE(F275:F290)</f>
        <v>26.321428571428573</v>
      </c>
      <c r="G292" s="55">
        <f>AVERAGE(G275:G290)</f>
        <v>62.100000000000016</v>
      </c>
      <c r="H292" s="55">
        <f>H324-H276</f>
        <v>2463</v>
      </c>
      <c r="I292" s="55">
        <f>AVERAGE(I275:I290)</f>
        <v>23.285714285714288</v>
      </c>
      <c r="J292" s="55">
        <f>AVERAGE(J275:J290)</f>
        <v>72.614285714285714</v>
      </c>
      <c r="K292" s="55">
        <f>K324-K276</f>
        <v>4440</v>
      </c>
      <c r="L292" s="8"/>
      <c r="M292" s="18"/>
    </row>
    <row r="293" spans="1:13" x14ac:dyDescent="0.2">
      <c r="A293" s="1" t="s">
        <v>2613</v>
      </c>
      <c r="B293" s="2">
        <v>23</v>
      </c>
      <c r="C293" s="2">
        <v>66</v>
      </c>
      <c r="D293" s="66">
        <v>2016</v>
      </c>
      <c r="F293" s="8"/>
      <c r="G293" s="8"/>
      <c r="H293" s="8"/>
      <c r="I293" s="8"/>
      <c r="J293" s="8"/>
      <c r="K293" s="8"/>
      <c r="M293" s="18"/>
    </row>
    <row r="294" spans="1:13" x14ac:dyDescent="0.2">
      <c r="A294" s="1" t="s">
        <v>2614</v>
      </c>
      <c r="B294" s="2">
        <v>22</v>
      </c>
      <c r="C294" s="2">
        <v>68</v>
      </c>
      <c r="D294" s="66">
        <v>1860</v>
      </c>
      <c r="E294" s="67"/>
      <c r="F294" s="2"/>
      <c r="H294" s="8"/>
      <c r="K294" s="8"/>
      <c r="M294" s="18"/>
    </row>
    <row r="295" spans="1:13" x14ac:dyDescent="0.2">
      <c r="A295" s="1" t="s">
        <v>2615</v>
      </c>
      <c r="B295" s="2">
        <v>22</v>
      </c>
      <c r="C295" s="2">
        <v>71</v>
      </c>
      <c r="D295" s="66">
        <v>2712</v>
      </c>
      <c r="M295" s="18"/>
    </row>
    <row r="296" spans="1:13" x14ac:dyDescent="0.2">
      <c r="A296" s="1" t="s">
        <v>2616</v>
      </c>
      <c r="B296" s="2">
        <v>21</v>
      </c>
      <c r="C296" s="2">
        <v>73</v>
      </c>
      <c r="D296" s="66">
        <v>2528</v>
      </c>
      <c r="M296" s="18"/>
    </row>
    <row r="297" spans="1:13" x14ac:dyDescent="0.2">
      <c r="A297" s="1" t="s">
        <v>2617</v>
      </c>
      <c r="B297" s="2">
        <v>20</v>
      </c>
      <c r="C297" s="2">
        <v>76</v>
      </c>
      <c r="D297" s="66">
        <v>2343</v>
      </c>
      <c r="M297" s="18"/>
    </row>
    <row r="298" spans="1:13" x14ac:dyDescent="0.2">
      <c r="A298" s="1" t="s">
        <v>2618</v>
      </c>
      <c r="B298" s="2">
        <v>20</v>
      </c>
      <c r="C298" s="2">
        <v>78</v>
      </c>
      <c r="D298" s="66">
        <v>2343</v>
      </c>
      <c r="M298" s="18"/>
    </row>
    <row r="299" spans="1:13" x14ac:dyDescent="0.2">
      <c r="A299" s="1" t="s">
        <v>2619</v>
      </c>
      <c r="B299" s="2">
        <v>20</v>
      </c>
      <c r="C299" s="2">
        <v>77</v>
      </c>
      <c r="D299" s="66">
        <v>2343</v>
      </c>
      <c r="M299" s="18"/>
    </row>
    <row r="300" spans="1:13" x14ac:dyDescent="0.2">
      <c r="A300" s="1" t="s">
        <v>2620</v>
      </c>
      <c r="B300" s="2">
        <v>21</v>
      </c>
      <c r="C300" s="2">
        <v>76</v>
      </c>
      <c r="D300" s="66">
        <v>2528</v>
      </c>
      <c r="F300" t="s">
        <v>537</v>
      </c>
      <c r="G300" t="s">
        <v>537</v>
      </c>
      <c r="H300" t="s">
        <v>537</v>
      </c>
      <c r="I300" t="s">
        <v>537</v>
      </c>
      <c r="J300" t="s">
        <v>537</v>
      </c>
      <c r="K300" t="s">
        <v>537</v>
      </c>
      <c r="M300" s="18"/>
    </row>
    <row r="301" spans="1:13" x14ac:dyDescent="0.2">
      <c r="A301" s="1" t="s">
        <v>2621</v>
      </c>
      <c r="B301" s="2">
        <v>22</v>
      </c>
      <c r="C301" s="2">
        <v>71</v>
      </c>
      <c r="D301" s="66">
        <v>2712</v>
      </c>
      <c r="F301" t="s">
        <v>537</v>
      </c>
      <c r="G301" t="s">
        <v>537</v>
      </c>
      <c r="H301" t="s">
        <v>537</v>
      </c>
      <c r="I301" t="s">
        <v>537</v>
      </c>
      <c r="J301" t="s">
        <v>537</v>
      </c>
      <c r="K301" t="s">
        <v>537</v>
      </c>
      <c r="M301" s="18"/>
    </row>
    <row r="302" spans="1:13" x14ac:dyDescent="0.2">
      <c r="A302" s="1" t="s">
        <v>2622</v>
      </c>
      <c r="B302" s="2">
        <v>24</v>
      </c>
      <c r="C302" s="2">
        <v>64</v>
      </c>
      <c r="D302" s="66">
        <v>2176</v>
      </c>
      <c r="F302" t="s">
        <v>537</v>
      </c>
      <c r="G302" t="s">
        <v>537</v>
      </c>
      <c r="H302" t="s">
        <v>537</v>
      </c>
      <c r="I302" t="s">
        <v>537</v>
      </c>
      <c r="J302" t="s">
        <v>537</v>
      </c>
      <c r="K302" t="s">
        <v>537</v>
      </c>
      <c r="M302" s="18"/>
    </row>
    <row r="303" spans="1:13" x14ac:dyDescent="0.2">
      <c r="A303" s="1" t="s">
        <v>3042</v>
      </c>
      <c r="B303" s="2">
        <v>26</v>
      </c>
      <c r="C303" s="2">
        <v>56</v>
      </c>
      <c r="D303" s="66">
        <v>1950</v>
      </c>
      <c r="F303" t="s">
        <v>537</v>
      </c>
      <c r="G303" t="s">
        <v>537</v>
      </c>
      <c r="H303" t="s">
        <v>537</v>
      </c>
      <c r="I303" t="s">
        <v>537</v>
      </c>
      <c r="J303" t="s">
        <v>537</v>
      </c>
      <c r="K303" t="s">
        <v>537</v>
      </c>
      <c r="M303" s="18"/>
    </row>
    <row r="304" spans="1:13" x14ac:dyDescent="0.2">
      <c r="A304" s="1" t="s">
        <v>2623</v>
      </c>
      <c r="B304" s="2">
        <v>27</v>
      </c>
      <c r="C304" s="2">
        <v>50</v>
      </c>
      <c r="D304" s="66">
        <v>2039</v>
      </c>
      <c r="F304" t="s">
        <v>537</v>
      </c>
      <c r="G304" t="s">
        <v>537</v>
      </c>
      <c r="H304" t="s">
        <v>537</v>
      </c>
      <c r="I304" t="s">
        <v>537</v>
      </c>
      <c r="J304" t="s">
        <v>537</v>
      </c>
      <c r="K304" t="s">
        <v>537</v>
      </c>
      <c r="M304" s="18"/>
    </row>
    <row r="305" spans="1:13" x14ac:dyDescent="0.2">
      <c r="A305" s="1" t="s">
        <v>2624</v>
      </c>
      <c r="B305" s="2">
        <v>28</v>
      </c>
      <c r="C305" s="2">
        <v>46</v>
      </c>
      <c r="D305" s="66">
        <v>1594</v>
      </c>
      <c r="F305" t="s">
        <v>537</v>
      </c>
      <c r="G305" t="s">
        <v>537</v>
      </c>
      <c r="H305" t="s">
        <v>537</v>
      </c>
      <c r="I305" t="s">
        <v>537</v>
      </c>
      <c r="J305" t="s">
        <v>537</v>
      </c>
      <c r="K305" t="s">
        <v>537</v>
      </c>
      <c r="M305" s="18"/>
    </row>
    <row r="306" spans="1:13" x14ac:dyDescent="0.2">
      <c r="A306" s="1" t="s">
        <v>2625</v>
      </c>
      <c r="B306" s="2">
        <v>29</v>
      </c>
      <c r="C306" s="2">
        <v>43</v>
      </c>
      <c r="D306" s="66">
        <v>1640</v>
      </c>
      <c r="F306" t="s">
        <v>537</v>
      </c>
      <c r="G306" t="s">
        <v>537</v>
      </c>
      <c r="H306" t="s">
        <v>537</v>
      </c>
      <c r="I306" t="s">
        <v>537</v>
      </c>
      <c r="J306" t="s">
        <v>537</v>
      </c>
      <c r="K306" t="s">
        <v>537</v>
      </c>
      <c r="M306" s="18"/>
    </row>
    <row r="307" spans="1:13" x14ac:dyDescent="0.2">
      <c r="A307" s="1" t="s">
        <v>2626</v>
      </c>
      <c r="B307" s="2">
        <v>30</v>
      </c>
      <c r="C307" s="2">
        <v>41</v>
      </c>
      <c r="D307" s="66">
        <v>1689</v>
      </c>
      <c r="F307" t="s">
        <v>537</v>
      </c>
      <c r="G307" t="s">
        <v>537</v>
      </c>
      <c r="H307" t="s">
        <v>537</v>
      </c>
      <c r="I307" t="s">
        <v>537</v>
      </c>
      <c r="J307" t="s">
        <v>537</v>
      </c>
      <c r="K307" t="s">
        <v>537</v>
      </c>
      <c r="M307" s="18"/>
    </row>
    <row r="308" spans="1:13" x14ac:dyDescent="0.2">
      <c r="A308" s="1" t="s">
        <v>2627</v>
      </c>
      <c r="B308" s="2">
        <v>29</v>
      </c>
      <c r="C308" s="2">
        <v>44</v>
      </c>
      <c r="D308" s="66">
        <v>1640</v>
      </c>
      <c r="F308" t="s">
        <v>537</v>
      </c>
      <c r="G308" t="s">
        <v>537</v>
      </c>
      <c r="H308" t="s">
        <v>537</v>
      </c>
      <c r="I308" t="s">
        <v>537</v>
      </c>
      <c r="J308" t="s">
        <v>537</v>
      </c>
      <c r="K308" t="s">
        <v>537</v>
      </c>
      <c r="M308" s="18"/>
    </row>
    <row r="309" spans="1:13" x14ac:dyDescent="0.2">
      <c r="A309" s="1" t="s">
        <v>2628</v>
      </c>
      <c r="B309" s="2">
        <v>27</v>
      </c>
      <c r="C309" s="2">
        <v>51</v>
      </c>
      <c r="D309" s="66">
        <v>2039</v>
      </c>
      <c r="F309" t="s">
        <v>537</v>
      </c>
      <c r="G309" t="s">
        <v>537</v>
      </c>
      <c r="H309" t="s">
        <v>537</v>
      </c>
      <c r="I309" t="s">
        <v>537</v>
      </c>
      <c r="J309" t="s">
        <v>537</v>
      </c>
      <c r="K309" t="s">
        <v>537</v>
      </c>
      <c r="M309" s="18"/>
    </row>
    <row r="310" spans="1:13" x14ac:dyDescent="0.2">
      <c r="A310" s="1" t="s">
        <v>2629</v>
      </c>
      <c r="B310" s="2">
        <v>25</v>
      </c>
      <c r="C310" s="2">
        <v>58</v>
      </c>
      <c r="D310" s="66">
        <v>1861</v>
      </c>
      <c r="F310" t="s">
        <v>537</v>
      </c>
      <c r="G310" t="s">
        <v>537</v>
      </c>
      <c r="H310" t="s">
        <v>537</v>
      </c>
      <c r="I310" t="s">
        <v>537</v>
      </c>
      <c r="J310" t="s">
        <v>537</v>
      </c>
      <c r="K310" t="s">
        <v>537</v>
      </c>
      <c r="M310" s="18"/>
    </row>
    <row r="311" spans="1:13" x14ac:dyDescent="0.2">
      <c r="A311" s="1" t="s">
        <v>2630</v>
      </c>
      <c r="B311" s="2">
        <v>26</v>
      </c>
      <c r="C311" s="2">
        <v>58</v>
      </c>
      <c r="D311" s="66">
        <v>1950</v>
      </c>
      <c r="F311" t="s">
        <v>537</v>
      </c>
      <c r="G311" t="s">
        <v>537</v>
      </c>
      <c r="H311" t="s">
        <v>537</v>
      </c>
      <c r="I311" t="s">
        <v>537</v>
      </c>
      <c r="J311" t="s">
        <v>537</v>
      </c>
      <c r="K311" t="s">
        <v>537</v>
      </c>
      <c r="M311" s="18"/>
    </row>
    <row r="312" spans="1:13" x14ac:dyDescent="0.2">
      <c r="A312" s="1" t="s">
        <v>2631</v>
      </c>
      <c r="B312" s="2">
        <v>25</v>
      </c>
      <c r="C312" s="2">
        <v>61</v>
      </c>
      <c r="D312" s="66">
        <v>2339</v>
      </c>
      <c r="F312" t="s">
        <v>537</v>
      </c>
      <c r="G312" t="s">
        <v>537</v>
      </c>
      <c r="H312" t="s">
        <v>537</v>
      </c>
      <c r="I312" t="s">
        <v>537</v>
      </c>
      <c r="J312" t="s">
        <v>537</v>
      </c>
      <c r="K312" t="s">
        <v>537</v>
      </c>
      <c r="M312" s="18"/>
    </row>
    <row r="313" spans="1:13" x14ac:dyDescent="0.2">
      <c r="A313" s="1" t="s">
        <v>2632</v>
      </c>
      <c r="B313" s="2">
        <v>24</v>
      </c>
      <c r="C313" s="2">
        <v>64</v>
      </c>
      <c r="D313" s="66">
        <v>2176</v>
      </c>
      <c r="F313" t="s">
        <v>537</v>
      </c>
      <c r="G313" t="s">
        <v>537</v>
      </c>
      <c r="H313" t="s">
        <v>537</v>
      </c>
      <c r="I313" t="s">
        <v>537</v>
      </c>
      <c r="J313" t="s">
        <v>537</v>
      </c>
      <c r="K313" t="s">
        <v>537</v>
      </c>
      <c r="M313" s="18"/>
    </row>
    <row r="314" spans="1:13" x14ac:dyDescent="0.2">
      <c r="A314" s="1" t="s">
        <v>2633</v>
      </c>
      <c r="B314" s="2">
        <v>23</v>
      </c>
      <c r="C314" s="2">
        <v>68</v>
      </c>
      <c r="D314" s="66">
        <v>2016</v>
      </c>
      <c r="M314" s="18"/>
    </row>
    <row r="315" spans="1:13" x14ac:dyDescent="0.2">
      <c r="A315" s="1" t="s">
        <v>2634</v>
      </c>
      <c r="B315" s="2">
        <v>23</v>
      </c>
      <c r="C315" s="2">
        <v>70</v>
      </c>
      <c r="D315" s="66">
        <v>2896</v>
      </c>
      <c r="M315" s="18"/>
    </row>
    <row r="316" spans="1:13" x14ac:dyDescent="0.2">
      <c r="A316" s="1" t="s">
        <v>2635</v>
      </c>
      <c r="B316" s="2">
        <v>23</v>
      </c>
      <c r="C316" s="2">
        <v>69</v>
      </c>
      <c r="D316" s="66">
        <v>2016</v>
      </c>
      <c r="E316" s="67">
        <v>2141.9166666666665</v>
      </c>
      <c r="M316" s="18"/>
    </row>
    <row r="317" spans="1:13" x14ac:dyDescent="0.2">
      <c r="A317" s="1" t="s">
        <v>2636</v>
      </c>
      <c r="B317" s="2">
        <v>21</v>
      </c>
      <c r="C317" s="2">
        <v>80</v>
      </c>
      <c r="D317" s="66">
        <v>2879</v>
      </c>
      <c r="L317" s="8"/>
      <c r="M317" s="18"/>
    </row>
    <row r="318" spans="1:13" x14ac:dyDescent="0.2">
      <c r="A318" s="1" t="s">
        <v>2637</v>
      </c>
      <c r="B318" s="2">
        <v>20</v>
      </c>
      <c r="C318" s="2">
        <v>81</v>
      </c>
      <c r="D318" s="66">
        <v>2672</v>
      </c>
      <c r="E318" s="67"/>
      <c r="F318" s="2"/>
      <c r="M318" s="18"/>
    </row>
    <row r="319" spans="1:13" x14ac:dyDescent="0.2">
      <c r="A319" s="1" t="s">
        <v>2638</v>
      </c>
      <c r="B319" s="2">
        <v>20</v>
      </c>
      <c r="C319" s="2">
        <v>83</v>
      </c>
      <c r="D319" s="66">
        <v>2672</v>
      </c>
      <c r="M319" s="18"/>
    </row>
    <row r="320" spans="1:13" x14ac:dyDescent="0.2">
      <c r="A320" s="1" t="s">
        <v>2639</v>
      </c>
      <c r="B320" s="2">
        <v>20</v>
      </c>
      <c r="C320" s="2">
        <v>84</v>
      </c>
      <c r="D320" s="66">
        <v>2672</v>
      </c>
      <c r="M320" s="18"/>
    </row>
    <row r="321" spans="1:13" x14ac:dyDescent="0.2">
      <c r="A321" s="1" t="s">
        <v>2640</v>
      </c>
      <c r="B321" s="2">
        <v>20</v>
      </c>
      <c r="C321" s="2">
        <v>84</v>
      </c>
      <c r="D321" s="66">
        <v>2672</v>
      </c>
      <c r="M321" s="18"/>
    </row>
    <row r="322" spans="1:13" x14ac:dyDescent="0.2">
      <c r="A322" s="1" t="s">
        <v>2641</v>
      </c>
      <c r="B322" s="2">
        <v>19</v>
      </c>
      <c r="C322" s="2">
        <v>84</v>
      </c>
      <c r="D322" s="66">
        <v>2464</v>
      </c>
      <c r="M322" s="18"/>
    </row>
    <row r="323" spans="1:13" x14ac:dyDescent="0.2">
      <c r="A323" s="1" t="s">
        <v>2642</v>
      </c>
      <c r="B323" s="2">
        <v>20</v>
      </c>
      <c r="C323" s="2">
        <v>82</v>
      </c>
      <c r="D323" s="66">
        <v>2672</v>
      </c>
      <c r="M323" s="18"/>
    </row>
    <row r="324" spans="1:13" x14ac:dyDescent="0.2">
      <c r="A324" s="1" t="s">
        <v>2643</v>
      </c>
      <c r="B324" s="2">
        <v>20</v>
      </c>
      <c r="C324" s="2">
        <v>80</v>
      </c>
      <c r="D324" s="66">
        <v>2672</v>
      </c>
      <c r="F324">
        <v>21.3</v>
      </c>
      <c r="G324">
        <v>84</v>
      </c>
      <c r="H324">
        <v>279719</v>
      </c>
      <c r="I324">
        <v>20.9</v>
      </c>
      <c r="J324">
        <v>85.9</v>
      </c>
      <c r="K324">
        <v>318793</v>
      </c>
      <c r="M324" s="18"/>
    </row>
    <row r="325" spans="1:13" x14ac:dyDescent="0.2">
      <c r="A325" s="1" t="s">
        <v>2644</v>
      </c>
      <c r="B325" s="2">
        <v>21</v>
      </c>
      <c r="C325" s="2">
        <v>73</v>
      </c>
      <c r="D325" s="66">
        <v>2528</v>
      </c>
      <c r="F325">
        <v>18.5</v>
      </c>
      <c r="G325">
        <v>90</v>
      </c>
      <c r="H325">
        <v>279719</v>
      </c>
      <c r="I325">
        <v>21.1</v>
      </c>
      <c r="J325">
        <v>85.4</v>
      </c>
      <c r="K325">
        <v>318793</v>
      </c>
      <c r="M325" s="18"/>
    </row>
    <row r="326" spans="1:13" x14ac:dyDescent="0.2">
      <c r="A326" s="1" t="s">
        <v>2645</v>
      </c>
      <c r="B326" s="2">
        <v>23</v>
      </c>
      <c r="C326" s="2">
        <v>66</v>
      </c>
      <c r="D326" s="66">
        <v>2016</v>
      </c>
      <c r="F326">
        <v>20.100000000000001</v>
      </c>
      <c r="G326">
        <v>84.1</v>
      </c>
      <c r="H326">
        <v>279812</v>
      </c>
      <c r="I326">
        <v>19.899999999999999</v>
      </c>
      <c r="J326">
        <v>89.4</v>
      </c>
      <c r="K326">
        <v>319247</v>
      </c>
      <c r="M326" s="18"/>
    </row>
    <row r="327" spans="1:13" x14ac:dyDescent="0.2">
      <c r="A327" s="1" t="s">
        <v>2646</v>
      </c>
      <c r="B327" s="2">
        <v>25</v>
      </c>
      <c r="C327" s="2">
        <v>59</v>
      </c>
      <c r="D327" s="66">
        <v>1861</v>
      </c>
      <c r="F327">
        <v>22</v>
      </c>
      <c r="G327">
        <v>77.3</v>
      </c>
      <c r="H327">
        <v>279812</v>
      </c>
      <c r="I327">
        <v>21.6</v>
      </c>
      <c r="J327">
        <v>83.6</v>
      </c>
      <c r="K327">
        <v>319247</v>
      </c>
      <c r="M327" s="18"/>
    </row>
    <row r="328" spans="1:13" x14ac:dyDescent="0.2">
      <c r="A328" s="1" t="s">
        <v>2647</v>
      </c>
      <c r="B328" s="2">
        <v>26</v>
      </c>
      <c r="C328" s="2">
        <v>54</v>
      </c>
      <c r="D328" s="66">
        <v>1950</v>
      </c>
      <c r="F328">
        <v>22.1</v>
      </c>
      <c r="G328">
        <v>73.599999999999994</v>
      </c>
      <c r="H328">
        <v>279976</v>
      </c>
      <c r="I328">
        <v>22.9</v>
      </c>
      <c r="J328">
        <v>72.5</v>
      </c>
      <c r="K328">
        <v>319512</v>
      </c>
      <c r="M328" s="18"/>
    </row>
    <row r="329" spans="1:13" x14ac:dyDescent="0.2">
      <c r="A329" s="1" t="s">
        <v>2648</v>
      </c>
      <c r="B329" s="2">
        <v>28</v>
      </c>
      <c r="C329" s="2">
        <v>49</v>
      </c>
      <c r="D329" s="66">
        <v>1594</v>
      </c>
      <c r="F329">
        <v>24.5</v>
      </c>
      <c r="G329">
        <v>68.099999999999994</v>
      </c>
      <c r="H329">
        <v>280085</v>
      </c>
      <c r="I329">
        <v>25.1</v>
      </c>
      <c r="J329">
        <v>65.900000000000006</v>
      </c>
      <c r="K329">
        <v>319728</v>
      </c>
      <c r="M329" s="18"/>
    </row>
    <row r="330" spans="1:13" x14ac:dyDescent="0.2">
      <c r="A330" s="1" t="s">
        <v>2649</v>
      </c>
      <c r="B330" s="2">
        <v>29</v>
      </c>
      <c r="C330" s="2">
        <v>44</v>
      </c>
      <c r="D330" s="66">
        <v>1640</v>
      </c>
      <c r="F330">
        <v>23.2</v>
      </c>
      <c r="G330">
        <v>76.2</v>
      </c>
      <c r="H330">
        <v>280122</v>
      </c>
      <c r="I330">
        <v>25</v>
      </c>
      <c r="J330">
        <v>67.400000000000006</v>
      </c>
      <c r="K330">
        <v>319745</v>
      </c>
      <c r="M330" s="18"/>
    </row>
    <row r="331" spans="1:13" x14ac:dyDescent="0.2">
      <c r="A331" s="1" t="s">
        <v>2650</v>
      </c>
      <c r="B331" s="2">
        <v>29</v>
      </c>
      <c r="C331" s="2">
        <v>41</v>
      </c>
      <c r="D331" s="66">
        <v>1640</v>
      </c>
      <c r="F331">
        <v>22.8</v>
      </c>
      <c r="G331">
        <v>74.099999999999994</v>
      </c>
      <c r="H331">
        <v>280206</v>
      </c>
      <c r="I331">
        <v>22.4</v>
      </c>
      <c r="J331">
        <v>81.400000000000006</v>
      </c>
      <c r="K331">
        <v>319829</v>
      </c>
      <c r="M331" s="18"/>
    </row>
    <row r="332" spans="1:13" x14ac:dyDescent="0.2">
      <c r="A332" s="1" t="s">
        <v>2651</v>
      </c>
      <c r="B332" s="2">
        <v>30</v>
      </c>
      <c r="C332" s="2">
        <v>37</v>
      </c>
      <c r="D332" s="66">
        <v>1259</v>
      </c>
      <c r="F332">
        <v>21.3</v>
      </c>
      <c r="G332">
        <v>78.8</v>
      </c>
      <c r="H332">
        <v>280287</v>
      </c>
      <c r="I332">
        <v>23.4</v>
      </c>
      <c r="J332">
        <v>73.900000000000006</v>
      </c>
      <c r="K332">
        <v>320059</v>
      </c>
      <c r="M332" s="18"/>
    </row>
    <row r="333" spans="1:13" x14ac:dyDescent="0.2">
      <c r="A333" s="1" t="s">
        <v>2652</v>
      </c>
      <c r="B333" s="2">
        <v>30</v>
      </c>
      <c r="C333" s="2">
        <v>36</v>
      </c>
      <c r="D333" s="66">
        <v>1259</v>
      </c>
      <c r="F333">
        <v>21.4</v>
      </c>
      <c r="G333">
        <v>84.9</v>
      </c>
      <c r="H333">
        <v>280287</v>
      </c>
      <c r="I333">
        <v>23.9</v>
      </c>
      <c r="J333">
        <v>76.7</v>
      </c>
      <c r="K333">
        <v>320059</v>
      </c>
      <c r="M333" s="18"/>
    </row>
    <row r="334" spans="1:13" x14ac:dyDescent="0.2">
      <c r="A334" s="1" t="s">
        <v>2653</v>
      </c>
      <c r="B334" s="2">
        <v>30</v>
      </c>
      <c r="C334" s="2">
        <v>37</v>
      </c>
      <c r="D334" s="66">
        <v>1259</v>
      </c>
      <c r="H334">
        <v>280393</v>
      </c>
      <c r="I334" t="s">
        <v>537</v>
      </c>
      <c r="J334" t="s">
        <v>537</v>
      </c>
      <c r="K334">
        <v>320525</v>
      </c>
      <c r="M334" s="18"/>
    </row>
    <row r="335" spans="1:13" x14ac:dyDescent="0.2">
      <c r="A335" s="1" t="s">
        <v>2654</v>
      </c>
      <c r="B335" s="2">
        <v>28</v>
      </c>
      <c r="C335" s="2">
        <v>40</v>
      </c>
      <c r="D335" s="66">
        <v>1594</v>
      </c>
      <c r="H335">
        <v>280393</v>
      </c>
      <c r="I335" t="s">
        <v>537</v>
      </c>
      <c r="J335" t="s">
        <v>537</v>
      </c>
      <c r="K335">
        <v>320525</v>
      </c>
      <c r="M335" s="18"/>
    </row>
    <row r="336" spans="1:13" x14ac:dyDescent="0.2">
      <c r="A336" s="1" t="s">
        <v>2655</v>
      </c>
      <c r="B336" s="2">
        <v>27</v>
      </c>
      <c r="C336" s="2">
        <v>46</v>
      </c>
      <c r="D336" s="66">
        <v>1550</v>
      </c>
      <c r="F336">
        <v>23.6</v>
      </c>
      <c r="G336">
        <v>80.099999999999994</v>
      </c>
      <c r="H336">
        <v>280393</v>
      </c>
      <c r="I336">
        <v>22.8</v>
      </c>
      <c r="J336">
        <v>78.099999999999994</v>
      </c>
      <c r="K336">
        <v>320525</v>
      </c>
      <c r="M336" s="18"/>
    </row>
    <row r="337" spans="1:13" x14ac:dyDescent="0.2">
      <c r="A337" s="1" t="s">
        <v>2656</v>
      </c>
      <c r="B337" s="2">
        <v>26</v>
      </c>
      <c r="C337" s="2">
        <v>50</v>
      </c>
      <c r="D337" s="66">
        <v>1950</v>
      </c>
      <c r="F337">
        <v>22.9</v>
      </c>
      <c r="G337">
        <v>74</v>
      </c>
      <c r="H337">
        <v>280569</v>
      </c>
      <c r="I337">
        <v>23.5</v>
      </c>
      <c r="J337">
        <v>74</v>
      </c>
      <c r="K337">
        <v>320593</v>
      </c>
      <c r="M337" s="18"/>
    </row>
    <row r="338" spans="1:13" x14ac:dyDescent="0.2">
      <c r="A338" s="1" t="s">
        <v>2657</v>
      </c>
      <c r="B338" s="2">
        <v>24</v>
      </c>
      <c r="C338" s="2">
        <v>58</v>
      </c>
      <c r="D338" s="66">
        <v>1772</v>
      </c>
      <c r="F338">
        <v>20.100000000000001</v>
      </c>
      <c r="G338">
        <v>87.1</v>
      </c>
      <c r="H338">
        <v>280569</v>
      </c>
      <c r="I338">
        <v>19.8</v>
      </c>
      <c r="J338">
        <v>87.1</v>
      </c>
      <c r="K338">
        <v>320593</v>
      </c>
      <c r="M338" s="18"/>
    </row>
    <row r="339" spans="1:13" x14ac:dyDescent="0.2">
      <c r="A339" s="1" t="s">
        <v>2658</v>
      </c>
      <c r="B339" s="2">
        <v>23</v>
      </c>
      <c r="C339" s="2">
        <v>64</v>
      </c>
      <c r="D339" s="66">
        <v>2016</v>
      </c>
      <c r="F339">
        <v>20.100000000000001</v>
      </c>
      <c r="G339">
        <v>83.9</v>
      </c>
      <c r="H339">
        <v>256666</v>
      </c>
      <c r="I339">
        <v>23</v>
      </c>
      <c r="J339">
        <v>76.900000000000006</v>
      </c>
      <c r="K339">
        <v>320915</v>
      </c>
      <c r="M339" s="18"/>
    </row>
    <row r="340" spans="1:13" x14ac:dyDescent="0.2">
      <c r="A340" s="1" t="s">
        <v>2659</v>
      </c>
      <c r="B340" s="2">
        <v>22</v>
      </c>
      <c r="C340" s="2">
        <v>68</v>
      </c>
      <c r="D340" s="66">
        <v>1860</v>
      </c>
      <c r="E340" s="67">
        <v>2046.7916666666667</v>
      </c>
      <c r="F340" s="55">
        <f>AVERAGE(F323:F338)</f>
        <v>21.830769230769231</v>
      </c>
      <c r="G340" s="55">
        <f>AVERAGE(G323:G338)</f>
        <v>79.407692307692301</v>
      </c>
      <c r="H340" s="55">
        <f>H348-H324</f>
        <v>1301</v>
      </c>
      <c r="I340" s="55">
        <f>AVERAGE(I323:I338)</f>
        <v>22.484615384615385</v>
      </c>
      <c r="J340" s="55">
        <f>AVERAGE(J323:J338)</f>
        <v>78.561538461538461</v>
      </c>
      <c r="K340" s="55">
        <f>K348-K324</f>
        <v>2840</v>
      </c>
      <c r="L340" s="8"/>
      <c r="M340" s="18"/>
    </row>
    <row r="341" spans="1:13" x14ac:dyDescent="0.2">
      <c r="A341" s="1" t="s">
        <v>2660</v>
      </c>
      <c r="B341" s="2">
        <v>22</v>
      </c>
      <c r="C341" s="2">
        <v>71</v>
      </c>
      <c r="D341" s="66">
        <v>2712</v>
      </c>
      <c r="F341" s="8"/>
      <c r="G341" s="8"/>
      <c r="H341" s="8"/>
      <c r="I341" s="8"/>
      <c r="J341" s="8"/>
      <c r="K341" s="8"/>
      <c r="M341" s="18"/>
    </row>
    <row r="342" spans="1:13" x14ac:dyDescent="0.2">
      <c r="A342" s="1" t="s">
        <v>2661</v>
      </c>
      <c r="B342" s="2">
        <v>21</v>
      </c>
      <c r="C342" s="2">
        <v>73</v>
      </c>
      <c r="D342" s="66">
        <v>2528</v>
      </c>
      <c r="E342" s="67"/>
      <c r="F342" s="2"/>
      <c r="M342" s="18"/>
    </row>
    <row r="343" spans="1:13" x14ac:dyDescent="0.2">
      <c r="A343" s="1" t="s">
        <v>2662</v>
      </c>
      <c r="B343" s="2">
        <v>21</v>
      </c>
      <c r="C343" s="2">
        <v>75</v>
      </c>
      <c r="D343" s="66">
        <v>2528</v>
      </c>
      <c r="M343" s="18"/>
    </row>
    <row r="344" spans="1:13" x14ac:dyDescent="0.2">
      <c r="A344" s="1" t="s">
        <v>2663</v>
      </c>
      <c r="B344" s="2">
        <v>20</v>
      </c>
      <c r="C344" s="2">
        <v>77</v>
      </c>
      <c r="D344" s="66">
        <v>2343</v>
      </c>
      <c r="M344" s="18"/>
    </row>
    <row r="345" spans="1:13" x14ac:dyDescent="0.2">
      <c r="A345" s="1" t="s">
        <v>2664</v>
      </c>
      <c r="B345" s="2">
        <v>20</v>
      </c>
      <c r="C345" s="2">
        <v>78</v>
      </c>
      <c r="D345" s="66">
        <v>2343</v>
      </c>
      <c r="M345" s="18"/>
    </row>
    <row r="346" spans="1:13" x14ac:dyDescent="0.2">
      <c r="A346" s="1" t="s">
        <v>2665</v>
      </c>
      <c r="B346" s="2">
        <v>19</v>
      </c>
      <c r="C346" s="2">
        <v>79</v>
      </c>
      <c r="D346" s="66">
        <v>2159</v>
      </c>
      <c r="M346" s="18"/>
    </row>
    <row r="347" spans="1:13" x14ac:dyDescent="0.2">
      <c r="A347" s="1" t="s">
        <v>2666</v>
      </c>
      <c r="B347" s="2">
        <v>20</v>
      </c>
      <c r="C347" s="2">
        <v>77</v>
      </c>
      <c r="D347" s="66">
        <v>2343</v>
      </c>
      <c r="M347" s="18"/>
    </row>
    <row r="348" spans="1:13" x14ac:dyDescent="0.2">
      <c r="A348" s="1" t="s">
        <v>2667</v>
      </c>
      <c r="B348" s="2">
        <v>20</v>
      </c>
      <c r="C348" s="2">
        <v>74</v>
      </c>
      <c r="D348" s="66">
        <v>2343</v>
      </c>
      <c r="F348">
        <v>20.399999999999999</v>
      </c>
      <c r="G348">
        <v>82.6</v>
      </c>
      <c r="H348">
        <v>281020</v>
      </c>
      <c r="I348">
        <v>20.5</v>
      </c>
      <c r="J348">
        <v>82.7</v>
      </c>
      <c r="K348">
        <v>321633</v>
      </c>
      <c r="M348" s="18"/>
    </row>
    <row r="349" spans="1:13" x14ac:dyDescent="0.2">
      <c r="A349" s="1" t="s">
        <v>2668</v>
      </c>
      <c r="B349" s="2">
        <v>22</v>
      </c>
      <c r="C349" s="2">
        <v>67</v>
      </c>
      <c r="D349" s="66">
        <v>1860</v>
      </c>
      <c r="F349">
        <v>20.5</v>
      </c>
      <c r="G349">
        <v>80.099999999999994</v>
      </c>
      <c r="H349">
        <v>281020</v>
      </c>
      <c r="I349">
        <v>20.5</v>
      </c>
      <c r="J349">
        <v>80.099999999999994</v>
      </c>
      <c r="K349">
        <v>321633</v>
      </c>
      <c r="M349" s="18"/>
    </row>
    <row r="350" spans="1:13" x14ac:dyDescent="0.2">
      <c r="A350" s="1" t="s">
        <v>2669</v>
      </c>
      <c r="B350" s="2">
        <v>24</v>
      </c>
      <c r="C350" s="2">
        <v>60</v>
      </c>
      <c r="D350" s="66">
        <v>2176</v>
      </c>
      <c r="F350">
        <v>20.9</v>
      </c>
      <c r="G350">
        <v>84.4</v>
      </c>
      <c r="H350">
        <v>281019</v>
      </c>
      <c r="I350">
        <v>21.1</v>
      </c>
      <c r="J350">
        <v>78.400000000000006</v>
      </c>
      <c r="K350">
        <v>321759</v>
      </c>
      <c r="M350" s="18"/>
    </row>
    <row r="351" spans="1:13" x14ac:dyDescent="0.2">
      <c r="A351" s="1" t="s">
        <v>2670</v>
      </c>
      <c r="B351" s="2">
        <v>26</v>
      </c>
      <c r="C351" s="2">
        <v>55</v>
      </c>
      <c r="D351" s="66">
        <v>1950</v>
      </c>
      <c r="F351">
        <v>21.1</v>
      </c>
      <c r="G351">
        <v>84.2</v>
      </c>
      <c r="H351">
        <v>281148</v>
      </c>
      <c r="I351">
        <v>22</v>
      </c>
      <c r="J351">
        <v>76.900000000000006</v>
      </c>
      <c r="K351">
        <v>321962</v>
      </c>
      <c r="M351" s="18"/>
    </row>
    <row r="352" spans="1:13" x14ac:dyDescent="0.2">
      <c r="A352" s="1" t="s">
        <v>2671</v>
      </c>
      <c r="B352" s="2">
        <v>27</v>
      </c>
      <c r="C352" s="2">
        <v>52</v>
      </c>
      <c r="D352" s="66">
        <v>2039</v>
      </c>
      <c r="F352">
        <v>22.5</v>
      </c>
      <c r="G352">
        <v>76.2</v>
      </c>
      <c r="H352">
        <v>281222</v>
      </c>
      <c r="I352">
        <v>23.3</v>
      </c>
      <c r="J352">
        <v>70.599999999999994</v>
      </c>
      <c r="K352">
        <v>322030</v>
      </c>
      <c r="M352" s="18"/>
    </row>
    <row r="353" spans="1:13" x14ac:dyDescent="0.2">
      <c r="A353" s="1" t="s">
        <v>2672</v>
      </c>
      <c r="B353" s="2">
        <v>28</v>
      </c>
      <c r="C353" s="2">
        <v>48</v>
      </c>
      <c r="D353" s="66">
        <v>1594</v>
      </c>
      <c r="F353">
        <v>24.1</v>
      </c>
      <c r="G353">
        <v>74.099999999999994</v>
      </c>
      <c r="H353">
        <v>281386</v>
      </c>
      <c r="I353">
        <v>23.1</v>
      </c>
      <c r="J353">
        <v>74.099999999999994</v>
      </c>
      <c r="K353">
        <v>322386</v>
      </c>
      <c r="M353" s="18"/>
    </row>
    <row r="354" spans="1:13" x14ac:dyDescent="0.2">
      <c r="A354" s="1" t="s">
        <v>2673</v>
      </c>
      <c r="B354" s="2">
        <v>30</v>
      </c>
      <c r="C354" s="2">
        <v>42</v>
      </c>
      <c r="D354" s="66">
        <v>1689</v>
      </c>
      <c r="F354">
        <v>25.8</v>
      </c>
      <c r="G354">
        <v>60.1</v>
      </c>
      <c r="H354">
        <v>281386</v>
      </c>
      <c r="I354">
        <v>24.7</v>
      </c>
      <c r="J354">
        <v>60.4</v>
      </c>
      <c r="K354">
        <v>322386</v>
      </c>
      <c r="M354" s="18"/>
    </row>
    <row r="355" spans="1:13" x14ac:dyDescent="0.2">
      <c r="A355" s="1" t="s">
        <v>2674</v>
      </c>
      <c r="B355" s="2">
        <v>30</v>
      </c>
      <c r="C355" s="2">
        <v>40</v>
      </c>
      <c r="D355" s="66">
        <v>1689</v>
      </c>
      <c r="F355">
        <v>23.3</v>
      </c>
      <c r="G355">
        <v>76.099999999999994</v>
      </c>
      <c r="H355">
        <v>281464</v>
      </c>
      <c r="I355">
        <v>25.5</v>
      </c>
      <c r="J355">
        <v>59.8</v>
      </c>
      <c r="K355">
        <v>322545</v>
      </c>
      <c r="M355" s="18"/>
    </row>
    <row r="356" spans="1:13" x14ac:dyDescent="0.2">
      <c r="A356" s="1" t="s">
        <v>2675</v>
      </c>
      <c r="B356" s="2">
        <v>30</v>
      </c>
      <c r="C356" s="2">
        <v>40</v>
      </c>
      <c r="D356" s="66">
        <v>1689</v>
      </c>
      <c r="F356">
        <v>24</v>
      </c>
      <c r="G356">
        <v>60.1</v>
      </c>
      <c r="H356">
        <v>281624</v>
      </c>
      <c r="I356">
        <v>21.4</v>
      </c>
      <c r="J356">
        <v>85</v>
      </c>
      <c r="K356">
        <v>322852</v>
      </c>
      <c r="M356" s="18"/>
    </row>
    <row r="357" spans="1:13" x14ac:dyDescent="0.2">
      <c r="A357" s="1" t="s">
        <v>2676</v>
      </c>
      <c r="B357" s="2">
        <v>30</v>
      </c>
      <c r="C357" s="2">
        <v>41</v>
      </c>
      <c r="D357" s="66">
        <v>1689</v>
      </c>
      <c r="F357">
        <v>23</v>
      </c>
      <c r="G357">
        <v>80</v>
      </c>
      <c r="H357">
        <v>281624</v>
      </c>
      <c r="I357">
        <v>21.9</v>
      </c>
      <c r="J357">
        <v>82</v>
      </c>
      <c r="K357">
        <v>322852</v>
      </c>
      <c r="M357" s="18"/>
    </row>
    <row r="358" spans="1:13" x14ac:dyDescent="0.2">
      <c r="A358" s="1" t="s">
        <v>2677</v>
      </c>
      <c r="B358" s="2">
        <v>29</v>
      </c>
      <c r="C358" s="2">
        <v>44</v>
      </c>
      <c r="D358" s="66">
        <v>1640</v>
      </c>
      <c r="F358">
        <v>21.8</v>
      </c>
      <c r="G358">
        <v>76.7</v>
      </c>
      <c r="H358">
        <v>281704</v>
      </c>
      <c r="I358">
        <v>23.1</v>
      </c>
      <c r="J358">
        <v>76.8</v>
      </c>
      <c r="K358">
        <v>323003</v>
      </c>
      <c r="M358" s="18"/>
    </row>
    <row r="359" spans="1:13" x14ac:dyDescent="0.2">
      <c r="A359" s="1" t="s">
        <v>2678</v>
      </c>
      <c r="B359" s="2">
        <v>28</v>
      </c>
      <c r="C359" s="2">
        <v>47</v>
      </c>
      <c r="D359" s="66">
        <v>1594</v>
      </c>
      <c r="F359">
        <v>24.5</v>
      </c>
      <c r="G359">
        <v>64</v>
      </c>
      <c r="H359">
        <v>281767</v>
      </c>
      <c r="I359">
        <v>23.1</v>
      </c>
      <c r="J359">
        <v>67</v>
      </c>
      <c r="K359">
        <v>323134</v>
      </c>
      <c r="M359" s="18"/>
    </row>
    <row r="360" spans="1:13" x14ac:dyDescent="0.2">
      <c r="A360" s="1" t="s">
        <v>2679</v>
      </c>
      <c r="B360" s="2">
        <v>26</v>
      </c>
      <c r="C360" s="2">
        <v>53</v>
      </c>
      <c r="D360" s="66">
        <v>1950</v>
      </c>
      <c r="F360">
        <v>23.5</v>
      </c>
      <c r="G360">
        <v>67</v>
      </c>
      <c r="H360">
        <v>281863</v>
      </c>
      <c r="I360">
        <v>24.5</v>
      </c>
      <c r="J360">
        <v>70.5</v>
      </c>
      <c r="K360">
        <v>323213</v>
      </c>
      <c r="M360" s="18"/>
    </row>
    <row r="361" spans="1:13" x14ac:dyDescent="0.2">
      <c r="A361" s="1" t="s">
        <v>2680</v>
      </c>
      <c r="B361" s="2">
        <v>26</v>
      </c>
      <c r="C361" s="2">
        <v>56</v>
      </c>
      <c r="D361" s="66">
        <v>1950</v>
      </c>
      <c r="F361">
        <v>25.5</v>
      </c>
      <c r="G361">
        <v>64.900000000000006</v>
      </c>
      <c r="H361">
        <v>282028</v>
      </c>
      <c r="I361">
        <v>25.1</v>
      </c>
      <c r="J361">
        <v>65.2</v>
      </c>
      <c r="M361" s="18"/>
    </row>
    <row r="362" spans="1:13" x14ac:dyDescent="0.2">
      <c r="A362" s="1" t="s">
        <v>2681</v>
      </c>
      <c r="B362" s="2">
        <v>24</v>
      </c>
      <c r="C362" s="2">
        <v>61</v>
      </c>
      <c r="D362" s="66">
        <v>2176</v>
      </c>
      <c r="F362">
        <v>23.9</v>
      </c>
      <c r="G362">
        <v>71.599999999999994</v>
      </c>
      <c r="H362">
        <v>282028</v>
      </c>
      <c r="I362">
        <v>24.1</v>
      </c>
      <c r="J362">
        <v>71.599999999999994</v>
      </c>
      <c r="K362">
        <v>323370</v>
      </c>
      <c r="M362" s="18"/>
    </row>
    <row r="363" spans="1:13" x14ac:dyDescent="0.2">
      <c r="A363" s="1" t="s">
        <v>2682</v>
      </c>
      <c r="B363" s="2">
        <v>24</v>
      </c>
      <c r="C363" s="2">
        <v>64</v>
      </c>
      <c r="D363" s="66">
        <v>2176</v>
      </c>
      <c r="F363">
        <v>21.2</v>
      </c>
      <c r="G363">
        <v>85</v>
      </c>
      <c r="H363">
        <v>282134</v>
      </c>
      <c r="I363">
        <v>25.5</v>
      </c>
      <c r="J363">
        <v>66.900000000000006</v>
      </c>
      <c r="K363">
        <v>323745</v>
      </c>
      <c r="M363" s="18"/>
    </row>
    <row r="364" spans="1:13" x14ac:dyDescent="0.2">
      <c r="A364" s="1" t="s">
        <v>2683</v>
      </c>
      <c r="B364" s="2">
        <v>23</v>
      </c>
      <c r="C364" s="2">
        <v>67</v>
      </c>
      <c r="D364" s="66">
        <v>2016</v>
      </c>
      <c r="E364" s="67">
        <v>2049</v>
      </c>
      <c r="F364" s="55">
        <f>AVERAGE(F347:F362)</f>
        <v>22.986666666666668</v>
      </c>
      <c r="G364" s="55">
        <f>AVERAGE(G347:G362)</f>
        <v>73.473333333333343</v>
      </c>
      <c r="H364" s="55">
        <f>H372-H348</f>
        <v>1534</v>
      </c>
      <c r="I364" s="55">
        <f>AVERAGE(I347:I362)</f>
        <v>22.926666666666669</v>
      </c>
      <c r="J364" s="55">
        <f>AVERAGE(J347:J362)</f>
        <v>73.406666666666666</v>
      </c>
      <c r="K364" s="55">
        <f>K372-K348</f>
        <v>2958</v>
      </c>
      <c r="L364" s="8"/>
      <c r="M364" s="18"/>
    </row>
    <row r="365" spans="1:13" x14ac:dyDescent="0.2">
      <c r="A365" s="1" t="s">
        <v>2684</v>
      </c>
      <c r="B365" s="2">
        <v>22</v>
      </c>
      <c r="C365" s="2">
        <v>69</v>
      </c>
      <c r="D365" s="66">
        <v>1860</v>
      </c>
      <c r="E365" s="67"/>
      <c r="F365" s="8"/>
      <c r="G365" s="8"/>
      <c r="H365" s="8"/>
      <c r="I365" s="8"/>
      <c r="J365" s="8"/>
      <c r="K365" s="8"/>
      <c r="M365" s="18"/>
    </row>
    <row r="366" spans="1:13" x14ac:dyDescent="0.2">
      <c r="A366" s="1" t="s">
        <v>2685</v>
      </c>
      <c r="B366" s="2">
        <v>22</v>
      </c>
      <c r="C366" s="2">
        <v>70</v>
      </c>
      <c r="D366" s="66">
        <v>2712</v>
      </c>
      <c r="E366" s="67"/>
      <c r="F366" s="2"/>
      <c r="G366" s="8"/>
      <c r="I366" s="8"/>
      <c r="J366" s="8"/>
      <c r="K366" s="8"/>
      <c r="M366" s="18"/>
    </row>
    <row r="367" spans="1:13" x14ac:dyDescent="0.2">
      <c r="A367" s="1" t="s">
        <v>2686</v>
      </c>
      <c r="B367" s="2">
        <v>22</v>
      </c>
      <c r="C367" s="2">
        <v>73</v>
      </c>
      <c r="D367" s="66">
        <v>2712</v>
      </c>
      <c r="M367" s="18"/>
    </row>
    <row r="368" spans="1:13" x14ac:dyDescent="0.2">
      <c r="A368" s="1" t="s">
        <v>2687</v>
      </c>
      <c r="B368" s="2">
        <v>21</v>
      </c>
      <c r="C368" s="2">
        <v>75</v>
      </c>
      <c r="D368" s="66">
        <v>2528</v>
      </c>
      <c r="M368" s="18"/>
    </row>
    <row r="369" spans="1:13" x14ac:dyDescent="0.2">
      <c r="A369" s="1" t="s">
        <v>2688</v>
      </c>
      <c r="B369" s="2">
        <v>21</v>
      </c>
      <c r="C369" s="2">
        <v>76</v>
      </c>
      <c r="D369" s="66">
        <v>2528</v>
      </c>
      <c r="M369" s="18"/>
    </row>
    <row r="370" spans="1:13" x14ac:dyDescent="0.2">
      <c r="A370" s="1" t="s">
        <v>2689</v>
      </c>
      <c r="B370" s="2">
        <v>21</v>
      </c>
      <c r="C370" s="2">
        <v>76</v>
      </c>
      <c r="D370" s="66">
        <v>2528</v>
      </c>
      <c r="M370" s="18"/>
    </row>
    <row r="371" spans="1:13" x14ac:dyDescent="0.2">
      <c r="A371" s="1" t="s">
        <v>2690</v>
      </c>
      <c r="B371" s="2">
        <v>21</v>
      </c>
      <c r="C371" s="2">
        <v>76</v>
      </c>
      <c r="D371" s="66">
        <v>2528</v>
      </c>
      <c r="M371" s="18"/>
    </row>
    <row r="372" spans="1:13" x14ac:dyDescent="0.2">
      <c r="A372" s="1" t="s">
        <v>2691</v>
      </c>
      <c r="B372" s="2">
        <v>22</v>
      </c>
      <c r="C372" s="2">
        <v>73</v>
      </c>
      <c r="D372" s="66">
        <v>2712</v>
      </c>
      <c r="F372">
        <v>25.5</v>
      </c>
      <c r="G372">
        <v>64.2</v>
      </c>
      <c r="H372">
        <v>282554</v>
      </c>
      <c r="I372">
        <v>24.9</v>
      </c>
      <c r="J372">
        <v>69</v>
      </c>
      <c r="K372">
        <v>324591</v>
      </c>
      <c r="M372" s="18"/>
    </row>
    <row r="373" spans="1:13" x14ac:dyDescent="0.2">
      <c r="A373" s="1" t="s">
        <v>2692</v>
      </c>
      <c r="B373" s="2">
        <v>23</v>
      </c>
      <c r="C373" s="2">
        <v>67</v>
      </c>
      <c r="D373" s="66">
        <v>2016</v>
      </c>
      <c r="F373">
        <v>26.9</v>
      </c>
      <c r="G373">
        <v>65.8</v>
      </c>
      <c r="H373">
        <v>282628</v>
      </c>
      <c r="I373">
        <v>24.8</v>
      </c>
      <c r="J373">
        <v>66.5</v>
      </c>
      <c r="K373">
        <v>324591</v>
      </c>
      <c r="M373" s="18"/>
    </row>
    <row r="374" spans="1:13" x14ac:dyDescent="0.2">
      <c r="A374" s="1" t="s">
        <v>2693</v>
      </c>
      <c r="B374" s="2">
        <v>25</v>
      </c>
      <c r="C374" s="2">
        <v>61</v>
      </c>
      <c r="D374" s="66">
        <v>2339</v>
      </c>
      <c r="F374">
        <v>26</v>
      </c>
      <c r="G374">
        <v>66.7</v>
      </c>
      <c r="H374">
        <v>282714</v>
      </c>
      <c r="I374">
        <v>26</v>
      </c>
      <c r="J374">
        <v>66.2</v>
      </c>
      <c r="K374">
        <v>324591</v>
      </c>
      <c r="M374" s="18"/>
    </row>
    <row r="375" spans="1:13" x14ac:dyDescent="0.2">
      <c r="A375" s="1" t="s">
        <v>2694</v>
      </c>
      <c r="B375" s="2">
        <v>27</v>
      </c>
      <c r="C375" s="2">
        <v>56</v>
      </c>
      <c r="D375" s="66">
        <v>2039</v>
      </c>
      <c r="F375">
        <v>27</v>
      </c>
      <c r="G375">
        <v>62.8</v>
      </c>
      <c r="H375">
        <v>282806</v>
      </c>
      <c r="I375">
        <v>26.2</v>
      </c>
      <c r="J375">
        <v>67.099999999999994</v>
      </c>
      <c r="K375">
        <v>324949</v>
      </c>
      <c r="M375" s="18"/>
    </row>
    <row r="376" spans="1:13" x14ac:dyDescent="0.2">
      <c r="A376" s="1" t="s">
        <v>2695</v>
      </c>
      <c r="B376" s="2">
        <v>28</v>
      </c>
      <c r="C376" s="2">
        <v>51</v>
      </c>
      <c r="D376" s="66">
        <v>2128</v>
      </c>
      <c r="F376">
        <v>27.6</v>
      </c>
      <c r="G376">
        <v>60.7</v>
      </c>
      <c r="H376">
        <v>282908</v>
      </c>
      <c r="I376">
        <v>27.1</v>
      </c>
      <c r="J376">
        <v>62.4</v>
      </c>
      <c r="K376">
        <v>325238</v>
      </c>
      <c r="M376" s="18"/>
    </row>
    <row r="377" spans="1:13" x14ac:dyDescent="0.2">
      <c r="A377" s="1" t="s">
        <v>2696</v>
      </c>
      <c r="B377" s="2">
        <v>28</v>
      </c>
      <c r="C377" s="2">
        <v>49</v>
      </c>
      <c r="D377" s="66">
        <v>1594</v>
      </c>
      <c r="F377">
        <v>28.3</v>
      </c>
      <c r="G377">
        <v>58.1</v>
      </c>
      <c r="H377">
        <v>282908</v>
      </c>
      <c r="I377">
        <v>28.6</v>
      </c>
      <c r="J377">
        <v>58</v>
      </c>
      <c r="K377">
        <v>325238</v>
      </c>
      <c r="M377" s="18"/>
    </row>
    <row r="378" spans="1:13" x14ac:dyDescent="0.2">
      <c r="A378" s="1" t="s">
        <v>2697</v>
      </c>
      <c r="B378" s="2">
        <v>29</v>
      </c>
      <c r="C378" s="2">
        <v>45</v>
      </c>
      <c r="D378" s="66">
        <v>1640</v>
      </c>
      <c r="F378">
        <v>28</v>
      </c>
      <c r="G378">
        <v>60</v>
      </c>
      <c r="H378">
        <v>283060</v>
      </c>
      <c r="I378">
        <v>29</v>
      </c>
      <c r="J378">
        <v>57</v>
      </c>
      <c r="K378">
        <v>325453</v>
      </c>
      <c r="M378" s="18"/>
    </row>
    <row r="379" spans="1:13" x14ac:dyDescent="0.2">
      <c r="A379" s="1" t="s">
        <v>2698</v>
      </c>
      <c r="B379" s="2">
        <v>30</v>
      </c>
      <c r="C379" s="2">
        <v>42</v>
      </c>
      <c r="D379" s="66">
        <v>1689</v>
      </c>
      <c r="F379">
        <v>28.6</v>
      </c>
      <c r="G379">
        <v>58.2</v>
      </c>
      <c r="H379">
        <v>283136</v>
      </c>
      <c r="I379">
        <v>28.3</v>
      </c>
      <c r="J379">
        <v>54.4</v>
      </c>
      <c r="K379">
        <v>325606</v>
      </c>
      <c r="M379" s="18"/>
    </row>
    <row r="380" spans="1:13" x14ac:dyDescent="0.2">
      <c r="A380" s="1" t="s">
        <v>2699</v>
      </c>
      <c r="B380" s="2">
        <v>31</v>
      </c>
      <c r="C380" s="2">
        <v>40</v>
      </c>
      <c r="D380" s="66">
        <v>1741</v>
      </c>
      <c r="F380">
        <v>29.3</v>
      </c>
      <c r="G380">
        <v>54.1</v>
      </c>
      <c r="H380">
        <v>283228</v>
      </c>
      <c r="I380">
        <v>30.3</v>
      </c>
      <c r="J380">
        <v>50.3</v>
      </c>
      <c r="K380">
        <v>325696</v>
      </c>
      <c r="M380" s="18"/>
    </row>
    <row r="381" spans="1:13" x14ac:dyDescent="0.2">
      <c r="A381" s="1" t="s">
        <v>2700</v>
      </c>
      <c r="B381" s="2">
        <v>30</v>
      </c>
      <c r="C381" s="2">
        <v>40</v>
      </c>
      <c r="D381" s="66">
        <v>1689</v>
      </c>
      <c r="F381">
        <v>25.8</v>
      </c>
      <c r="G381">
        <v>61.6</v>
      </c>
      <c r="H381">
        <v>283319</v>
      </c>
      <c r="I381">
        <v>28.5</v>
      </c>
      <c r="J381">
        <v>55.4</v>
      </c>
      <c r="K381">
        <v>325874</v>
      </c>
      <c r="M381" s="18"/>
    </row>
    <row r="382" spans="1:13" x14ac:dyDescent="0.2">
      <c r="A382" s="1" t="s">
        <v>2701</v>
      </c>
      <c r="B382" s="2">
        <v>30</v>
      </c>
      <c r="C382" s="2">
        <v>41</v>
      </c>
      <c r="D382" s="66">
        <v>1689</v>
      </c>
      <c r="M382" s="18"/>
    </row>
    <row r="383" spans="1:13" x14ac:dyDescent="0.2">
      <c r="A383" s="1" t="s">
        <v>2702</v>
      </c>
      <c r="B383" s="2">
        <v>29</v>
      </c>
      <c r="C383" s="2">
        <v>43</v>
      </c>
      <c r="D383" s="66">
        <v>1640</v>
      </c>
      <c r="M383" s="18"/>
    </row>
    <row r="384" spans="1:13" x14ac:dyDescent="0.2">
      <c r="A384" s="1" t="s">
        <v>2703</v>
      </c>
      <c r="B384" s="2">
        <v>28</v>
      </c>
      <c r="C384" s="2">
        <v>48</v>
      </c>
      <c r="D384" s="66">
        <v>1594</v>
      </c>
      <c r="M384" s="18"/>
    </row>
    <row r="385" spans="1:13" x14ac:dyDescent="0.2">
      <c r="A385" s="1" t="s">
        <v>2704</v>
      </c>
      <c r="B385" s="2">
        <v>27</v>
      </c>
      <c r="C385" s="2">
        <v>51</v>
      </c>
      <c r="D385" s="66">
        <v>2039</v>
      </c>
      <c r="M385" s="18"/>
    </row>
    <row r="386" spans="1:13" x14ac:dyDescent="0.2">
      <c r="A386" s="1" t="s">
        <v>2705</v>
      </c>
      <c r="B386" s="2">
        <v>26</v>
      </c>
      <c r="C386" s="2">
        <v>54</v>
      </c>
      <c r="D386" s="66">
        <v>1950</v>
      </c>
      <c r="M386" s="18"/>
    </row>
    <row r="387" spans="1:13" x14ac:dyDescent="0.2">
      <c r="A387" s="1" t="s">
        <v>2706</v>
      </c>
      <c r="B387" s="2">
        <v>24</v>
      </c>
      <c r="C387" s="2">
        <v>58</v>
      </c>
      <c r="D387" s="66">
        <v>1772</v>
      </c>
      <c r="F387" s="2"/>
      <c r="G387" s="2"/>
      <c r="M387" s="18"/>
    </row>
    <row r="388" spans="1:13" x14ac:dyDescent="0.2">
      <c r="A388" s="1" t="s">
        <v>2707</v>
      </c>
      <c r="B388" s="2">
        <v>24</v>
      </c>
      <c r="C388" s="2">
        <v>60</v>
      </c>
      <c r="D388" s="66">
        <v>2176</v>
      </c>
      <c r="E388" s="67">
        <v>2076.7916666666665</v>
      </c>
      <c r="F388" s="55">
        <f>AVERAGE(F371:F386)</f>
        <v>27.3</v>
      </c>
      <c r="G388" s="55">
        <f>AVERAGE(G371:G386)</f>
        <v>61.220000000000006</v>
      </c>
      <c r="H388" s="55">
        <f>H420-H372</f>
        <v>1237</v>
      </c>
      <c r="I388" s="55">
        <f>AVERAGE(I371:I386)</f>
        <v>27.370000000000005</v>
      </c>
      <c r="J388" s="55">
        <f>AVERAGE(J371:J386)</f>
        <v>60.629999999999981</v>
      </c>
      <c r="K388" s="55">
        <f>K420-K372</f>
        <v>2219</v>
      </c>
      <c r="L388" s="8"/>
      <c r="M388" s="18"/>
    </row>
    <row r="389" spans="1:13" x14ac:dyDescent="0.2">
      <c r="A389" s="1" t="s">
        <v>2708</v>
      </c>
      <c r="B389" s="2">
        <v>23</v>
      </c>
      <c r="C389" s="2">
        <v>62</v>
      </c>
      <c r="D389" s="66">
        <v>2016</v>
      </c>
      <c r="F389" s="8"/>
      <c r="G389" s="8"/>
      <c r="H389" s="8"/>
      <c r="I389" s="8"/>
      <c r="J389" s="8"/>
      <c r="K389" s="8"/>
      <c r="M389" s="18"/>
    </row>
    <row r="390" spans="1:13" x14ac:dyDescent="0.2">
      <c r="A390" s="1" t="s">
        <v>2709</v>
      </c>
      <c r="B390" s="2">
        <v>22</v>
      </c>
      <c r="C390" s="2">
        <v>66</v>
      </c>
      <c r="D390" s="66">
        <v>1860</v>
      </c>
      <c r="E390" s="67"/>
      <c r="F390" s="2"/>
      <c r="M390" s="18"/>
    </row>
    <row r="391" spans="1:13" x14ac:dyDescent="0.2">
      <c r="A391" s="1" t="s">
        <v>2710</v>
      </c>
      <c r="B391" s="2">
        <v>22</v>
      </c>
      <c r="C391" s="2">
        <v>69</v>
      </c>
      <c r="D391" s="66">
        <v>1860</v>
      </c>
      <c r="M391" s="18"/>
    </row>
    <row r="392" spans="1:13" x14ac:dyDescent="0.2">
      <c r="A392" s="1" t="s">
        <v>2711</v>
      </c>
      <c r="B392" s="2">
        <v>21</v>
      </c>
      <c r="C392" s="2">
        <v>71</v>
      </c>
      <c r="D392" s="66">
        <v>2528</v>
      </c>
      <c r="M392" s="18"/>
    </row>
    <row r="393" spans="1:13" x14ac:dyDescent="0.2">
      <c r="A393" s="1" t="s">
        <v>2712</v>
      </c>
      <c r="B393" s="2">
        <v>21</v>
      </c>
      <c r="C393" s="2">
        <v>71</v>
      </c>
      <c r="D393" s="66">
        <v>2528</v>
      </c>
      <c r="M393" s="18"/>
    </row>
    <row r="394" spans="1:13" x14ac:dyDescent="0.2">
      <c r="A394" s="1" t="s">
        <v>2713</v>
      </c>
      <c r="B394" s="2">
        <v>20</v>
      </c>
      <c r="C394" s="2">
        <v>72</v>
      </c>
      <c r="D394" s="66">
        <v>2343</v>
      </c>
      <c r="M394" s="18"/>
    </row>
    <row r="395" spans="1:13" x14ac:dyDescent="0.2">
      <c r="A395" s="1" t="s">
        <v>2714</v>
      </c>
      <c r="B395" s="2">
        <v>20</v>
      </c>
      <c r="C395" s="2">
        <v>62</v>
      </c>
      <c r="D395" s="66">
        <v>1571</v>
      </c>
      <c r="M395" s="18"/>
    </row>
    <row r="396" spans="1:13" x14ac:dyDescent="0.2">
      <c r="A396" s="1" t="s">
        <v>2715</v>
      </c>
      <c r="B396" s="2">
        <v>22</v>
      </c>
      <c r="C396" s="2">
        <v>45</v>
      </c>
      <c r="D396" s="66">
        <v>1335</v>
      </c>
      <c r="F396" t="s">
        <v>537</v>
      </c>
      <c r="G396" t="s">
        <v>537</v>
      </c>
      <c r="H396" t="s">
        <v>537</v>
      </c>
      <c r="I396" t="s">
        <v>537</v>
      </c>
      <c r="J396" t="s">
        <v>537</v>
      </c>
      <c r="K396" t="s">
        <v>537</v>
      </c>
      <c r="M396" s="18"/>
    </row>
    <row r="397" spans="1:13" x14ac:dyDescent="0.2">
      <c r="A397" s="1" t="s">
        <v>2716</v>
      </c>
      <c r="B397" s="2">
        <v>25</v>
      </c>
      <c r="C397" s="2">
        <v>33</v>
      </c>
      <c r="D397" s="66">
        <v>1150</v>
      </c>
      <c r="F397" t="s">
        <v>537</v>
      </c>
      <c r="G397" t="s">
        <v>537</v>
      </c>
      <c r="H397" t="s">
        <v>537</v>
      </c>
      <c r="I397" t="s">
        <v>537</v>
      </c>
      <c r="J397" t="s">
        <v>537</v>
      </c>
      <c r="K397" t="s">
        <v>537</v>
      </c>
      <c r="M397" s="18"/>
    </row>
    <row r="398" spans="1:13" x14ac:dyDescent="0.2">
      <c r="A398" s="1" t="s">
        <v>2717</v>
      </c>
      <c r="B398" s="2">
        <v>27</v>
      </c>
      <c r="C398" s="2">
        <v>29</v>
      </c>
      <c r="D398" s="66">
        <v>0</v>
      </c>
      <c r="F398" t="s">
        <v>537</v>
      </c>
      <c r="G398" t="s">
        <v>537</v>
      </c>
      <c r="H398" t="s">
        <v>537</v>
      </c>
      <c r="I398" t="s">
        <v>537</v>
      </c>
      <c r="J398" t="s">
        <v>537</v>
      </c>
      <c r="K398" t="s">
        <v>537</v>
      </c>
      <c r="M398" s="18"/>
    </row>
    <row r="399" spans="1:13" x14ac:dyDescent="0.2">
      <c r="A399" s="1" t="s">
        <v>2718</v>
      </c>
      <c r="B399" s="2">
        <v>30</v>
      </c>
      <c r="C399" s="2">
        <v>26</v>
      </c>
      <c r="D399" s="66">
        <v>0</v>
      </c>
      <c r="F399" t="s">
        <v>537</v>
      </c>
      <c r="G399" t="s">
        <v>537</v>
      </c>
      <c r="H399" t="s">
        <v>537</v>
      </c>
      <c r="I399" t="s">
        <v>537</v>
      </c>
      <c r="J399" t="s">
        <v>537</v>
      </c>
      <c r="K399" t="s">
        <v>537</v>
      </c>
      <c r="M399" s="18"/>
    </row>
    <row r="400" spans="1:13" x14ac:dyDescent="0.2">
      <c r="A400" s="1" t="s">
        <v>2719</v>
      </c>
      <c r="B400" s="2">
        <v>31</v>
      </c>
      <c r="C400" s="2">
        <v>25</v>
      </c>
      <c r="D400" s="66">
        <v>0</v>
      </c>
      <c r="F400" t="s">
        <v>537</v>
      </c>
      <c r="G400" t="s">
        <v>537</v>
      </c>
      <c r="H400" t="s">
        <v>537</v>
      </c>
      <c r="I400" t="s">
        <v>537</v>
      </c>
      <c r="J400" t="s">
        <v>537</v>
      </c>
      <c r="K400" t="s">
        <v>537</v>
      </c>
      <c r="M400" s="18"/>
    </row>
    <row r="401" spans="1:13" x14ac:dyDescent="0.2">
      <c r="A401" s="1" t="s">
        <v>2720</v>
      </c>
      <c r="B401" s="2">
        <v>32</v>
      </c>
      <c r="C401" s="2">
        <v>23</v>
      </c>
      <c r="D401" s="66">
        <v>0</v>
      </c>
      <c r="F401" t="s">
        <v>537</v>
      </c>
      <c r="G401" t="s">
        <v>537</v>
      </c>
      <c r="H401" t="s">
        <v>537</v>
      </c>
      <c r="I401" t="s">
        <v>537</v>
      </c>
      <c r="J401" t="s">
        <v>537</v>
      </c>
      <c r="K401" t="s">
        <v>537</v>
      </c>
      <c r="M401" s="18"/>
    </row>
    <row r="402" spans="1:13" x14ac:dyDescent="0.2">
      <c r="A402" s="1" t="s">
        <v>2721</v>
      </c>
      <c r="B402" s="2">
        <v>33</v>
      </c>
      <c r="C402" s="2">
        <v>21</v>
      </c>
      <c r="D402" s="66">
        <v>0</v>
      </c>
      <c r="F402" t="s">
        <v>537</v>
      </c>
      <c r="G402" t="s">
        <v>537</v>
      </c>
      <c r="H402" t="s">
        <v>537</v>
      </c>
      <c r="I402" t="s">
        <v>537</v>
      </c>
      <c r="J402" t="s">
        <v>537</v>
      </c>
      <c r="K402" t="s">
        <v>537</v>
      </c>
      <c r="M402" s="18"/>
    </row>
    <row r="403" spans="1:13" x14ac:dyDescent="0.2">
      <c r="A403" s="1" t="s">
        <v>2722</v>
      </c>
      <c r="B403" s="2">
        <v>34</v>
      </c>
      <c r="C403" s="2">
        <v>19</v>
      </c>
      <c r="D403" s="66">
        <v>0</v>
      </c>
      <c r="F403" t="s">
        <v>537</v>
      </c>
      <c r="G403" t="s">
        <v>537</v>
      </c>
      <c r="H403" t="s">
        <v>537</v>
      </c>
      <c r="I403" t="s">
        <v>537</v>
      </c>
      <c r="J403" t="s">
        <v>537</v>
      </c>
      <c r="K403" t="s">
        <v>537</v>
      </c>
      <c r="M403" s="18"/>
    </row>
    <row r="404" spans="1:13" x14ac:dyDescent="0.2">
      <c r="A404" s="1" t="s">
        <v>2723</v>
      </c>
      <c r="B404" s="2">
        <v>34</v>
      </c>
      <c r="C404" s="2">
        <v>17</v>
      </c>
      <c r="D404" s="66">
        <v>0</v>
      </c>
      <c r="F404" t="s">
        <v>537</v>
      </c>
      <c r="G404" t="s">
        <v>537</v>
      </c>
      <c r="H404" t="s">
        <v>537</v>
      </c>
      <c r="I404" t="s">
        <v>537</v>
      </c>
      <c r="J404" t="s">
        <v>537</v>
      </c>
      <c r="K404" t="s">
        <v>537</v>
      </c>
      <c r="M404" s="18"/>
    </row>
    <row r="405" spans="1:13" x14ac:dyDescent="0.2">
      <c r="A405" s="1" t="s">
        <v>2724</v>
      </c>
      <c r="B405" s="2">
        <v>33</v>
      </c>
      <c r="C405" s="2">
        <v>15</v>
      </c>
      <c r="D405" s="66">
        <v>0</v>
      </c>
      <c r="F405" t="s">
        <v>537</v>
      </c>
      <c r="G405" t="s">
        <v>537</v>
      </c>
      <c r="H405" t="s">
        <v>537</v>
      </c>
      <c r="I405" t="s">
        <v>537</v>
      </c>
      <c r="J405" t="s">
        <v>537</v>
      </c>
      <c r="K405" t="s">
        <v>537</v>
      </c>
      <c r="M405" s="18"/>
    </row>
    <row r="406" spans="1:13" x14ac:dyDescent="0.2">
      <c r="A406" s="1" t="s">
        <v>2725</v>
      </c>
      <c r="B406" s="2">
        <v>32</v>
      </c>
      <c r="C406" s="2">
        <v>14</v>
      </c>
      <c r="D406" s="66">
        <v>0</v>
      </c>
      <c r="M406" s="18"/>
    </row>
    <row r="407" spans="1:13" x14ac:dyDescent="0.2">
      <c r="A407" s="1" t="s">
        <v>2726</v>
      </c>
      <c r="B407" s="2">
        <v>31</v>
      </c>
      <c r="C407" s="2">
        <v>15</v>
      </c>
      <c r="D407" s="66">
        <v>0</v>
      </c>
      <c r="M407" s="18"/>
    </row>
    <row r="408" spans="1:13" x14ac:dyDescent="0.2">
      <c r="A408" s="1" t="s">
        <v>2727</v>
      </c>
      <c r="B408" s="2">
        <v>29</v>
      </c>
      <c r="C408" s="2">
        <v>19</v>
      </c>
      <c r="D408" s="66">
        <v>0</v>
      </c>
      <c r="M408" s="18"/>
    </row>
    <row r="409" spans="1:13" x14ac:dyDescent="0.2">
      <c r="A409" s="1" t="s">
        <v>2728</v>
      </c>
      <c r="B409" s="2">
        <v>26</v>
      </c>
      <c r="C409" s="2">
        <v>23</v>
      </c>
      <c r="D409" s="66">
        <v>0</v>
      </c>
      <c r="M409" s="18"/>
    </row>
    <row r="410" spans="1:13" x14ac:dyDescent="0.2">
      <c r="A410" s="1" t="s">
        <v>2729</v>
      </c>
      <c r="B410" s="2">
        <v>25</v>
      </c>
      <c r="C410" s="2">
        <v>25</v>
      </c>
      <c r="D410" s="66">
        <v>0</v>
      </c>
      <c r="M410" s="18"/>
    </row>
    <row r="411" spans="1:13" x14ac:dyDescent="0.2">
      <c r="A411" s="1" t="s">
        <v>2730</v>
      </c>
      <c r="B411" s="2">
        <v>24</v>
      </c>
      <c r="C411" s="2">
        <v>27</v>
      </c>
      <c r="D411" s="66">
        <v>0</v>
      </c>
      <c r="M411" s="18"/>
    </row>
    <row r="412" spans="1:13" x14ac:dyDescent="0.2">
      <c r="A412" s="1" t="s">
        <v>2731</v>
      </c>
      <c r="B412" s="2">
        <v>24</v>
      </c>
      <c r="C412" s="2">
        <v>28</v>
      </c>
      <c r="D412" s="66">
        <v>0</v>
      </c>
      <c r="E412" s="67">
        <v>716.29166666666663</v>
      </c>
      <c r="F412" s="9"/>
      <c r="G412" s="9"/>
      <c r="L412" s="8"/>
      <c r="M412" s="18"/>
    </row>
    <row r="413" spans="1:13" x14ac:dyDescent="0.2">
      <c r="A413" s="1" t="s">
        <v>2732</v>
      </c>
      <c r="B413" s="2">
        <v>29</v>
      </c>
      <c r="C413" s="2">
        <v>74</v>
      </c>
      <c r="D413" s="66">
        <v>4001</v>
      </c>
      <c r="M413" s="18"/>
    </row>
    <row r="414" spans="1:13" x14ac:dyDescent="0.2">
      <c r="A414" s="1" t="s">
        <v>2733</v>
      </c>
      <c r="B414" s="2">
        <v>26</v>
      </c>
      <c r="C414" s="2">
        <v>74</v>
      </c>
      <c r="D414" s="66">
        <v>3448</v>
      </c>
      <c r="E414" s="67"/>
      <c r="F414" s="2"/>
      <c r="M414" s="18"/>
    </row>
    <row r="415" spans="1:13" x14ac:dyDescent="0.2">
      <c r="A415" s="1" t="s">
        <v>2734</v>
      </c>
      <c r="B415" s="2">
        <v>23</v>
      </c>
      <c r="C415" s="2">
        <v>74</v>
      </c>
      <c r="D415" s="66">
        <v>2896</v>
      </c>
      <c r="M415" s="18"/>
    </row>
    <row r="416" spans="1:13" x14ac:dyDescent="0.2">
      <c r="A416" s="1" t="s">
        <v>2735</v>
      </c>
      <c r="B416" s="2">
        <v>22</v>
      </c>
      <c r="C416" s="2">
        <v>74</v>
      </c>
      <c r="D416" s="66">
        <v>2712</v>
      </c>
      <c r="M416" s="18"/>
    </row>
    <row r="417" spans="1:13" x14ac:dyDescent="0.2">
      <c r="A417" s="1" t="s">
        <v>2736</v>
      </c>
      <c r="B417" s="2">
        <v>22</v>
      </c>
      <c r="C417" s="2">
        <v>75</v>
      </c>
      <c r="D417" s="66">
        <v>2712</v>
      </c>
      <c r="M417" s="18"/>
    </row>
    <row r="418" spans="1:13" x14ac:dyDescent="0.2">
      <c r="A418" s="1" t="s">
        <v>2737</v>
      </c>
      <c r="B418" s="2">
        <v>22</v>
      </c>
      <c r="C418" s="2">
        <v>76</v>
      </c>
      <c r="D418" s="66">
        <v>2712</v>
      </c>
      <c r="M418" s="18"/>
    </row>
    <row r="419" spans="1:13" x14ac:dyDescent="0.2">
      <c r="A419" s="1" t="s">
        <v>2738</v>
      </c>
      <c r="B419" s="2">
        <v>22</v>
      </c>
      <c r="C419" s="2">
        <v>72</v>
      </c>
      <c r="D419" s="66">
        <v>2712</v>
      </c>
      <c r="M419" s="18"/>
    </row>
    <row r="420" spans="1:13" x14ac:dyDescent="0.2">
      <c r="A420" s="1" t="s">
        <v>2739</v>
      </c>
      <c r="B420" s="2">
        <v>23</v>
      </c>
      <c r="C420" s="2">
        <v>68</v>
      </c>
      <c r="D420" s="66">
        <v>2016</v>
      </c>
      <c r="F420">
        <v>18.5</v>
      </c>
      <c r="G420">
        <v>21.4</v>
      </c>
      <c r="H420">
        <v>283791</v>
      </c>
      <c r="I420">
        <v>84.2</v>
      </c>
      <c r="J420">
        <v>72.7</v>
      </c>
      <c r="K420">
        <v>326810</v>
      </c>
      <c r="M420" s="18"/>
    </row>
    <row r="421" spans="1:13" x14ac:dyDescent="0.2">
      <c r="A421" s="1" t="s">
        <v>2740</v>
      </c>
      <c r="B421" s="2">
        <v>23</v>
      </c>
      <c r="C421" s="2">
        <v>64</v>
      </c>
      <c r="D421" s="66">
        <v>2016</v>
      </c>
      <c r="F421">
        <v>19.399999999999999</v>
      </c>
      <c r="G421">
        <v>22.1</v>
      </c>
      <c r="H421">
        <v>283864</v>
      </c>
      <c r="I421">
        <v>82.6</v>
      </c>
      <c r="J421">
        <v>70</v>
      </c>
      <c r="K421">
        <v>327009</v>
      </c>
      <c r="M421" s="18"/>
    </row>
    <row r="422" spans="1:13" x14ac:dyDescent="0.2">
      <c r="A422" s="1" t="s">
        <v>2741</v>
      </c>
      <c r="B422" s="2">
        <v>25</v>
      </c>
      <c r="C422" s="2">
        <v>58</v>
      </c>
      <c r="D422" s="66">
        <v>1861</v>
      </c>
      <c r="F422">
        <v>19.2</v>
      </c>
      <c r="G422">
        <v>0.7</v>
      </c>
      <c r="H422">
        <v>283866</v>
      </c>
      <c r="I422">
        <v>80.099999999999994</v>
      </c>
      <c r="J422">
        <v>81.3</v>
      </c>
      <c r="K422">
        <v>327032</v>
      </c>
      <c r="M422" s="18"/>
    </row>
    <row r="423" spans="1:13" x14ac:dyDescent="0.2">
      <c r="A423" s="1" t="s">
        <v>2742</v>
      </c>
      <c r="B423" s="2">
        <v>26</v>
      </c>
      <c r="C423" s="2">
        <v>52</v>
      </c>
      <c r="D423" s="66">
        <v>1950</v>
      </c>
      <c r="F423">
        <v>21</v>
      </c>
      <c r="G423">
        <v>21</v>
      </c>
      <c r="H423">
        <v>283942</v>
      </c>
      <c r="I423">
        <v>75.400000000000006</v>
      </c>
      <c r="J423">
        <v>80.2</v>
      </c>
      <c r="K423">
        <v>327379</v>
      </c>
      <c r="M423" s="18"/>
    </row>
    <row r="424" spans="1:13" x14ac:dyDescent="0.2">
      <c r="A424" s="1" t="s">
        <v>2743</v>
      </c>
      <c r="B424" s="2">
        <v>27</v>
      </c>
      <c r="C424" s="2">
        <v>45</v>
      </c>
      <c r="D424" s="66">
        <v>1550</v>
      </c>
      <c r="F424">
        <v>23.4</v>
      </c>
      <c r="G424">
        <v>24.8</v>
      </c>
      <c r="H424">
        <v>284033</v>
      </c>
      <c r="I424">
        <v>66.3</v>
      </c>
      <c r="J424">
        <v>67.7</v>
      </c>
      <c r="K424">
        <v>327458</v>
      </c>
      <c r="M424" s="18"/>
    </row>
    <row r="425" spans="1:13" x14ac:dyDescent="0.2">
      <c r="A425" s="1" t="s">
        <v>2744</v>
      </c>
      <c r="B425" s="2">
        <v>28</v>
      </c>
      <c r="C425" s="2">
        <v>44</v>
      </c>
      <c r="D425" s="66">
        <v>1594</v>
      </c>
      <c r="F425">
        <v>24</v>
      </c>
      <c r="G425">
        <v>23.5</v>
      </c>
      <c r="H425">
        <v>284033</v>
      </c>
      <c r="I425">
        <v>64.3</v>
      </c>
      <c r="J425">
        <v>74.7</v>
      </c>
      <c r="K425">
        <v>327458</v>
      </c>
      <c r="M425" s="18"/>
    </row>
    <row r="426" spans="1:13" x14ac:dyDescent="0.2">
      <c r="A426" s="1" t="s">
        <v>2745</v>
      </c>
      <c r="B426" s="2">
        <v>30</v>
      </c>
      <c r="C426" s="2">
        <v>39</v>
      </c>
      <c r="D426" s="66">
        <v>1259</v>
      </c>
      <c r="F426">
        <v>24</v>
      </c>
      <c r="G426">
        <v>24.4</v>
      </c>
      <c r="H426">
        <v>284188</v>
      </c>
      <c r="I426">
        <v>63.2</v>
      </c>
      <c r="J426">
        <v>64.599999999999994</v>
      </c>
      <c r="K426">
        <v>327761</v>
      </c>
      <c r="M426" s="18"/>
    </row>
    <row r="427" spans="1:13" x14ac:dyDescent="0.2">
      <c r="A427" s="1" t="s">
        <v>2746</v>
      </c>
      <c r="B427" s="2">
        <v>32</v>
      </c>
      <c r="C427" s="2">
        <v>33</v>
      </c>
      <c r="D427" s="66">
        <v>1325</v>
      </c>
      <c r="F427">
        <v>26</v>
      </c>
      <c r="G427">
        <v>25.3</v>
      </c>
      <c r="H427">
        <v>284270</v>
      </c>
      <c r="I427">
        <v>52.7</v>
      </c>
      <c r="J427">
        <v>61.1</v>
      </c>
      <c r="K427">
        <v>327897</v>
      </c>
      <c r="M427" s="18"/>
    </row>
    <row r="428" spans="1:13" x14ac:dyDescent="0.2">
      <c r="A428" s="1" t="s">
        <v>2747</v>
      </c>
      <c r="B428" s="2">
        <v>32</v>
      </c>
      <c r="C428" s="2">
        <v>32</v>
      </c>
      <c r="D428" s="66">
        <v>1325</v>
      </c>
      <c r="F428">
        <v>25.5</v>
      </c>
      <c r="G428">
        <v>25.9</v>
      </c>
      <c r="H428">
        <v>284333</v>
      </c>
      <c r="I428">
        <v>50.1</v>
      </c>
      <c r="J428">
        <v>58.7</v>
      </c>
      <c r="K428">
        <v>328015</v>
      </c>
      <c r="M428" s="18"/>
    </row>
    <row r="429" spans="1:13" x14ac:dyDescent="0.2">
      <c r="A429" s="1" t="s">
        <v>2748</v>
      </c>
      <c r="B429" s="2">
        <v>32</v>
      </c>
      <c r="C429" s="2">
        <v>32</v>
      </c>
      <c r="D429" s="66">
        <v>1325</v>
      </c>
      <c r="M429" s="18"/>
    </row>
    <row r="430" spans="1:13" x14ac:dyDescent="0.2">
      <c r="A430" s="1" t="s">
        <v>2749</v>
      </c>
      <c r="B430" s="2">
        <v>30</v>
      </c>
      <c r="C430" s="2">
        <v>36</v>
      </c>
      <c r="D430" s="66">
        <v>1259</v>
      </c>
      <c r="F430">
        <v>27.5</v>
      </c>
      <c r="G430">
        <v>25.1</v>
      </c>
      <c r="H430">
        <v>284455</v>
      </c>
      <c r="I430">
        <v>47.5</v>
      </c>
      <c r="J430">
        <v>52.3</v>
      </c>
      <c r="K430">
        <v>328016</v>
      </c>
      <c r="M430" s="18"/>
    </row>
    <row r="431" spans="1:13" x14ac:dyDescent="0.2">
      <c r="A431" s="1" t="s">
        <v>2750</v>
      </c>
      <c r="B431" s="2">
        <v>30</v>
      </c>
      <c r="C431" s="2">
        <v>37</v>
      </c>
      <c r="D431" s="66">
        <v>1259</v>
      </c>
      <c r="F431">
        <v>28</v>
      </c>
      <c r="G431">
        <v>24</v>
      </c>
      <c r="H431">
        <v>284557</v>
      </c>
      <c r="I431">
        <v>44.7</v>
      </c>
      <c r="J431">
        <v>53.1</v>
      </c>
      <c r="K431">
        <v>328246</v>
      </c>
      <c r="M431" s="18"/>
    </row>
    <row r="432" spans="1:13" x14ac:dyDescent="0.2">
      <c r="A432" s="1" t="s">
        <v>2751</v>
      </c>
      <c r="B432" s="2">
        <v>28</v>
      </c>
      <c r="C432" s="2">
        <v>44</v>
      </c>
      <c r="D432" s="66">
        <v>1594</v>
      </c>
      <c r="F432">
        <v>27.5</v>
      </c>
      <c r="G432">
        <v>23.3</v>
      </c>
      <c r="H432">
        <v>284575</v>
      </c>
      <c r="I432">
        <v>46.2</v>
      </c>
      <c r="J432">
        <v>57.8</v>
      </c>
      <c r="K432">
        <v>328246</v>
      </c>
      <c r="M432" s="18"/>
    </row>
    <row r="433" spans="1:13" x14ac:dyDescent="0.2">
      <c r="A433" s="1" t="s">
        <v>2752</v>
      </c>
      <c r="B433" s="2">
        <v>26</v>
      </c>
      <c r="C433" s="2">
        <v>50</v>
      </c>
      <c r="D433" s="66">
        <v>1950</v>
      </c>
      <c r="F433">
        <v>26.1</v>
      </c>
      <c r="G433">
        <v>22.2</v>
      </c>
      <c r="H433">
        <v>284575</v>
      </c>
      <c r="I433">
        <v>49.6</v>
      </c>
      <c r="J433">
        <v>60.1</v>
      </c>
      <c r="K433">
        <v>328255</v>
      </c>
      <c r="M433" s="18"/>
    </row>
    <row r="434" spans="1:13" x14ac:dyDescent="0.2">
      <c r="A434" s="1" t="s">
        <v>2753</v>
      </c>
      <c r="B434" s="2">
        <v>24</v>
      </c>
      <c r="C434" s="2">
        <v>58</v>
      </c>
      <c r="D434" s="66">
        <v>1772</v>
      </c>
      <c r="F434">
        <v>25.7</v>
      </c>
      <c r="G434">
        <v>21.1</v>
      </c>
      <c r="H434">
        <v>284575</v>
      </c>
      <c r="I434">
        <v>52.8</v>
      </c>
      <c r="J434">
        <v>67.900000000000006</v>
      </c>
      <c r="K434">
        <v>328255</v>
      </c>
      <c r="M434" s="18"/>
    </row>
    <row r="435" spans="1:13" x14ac:dyDescent="0.2">
      <c r="A435" s="1" t="s">
        <v>2754</v>
      </c>
      <c r="B435" s="2">
        <v>22</v>
      </c>
      <c r="C435" s="2">
        <v>63</v>
      </c>
      <c r="D435" s="66">
        <v>1860</v>
      </c>
      <c r="F435">
        <v>25</v>
      </c>
      <c r="G435">
        <v>23.4</v>
      </c>
      <c r="H435">
        <v>284575</v>
      </c>
      <c r="I435">
        <v>55.1</v>
      </c>
      <c r="J435">
        <v>60.8</v>
      </c>
      <c r="K435">
        <v>328255</v>
      </c>
      <c r="M435" s="18"/>
    </row>
    <row r="436" spans="1:13" x14ac:dyDescent="0.2">
      <c r="A436" s="1" t="s">
        <v>2755</v>
      </c>
      <c r="B436" s="2">
        <v>21</v>
      </c>
      <c r="C436" s="2">
        <v>68</v>
      </c>
      <c r="D436" s="66">
        <v>1710</v>
      </c>
      <c r="E436" s="67">
        <v>2034.0833333333333</v>
      </c>
      <c r="F436" s="55">
        <f>AVERAGE(F419:F434)</f>
        <v>23.985714285714288</v>
      </c>
      <c r="G436" s="55">
        <f>AVERAGE(G419:G434)</f>
        <v>21.771428571428572</v>
      </c>
      <c r="H436" s="55">
        <f>H444-H420</f>
        <v>808</v>
      </c>
      <c r="I436" s="55">
        <f>AVERAGE(I419:I434)</f>
        <v>61.407142857142865</v>
      </c>
      <c r="J436" s="55">
        <f>AVERAGE(J419:J434)</f>
        <v>65.871428571428567</v>
      </c>
      <c r="K436" s="55">
        <f>K444-K420</f>
        <v>1571</v>
      </c>
      <c r="L436" s="9"/>
      <c r="M436" s="18"/>
    </row>
    <row r="437" spans="1:13" x14ac:dyDescent="0.2">
      <c r="A437" s="14">
        <v>44154</v>
      </c>
      <c r="B437" s="2">
        <v>20</v>
      </c>
      <c r="C437" s="2">
        <v>72</v>
      </c>
      <c r="D437" s="66">
        <v>2343</v>
      </c>
      <c r="F437" s="8"/>
      <c r="G437" s="8"/>
      <c r="H437" s="8"/>
      <c r="I437" s="8"/>
      <c r="J437" s="8"/>
      <c r="K437" s="8"/>
      <c r="L437" s="8"/>
      <c r="M437" s="18"/>
    </row>
    <row r="438" spans="1:13" x14ac:dyDescent="0.2">
      <c r="A438" s="14">
        <v>44154.041666666664</v>
      </c>
      <c r="B438" s="2">
        <v>19</v>
      </c>
      <c r="C438" s="2">
        <v>75</v>
      </c>
      <c r="D438" s="66">
        <v>2159</v>
      </c>
      <c r="E438" s="67"/>
      <c r="F438" s="2"/>
      <c r="M438" s="18"/>
    </row>
    <row r="439" spans="1:13" x14ac:dyDescent="0.2">
      <c r="A439" s="14">
        <v>44154.083333333336</v>
      </c>
      <c r="B439" s="2">
        <v>19</v>
      </c>
      <c r="C439" s="2">
        <v>79</v>
      </c>
      <c r="D439" s="66">
        <v>2159</v>
      </c>
      <c r="M439" s="18"/>
    </row>
    <row r="440" spans="1:13" x14ac:dyDescent="0.2">
      <c r="A440" s="14">
        <v>44154.125</v>
      </c>
      <c r="B440" s="2">
        <v>18</v>
      </c>
      <c r="C440" s="2">
        <v>81</v>
      </c>
      <c r="D440" s="66">
        <v>2256</v>
      </c>
      <c r="M440" s="18"/>
    </row>
    <row r="441" spans="1:13" x14ac:dyDescent="0.2">
      <c r="A441" s="14">
        <v>44154.166666666664</v>
      </c>
      <c r="B441" s="2">
        <v>18</v>
      </c>
      <c r="C441" s="2">
        <v>82</v>
      </c>
      <c r="D441" s="66">
        <v>2256</v>
      </c>
      <c r="M441" s="18"/>
    </row>
    <row r="442" spans="1:13" x14ac:dyDescent="0.2">
      <c r="A442" s="14">
        <v>44154.208333333336</v>
      </c>
      <c r="B442" s="2">
        <v>17</v>
      </c>
      <c r="C442" s="2">
        <v>84</v>
      </c>
      <c r="D442" s="66">
        <v>2048</v>
      </c>
      <c r="M442" s="18"/>
    </row>
    <row r="443" spans="1:13" x14ac:dyDescent="0.2">
      <c r="A443" s="14">
        <v>44154.25</v>
      </c>
      <c r="B443" s="2">
        <v>17</v>
      </c>
      <c r="C443" s="2">
        <v>83</v>
      </c>
      <c r="D443" s="66">
        <v>2048</v>
      </c>
      <c r="M443" s="18"/>
    </row>
    <row r="444" spans="1:13" x14ac:dyDescent="0.2">
      <c r="A444" s="14">
        <v>44154.291666666664</v>
      </c>
      <c r="B444" s="2">
        <v>18</v>
      </c>
      <c r="C444" s="2">
        <v>79</v>
      </c>
      <c r="D444" s="66">
        <v>1975</v>
      </c>
      <c r="F444" s="52">
        <v>17.8</v>
      </c>
      <c r="G444" s="51">
        <v>80.3</v>
      </c>
      <c r="H444" s="9">
        <v>284599</v>
      </c>
      <c r="I444" s="51">
        <v>19.2</v>
      </c>
      <c r="J444">
        <v>79.2</v>
      </c>
      <c r="K444" s="9">
        <v>328381</v>
      </c>
      <c r="M444" s="18"/>
    </row>
    <row r="445" spans="1:13" x14ac:dyDescent="0.2">
      <c r="A445" s="14">
        <v>44154.333333333336</v>
      </c>
      <c r="B445" s="2">
        <v>20</v>
      </c>
      <c r="C445" s="2">
        <v>69</v>
      </c>
      <c r="D445" s="66">
        <v>1571</v>
      </c>
      <c r="F445" s="52">
        <v>17.5</v>
      </c>
      <c r="G445" s="51">
        <v>80.2</v>
      </c>
      <c r="H445" s="9">
        <v>284692</v>
      </c>
      <c r="I445" s="51">
        <v>18.7</v>
      </c>
      <c r="J445">
        <v>80.400000000000006</v>
      </c>
      <c r="K445" s="9">
        <v>328665</v>
      </c>
      <c r="M445" s="18"/>
    </row>
    <row r="446" spans="1:13" x14ac:dyDescent="0.2">
      <c r="A446" s="14">
        <v>44154.375</v>
      </c>
      <c r="B446" s="2">
        <v>23</v>
      </c>
      <c r="C446" s="2">
        <v>61</v>
      </c>
      <c r="D446" s="66">
        <v>2016</v>
      </c>
      <c r="F446" s="52">
        <v>17.8</v>
      </c>
      <c r="G446" s="51">
        <v>79.3</v>
      </c>
      <c r="H446" s="9">
        <v>284747</v>
      </c>
      <c r="I446" s="51">
        <v>19.600000000000001</v>
      </c>
      <c r="J446">
        <v>71.8</v>
      </c>
      <c r="K446" s="9">
        <v>328665</v>
      </c>
      <c r="M446" s="18"/>
    </row>
    <row r="447" spans="1:13" x14ac:dyDescent="0.2">
      <c r="A447" s="14">
        <v>44154.416666666664</v>
      </c>
      <c r="B447" s="2">
        <v>25</v>
      </c>
      <c r="C447" s="2">
        <v>54</v>
      </c>
      <c r="D447" s="66">
        <v>1861</v>
      </c>
      <c r="F447" s="52">
        <v>21.2</v>
      </c>
      <c r="G447" s="51">
        <v>71.599999999999994</v>
      </c>
      <c r="H447" s="9">
        <v>284788</v>
      </c>
      <c r="I447" s="49">
        <v>26.1</v>
      </c>
      <c r="J447">
        <v>52.6</v>
      </c>
      <c r="K447" s="9">
        <v>328765</v>
      </c>
      <c r="M447" s="18"/>
    </row>
    <row r="448" spans="1:13" x14ac:dyDescent="0.2">
      <c r="A448" s="14">
        <v>44154.458333333336</v>
      </c>
      <c r="B448" s="2">
        <v>27</v>
      </c>
      <c r="C448" s="2">
        <v>48</v>
      </c>
      <c r="D448" s="66">
        <v>1550</v>
      </c>
      <c r="F448" s="52">
        <v>23.4</v>
      </c>
      <c r="G448" s="51">
        <v>60.1</v>
      </c>
      <c r="H448" s="9">
        <v>284929</v>
      </c>
      <c r="I448" s="49">
        <v>25.6</v>
      </c>
      <c r="J448">
        <v>58.1</v>
      </c>
      <c r="K448" s="9">
        <v>329023</v>
      </c>
      <c r="M448" s="18"/>
    </row>
    <row r="449" spans="1:13" x14ac:dyDescent="0.2">
      <c r="A449" s="14">
        <v>44154.5</v>
      </c>
      <c r="B449" s="2">
        <v>28</v>
      </c>
      <c r="C449" s="2">
        <v>43</v>
      </c>
      <c r="D449" s="66">
        <v>1594</v>
      </c>
      <c r="F449" s="52">
        <v>25.7</v>
      </c>
      <c r="G449" s="51">
        <v>60.1</v>
      </c>
      <c r="H449" s="67">
        <v>285055</v>
      </c>
      <c r="I449" s="49">
        <v>26.8</v>
      </c>
      <c r="J449">
        <v>55.7</v>
      </c>
      <c r="K449" s="9">
        <v>329295</v>
      </c>
      <c r="M449" s="18"/>
    </row>
    <row r="450" spans="1:13" x14ac:dyDescent="0.2">
      <c r="A450" s="14">
        <v>44154.541666666664</v>
      </c>
      <c r="B450" s="2">
        <v>30</v>
      </c>
      <c r="C450" s="2">
        <v>39</v>
      </c>
      <c r="D450" s="66">
        <v>1259</v>
      </c>
      <c r="F450" s="52">
        <v>28</v>
      </c>
      <c r="G450" s="51">
        <v>50.1</v>
      </c>
      <c r="H450" s="9">
        <v>285055</v>
      </c>
      <c r="I450" s="49">
        <v>29.2</v>
      </c>
      <c r="J450">
        <v>46</v>
      </c>
      <c r="K450" s="9">
        <v>329295</v>
      </c>
      <c r="M450" s="18"/>
    </row>
    <row r="451" spans="1:13" x14ac:dyDescent="0.2">
      <c r="A451" s="14">
        <v>44154.583333333336</v>
      </c>
      <c r="B451" s="2">
        <v>32</v>
      </c>
      <c r="C451" s="2">
        <v>34</v>
      </c>
      <c r="D451" s="66">
        <v>1325</v>
      </c>
      <c r="F451" s="52">
        <v>23.6</v>
      </c>
      <c r="G451" s="51">
        <v>60.3</v>
      </c>
      <c r="H451" s="9">
        <v>285112</v>
      </c>
      <c r="I451" s="49">
        <v>29.5</v>
      </c>
      <c r="J451">
        <v>45.2</v>
      </c>
      <c r="K451" s="9">
        <v>329564</v>
      </c>
      <c r="M451" s="18"/>
    </row>
    <row r="452" spans="1:13" x14ac:dyDescent="0.2">
      <c r="A452" s="14">
        <v>44154.625</v>
      </c>
      <c r="B452" s="2">
        <v>32</v>
      </c>
      <c r="C452" s="2">
        <v>32</v>
      </c>
      <c r="D452" s="66">
        <v>1325</v>
      </c>
      <c r="F452" s="52">
        <v>31</v>
      </c>
      <c r="G452" s="51">
        <v>39.5</v>
      </c>
      <c r="H452" s="9" t="s">
        <v>537</v>
      </c>
      <c r="I452" s="49">
        <v>25.7</v>
      </c>
      <c r="J452">
        <v>52.3</v>
      </c>
      <c r="K452" s="9" t="s">
        <v>537</v>
      </c>
      <c r="M452" s="18"/>
    </row>
    <row r="453" spans="1:13" x14ac:dyDescent="0.2">
      <c r="A453" s="14">
        <v>44154.666666666664</v>
      </c>
      <c r="B453" s="2">
        <v>32</v>
      </c>
      <c r="C453" s="2">
        <v>31</v>
      </c>
      <c r="D453" s="66">
        <v>1325</v>
      </c>
      <c r="F453" s="52"/>
      <c r="G453" s="51" t="s">
        <v>537</v>
      </c>
      <c r="H453" s="9" t="s">
        <v>537</v>
      </c>
      <c r="I453" s="49" t="s">
        <v>537</v>
      </c>
      <c r="J453" t="s">
        <v>537</v>
      </c>
      <c r="K453" s="9" t="s">
        <v>537</v>
      </c>
      <c r="M453" s="18"/>
    </row>
    <row r="454" spans="1:13" x14ac:dyDescent="0.2">
      <c r="A454" s="14">
        <v>44154.708333333336</v>
      </c>
      <c r="B454" s="2">
        <v>31</v>
      </c>
      <c r="C454" s="2">
        <v>33</v>
      </c>
      <c r="D454" s="66">
        <v>1290</v>
      </c>
      <c r="F454" s="52">
        <v>31</v>
      </c>
      <c r="G454" s="51">
        <v>39.5</v>
      </c>
      <c r="H454" s="9">
        <v>285353</v>
      </c>
      <c r="I454" s="49">
        <v>25.7</v>
      </c>
      <c r="J454">
        <v>52.3</v>
      </c>
      <c r="K454" s="9">
        <v>329192</v>
      </c>
      <c r="M454" s="18"/>
    </row>
    <row r="455" spans="1:13" x14ac:dyDescent="0.2">
      <c r="A455" s="14">
        <v>44154.75</v>
      </c>
      <c r="B455" s="2">
        <v>30</v>
      </c>
      <c r="C455" s="2">
        <v>34</v>
      </c>
      <c r="D455" s="66">
        <v>1259</v>
      </c>
      <c r="F455" s="52">
        <v>31.5</v>
      </c>
      <c r="G455" s="51">
        <v>40.5</v>
      </c>
      <c r="H455" s="9">
        <v>285353</v>
      </c>
      <c r="I455" s="49">
        <v>24.6</v>
      </c>
      <c r="J455">
        <v>55.7</v>
      </c>
      <c r="K455" s="9">
        <v>329192</v>
      </c>
      <c r="M455" s="18"/>
    </row>
    <row r="456" spans="1:13" x14ac:dyDescent="0.2">
      <c r="A456" s="14">
        <v>44154.791666666664</v>
      </c>
      <c r="B456" s="2">
        <v>28</v>
      </c>
      <c r="C456" s="2">
        <v>41</v>
      </c>
      <c r="D456" s="66">
        <v>1594</v>
      </c>
      <c r="F456" s="52">
        <v>29.5</v>
      </c>
      <c r="G456" s="51">
        <v>43.7</v>
      </c>
      <c r="H456" s="9">
        <v>285353</v>
      </c>
      <c r="I456" s="49">
        <v>19.8</v>
      </c>
      <c r="J456">
        <v>76.7</v>
      </c>
      <c r="K456" s="9">
        <v>329192</v>
      </c>
      <c r="M456" s="18"/>
    </row>
    <row r="457" spans="1:13" x14ac:dyDescent="0.2">
      <c r="A457" s="14">
        <v>44154.833333333336</v>
      </c>
      <c r="B457" s="2">
        <v>27</v>
      </c>
      <c r="C457" s="2">
        <v>43</v>
      </c>
      <c r="D457" s="66">
        <v>1550</v>
      </c>
      <c r="F457" s="53">
        <v>25.3</v>
      </c>
      <c r="G457" s="51">
        <v>58.6</v>
      </c>
      <c r="H457" s="9">
        <v>285353</v>
      </c>
      <c r="I457" s="49">
        <v>24.9</v>
      </c>
      <c r="J457">
        <v>65.400000000000006</v>
      </c>
      <c r="K457" s="9">
        <v>329192</v>
      </c>
      <c r="M457" s="18"/>
    </row>
    <row r="458" spans="1:13" x14ac:dyDescent="0.2">
      <c r="A458" s="14">
        <v>44154.875</v>
      </c>
      <c r="B458" s="2">
        <v>25</v>
      </c>
      <c r="C458" s="2">
        <v>50</v>
      </c>
      <c r="D458" s="66">
        <v>1861</v>
      </c>
      <c r="F458" s="53">
        <v>26.4</v>
      </c>
      <c r="G458" s="51">
        <v>57.4</v>
      </c>
      <c r="I458" s="49">
        <v>27.4</v>
      </c>
      <c r="J458" s="49">
        <v>66.599999999999994</v>
      </c>
      <c r="M458" s="18"/>
    </row>
    <row r="459" spans="1:13" x14ac:dyDescent="0.2">
      <c r="A459" s="14">
        <v>44154.916666666664</v>
      </c>
      <c r="B459" s="2">
        <v>23</v>
      </c>
      <c r="C459" s="2">
        <v>58</v>
      </c>
      <c r="D459" s="66">
        <v>1682</v>
      </c>
      <c r="F459" s="53">
        <v>25.5</v>
      </c>
      <c r="G459" s="51">
        <v>61</v>
      </c>
      <c r="I459" s="49">
        <v>23.7</v>
      </c>
      <c r="J459" s="49">
        <v>68.5</v>
      </c>
      <c r="M459" s="18"/>
    </row>
    <row r="460" spans="1:13" x14ac:dyDescent="0.2">
      <c r="A460" s="14">
        <v>44154.958333333336</v>
      </c>
      <c r="B460" s="2">
        <v>22</v>
      </c>
      <c r="C460" s="2">
        <v>63</v>
      </c>
      <c r="D460" s="66">
        <v>1860</v>
      </c>
      <c r="E460" s="67">
        <v>1756.9166666666667</v>
      </c>
      <c r="F460" s="55">
        <f>AVERAGE(F443:F458)</f>
        <v>24.978571428571428</v>
      </c>
      <c r="G460" s="55">
        <f>AVERAGE(G443:G458)</f>
        <v>58.657142857142858</v>
      </c>
      <c r="H460" s="55">
        <f>H468-H444</f>
        <v>754</v>
      </c>
      <c r="I460" s="55">
        <f>AVERAGE(I443:I458)</f>
        <v>24.485714285714284</v>
      </c>
      <c r="J460" s="55">
        <f>AVERAGE(J443:J458)</f>
        <v>61.285714285714292</v>
      </c>
      <c r="K460" s="55">
        <f>K468-K444</f>
        <v>1411</v>
      </c>
      <c r="L460" s="9"/>
      <c r="M460" s="18"/>
    </row>
    <row r="461" spans="1:13" x14ac:dyDescent="0.2">
      <c r="A461" s="1" t="s">
        <v>2756</v>
      </c>
      <c r="B461" s="2">
        <v>21</v>
      </c>
      <c r="C461" s="2">
        <v>66</v>
      </c>
      <c r="D461" s="66">
        <v>1710</v>
      </c>
      <c r="F461" s="8"/>
      <c r="G461" s="8"/>
      <c r="H461" s="8"/>
      <c r="I461" s="8"/>
      <c r="J461" s="8"/>
      <c r="K461" s="9"/>
      <c r="M461" s="18"/>
    </row>
    <row r="462" spans="1:13" x14ac:dyDescent="0.2">
      <c r="A462" s="1" t="s">
        <v>2757</v>
      </c>
      <c r="B462" s="2">
        <v>20</v>
      </c>
      <c r="C462" s="2">
        <v>67</v>
      </c>
      <c r="D462" s="66">
        <v>1571</v>
      </c>
      <c r="E462" s="67"/>
      <c r="F462" s="2"/>
      <c r="M462" s="18"/>
    </row>
    <row r="463" spans="1:13" x14ac:dyDescent="0.2">
      <c r="A463" s="1" t="s">
        <v>2758</v>
      </c>
      <c r="B463" s="2">
        <v>19</v>
      </c>
      <c r="C463" s="2">
        <v>69</v>
      </c>
      <c r="D463" s="66">
        <v>1444</v>
      </c>
      <c r="M463" s="18"/>
    </row>
    <row r="464" spans="1:13" x14ac:dyDescent="0.2">
      <c r="A464" s="1" t="s">
        <v>2759</v>
      </c>
      <c r="B464" s="2">
        <v>18</v>
      </c>
      <c r="C464" s="2">
        <v>72</v>
      </c>
      <c r="D464" s="66">
        <v>1975</v>
      </c>
      <c r="M464" s="18"/>
    </row>
    <row r="465" spans="1:13" x14ac:dyDescent="0.2">
      <c r="A465" s="1" t="s">
        <v>2760</v>
      </c>
      <c r="B465" s="2">
        <v>18</v>
      </c>
      <c r="C465" s="2">
        <v>75</v>
      </c>
      <c r="D465" s="66">
        <v>1975</v>
      </c>
      <c r="M465" s="18"/>
    </row>
    <row r="466" spans="1:13" x14ac:dyDescent="0.2">
      <c r="A466" s="1" t="s">
        <v>2761</v>
      </c>
      <c r="B466" s="2">
        <v>17</v>
      </c>
      <c r="C466" s="2">
        <v>78</v>
      </c>
      <c r="D466" s="66">
        <v>1791</v>
      </c>
      <c r="M466" s="18"/>
    </row>
    <row r="467" spans="1:13" x14ac:dyDescent="0.2">
      <c r="A467" s="1" t="s">
        <v>2762</v>
      </c>
      <c r="B467" s="2">
        <v>17</v>
      </c>
      <c r="C467" s="2">
        <v>78</v>
      </c>
      <c r="D467" s="66">
        <v>1791</v>
      </c>
      <c r="M467" s="18"/>
    </row>
    <row r="468" spans="1:13" x14ac:dyDescent="0.2">
      <c r="A468" s="1" t="s">
        <v>2763</v>
      </c>
      <c r="B468" s="2">
        <v>18</v>
      </c>
      <c r="C468" s="2">
        <v>75</v>
      </c>
      <c r="D468" s="66">
        <v>1975</v>
      </c>
      <c r="F468">
        <v>22.1</v>
      </c>
      <c r="G468">
        <v>77.099999999999994</v>
      </c>
      <c r="H468">
        <v>285353</v>
      </c>
      <c r="I468">
        <v>22</v>
      </c>
      <c r="J468">
        <v>72.900000000000006</v>
      </c>
      <c r="K468">
        <v>329792</v>
      </c>
      <c r="M468" s="18"/>
    </row>
    <row r="469" spans="1:13" x14ac:dyDescent="0.2">
      <c r="A469" s="1" t="s">
        <v>2764</v>
      </c>
      <c r="B469" s="2">
        <v>21</v>
      </c>
      <c r="C469" s="2">
        <v>67</v>
      </c>
      <c r="D469" s="66">
        <v>1710</v>
      </c>
      <c r="F469">
        <v>23.4</v>
      </c>
      <c r="G469">
        <v>27</v>
      </c>
      <c r="H469">
        <v>285353</v>
      </c>
      <c r="I469">
        <v>23.3</v>
      </c>
      <c r="J469">
        <v>73.099999999999994</v>
      </c>
      <c r="K469">
        <v>329792</v>
      </c>
      <c r="M469" s="18"/>
    </row>
    <row r="470" spans="1:13" x14ac:dyDescent="0.2">
      <c r="A470" s="1" t="s">
        <v>2765</v>
      </c>
      <c r="B470" s="2">
        <v>24</v>
      </c>
      <c r="C470" s="2">
        <v>57</v>
      </c>
      <c r="D470" s="66">
        <v>1772</v>
      </c>
      <c r="F470">
        <v>23.4</v>
      </c>
      <c r="G470">
        <v>64.5</v>
      </c>
      <c r="H470">
        <v>285353</v>
      </c>
      <c r="I470">
        <v>23.6</v>
      </c>
      <c r="J470">
        <v>63</v>
      </c>
      <c r="K470">
        <v>329792</v>
      </c>
      <c r="M470" s="18"/>
    </row>
    <row r="471" spans="1:13" x14ac:dyDescent="0.2">
      <c r="A471" s="1" t="s">
        <v>2766</v>
      </c>
      <c r="B471" s="2">
        <v>27</v>
      </c>
      <c r="C471" s="2">
        <v>49</v>
      </c>
      <c r="D471" s="66">
        <v>1550</v>
      </c>
      <c r="F471">
        <v>25.1</v>
      </c>
      <c r="G471">
        <v>63.1</v>
      </c>
      <c r="H471">
        <v>285353</v>
      </c>
      <c r="I471">
        <v>25</v>
      </c>
      <c r="J471">
        <v>64.099999999999994</v>
      </c>
      <c r="K471">
        <v>329792</v>
      </c>
      <c r="M471" s="18"/>
    </row>
    <row r="472" spans="1:13" x14ac:dyDescent="0.2">
      <c r="A472" s="1" t="s">
        <v>2766</v>
      </c>
      <c r="B472" s="2">
        <v>29</v>
      </c>
      <c r="C472" s="2">
        <v>43</v>
      </c>
      <c r="D472" s="66">
        <v>1640</v>
      </c>
      <c r="F472">
        <v>24.8</v>
      </c>
      <c r="G472">
        <v>75.8</v>
      </c>
      <c r="H472">
        <v>285353</v>
      </c>
      <c r="I472">
        <v>23.8</v>
      </c>
      <c r="J472">
        <v>76.099999999999994</v>
      </c>
      <c r="K472">
        <v>329792</v>
      </c>
      <c r="M472" s="18"/>
    </row>
    <row r="473" spans="1:13" x14ac:dyDescent="0.2">
      <c r="A473" s="1" t="s">
        <v>2767</v>
      </c>
      <c r="B473" s="2">
        <v>30</v>
      </c>
      <c r="C473" s="2">
        <v>39</v>
      </c>
      <c r="D473" s="66">
        <v>1259</v>
      </c>
      <c r="F473">
        <v>23.4</v>
      </c>
      <c r="G473">
        <v>73.7</v>
      </c>
      <c r="H473">
        <v>285353</v>
      </c>
      <c r="I473">
        <v>22.5</v>
      </c>
      <c r="J473">
        <v>78.8</v>
      </c>
      <c r="K473">
        <v>329792</v>
      </c>
      <c r="M473" s="18"/>
    </row>
    <row r="474" spans="1:13" x14ac:dyDescent="0.2">
      <c r="A474" s="1" t="s">
        <v>2768</v>
      </c>
      <c r="B474" s="2">
        <v>31</v>
      </c>
      <c r="C474" s="2">
        <v>35</v>
      </c>
      <c r="D474" s="66">
        <v>1290</v>
      </c>
      <c r="F474">
        <v>24.6</v>
      </c>
      <c r="G474">
        <v>74.900000000000006</v>
      </c>
      <c r="H474">
        <v>285353</v>
      </c>
      <c r="I474">
        <v>22.8</v>
      </c>
      <c r="J474">
        <v>77.5</v>
      </c>
      <c r="K474">
        <v>329792</v>
      </c>
      <c r="M474" s="18"/>
    </row>
    <row r="475" spans="1:13" x14ac:dyDescent="0.2">
      <c r="A475" s="1" t="s">
        <v>2769</v>
      </c>
      <c r="B475" s="2">
        <v>32</v>
      </c>
      <c r="C475" s="2">
        <v>32</v>
      </c>
      <c r="D475" s="66">
        <v>1325</v>
      </c>
      <c r="F475">
        <v>26.1</v>
      </c>
      <c r="G475">
        <v>66.599999999999994</v>
      </c>
      <c r="H475">
        <v>285353</v>
      </c>
      <c r="I475">
        <v>23.8</v>
      </c>
      <c r="J475">
        <v>76.599999999999994</v>
      </c>
      <c r="K475">
        <v>329792</v>
      </c>
      <c r="M475" s="18"/>
    </row>
    <row r="476" spans="1:13" x14ac:dyDescent="0.2">
      <c r="A476" s="1" t="s">
        <v>2770</v>
      </c>
      <c r="B476" s="2">
        <v>33</v>
      </c>
      <c r="C476" s="2">
        <v>29</v>
      </c>
      <c r="D476" s="66">
        <v>0</v>
      </c>
      <c r="F476">
        <v>26.9</v>
      </c>
      <c r="G476">
        <v>61.7</v>
      </c>
      <c r="H476">
        <v>285353</v>
      </c>
      <c r="I476">
        <v>24.8</v>
      </c>
      <c r="J476">
        <v>72.599999999999994</v>
      </c>
      <c r="K476">
        <v>329792</v>
      </c>
      <c r="M476" s="18"/>
    </row>
    <row r="477" spans="1:13" x14ac:dyDescent="0.2">
      <c r="A477" s="1" t="s">
        <v>2771</v>
      </c>
      <c r="B477" s="2">
        <v>33</v>
      </c>
      <c r="C477" s="2">
        <v>27</v>
      </c>
      <c r="D477" s="66">
        <v>0</v>
      </c>
      <c r="F477">
        <v>26</v>
      </c>
      <c r="G477">
        <v>65.5</v>
      </c>
      <c r="H477">
        <v>285353</v>
      </c>
      <c r="I477">
        <v>23.6</v>
      </c>
      <c r="J477">
        <v>73</v>
      </c>
      <c r="K477">
        <v>329792</v>
      </c>
      <c r="M477" s="18"/>
    </row>
    <row r="478" spans="1:13" x14ac:dyDescent="0.2">
      <c r="A478" s="1" t="s">
        <v>2772</v>
      </c>
      <c r="B478" s="2">
        <v>33</v>
      </c>
      <c r="C478" s="2">
        <v>26</v>
      </c>
      <c r="D478" s="66">
        <v>0</v>
      </c>
      <c r="F478">
        <v>20.7</v>
      </c>
      <c r="G478">
        <v>76.2</v>
      </c>
      <c r="H478">
        <v>285434</v>
      </c>
      <c r="I478">
        <v>25.5</v>
      </c>
      <c r="J478">
        <v>42.9</v>
      </c>
      <c r="K478">
        <v>330151</v>
      </c>
      <c r="M478" s="18"/>
    </row>
    <row r="479" spans="1:13" x14ac:dyDescent="0.2">
      <c r="A479" s="1" t="s">
        <v>2773</v>
      </c>
      <c r="B479" s="2">
        <v>32</v>
      </c>
      <c r="C479" s="2">
        <v>28</v>
      </c>
      <c r="D479" s="66">
        <v>0</v>
      </c>
      <c r="F479">
        <v>16.7</v>
      </c>
      <c r="G479">
        <v>79.8</v>
      </c>
      <c r="H479">
        <v>285533</v>
      </c>
      <c r="I479">
        <v>26.1</v>
      </c>
      <c r="J479">
        <v>40</v>
      </c>
      <c r="K479">
        <v>330151</v>
      </c>
      <c r="M479" s="18"/>
    </row>
    <row r="480" spans="1:13" x14ac:dyDescent="0.2">
      <c r="A480" s="1" t="s">
        <v>2774</v>
      </c>
      <c r="B480" s="2">
        <v>30</v>
      </c>
      <c r="C480" s="2">
        <v>33</v>
      </c>
      <c r="D480" s="66">
        <v>1259</v>
      </c>
      <c r="F480">
        <v>18.5</v>
      </c>
      <c r="G480">
        <v>78.8</v>
      </c>
      <c r="H480">
        <v>285584</v>
      </c>
      <c r="I480">
        <v>24.5</v>
      </c>
      <c r="J480">
        <v>49.4</v>
      </c>
      <c r="K480">
        <v>330185</v>
      </c>
      <c r="M480" s="18"/>
    </row>
    <row r="481" spans="1:13" x14ac:dyDescent="0.2">
      <c r="A481" s="1" t="s">
        <v>2775</v>
      </c>
      <c r="B481" s="2">
        <v>28</v>
      </c>
      <c r="C481" s="2">
        <v>40</v>
      </c>
      <c r="D481" s="66">
        <v>1594</v>
      </c>
      <c r="F481">
        <v>19</v>
      </c>
      <c r="G481">
        <v>76</v>
      </c>
      <c r="H481">
        <v>285730</v>
      </c>
      <c r="I481">
        <v>19.7</v>
      </c>
      <c r="J481">
        <v>46.9</v>
      </c>
      <c r="K481">
        <v>330185</v>
      </c>
      <c r="M481" s="18"/>
    </row>
    <row r="482" spans="1:13" x14ac:dyDescent="0.2">
      <c r="A482" s="1" t="s">
        <v>2776</v>
      </c>
      <c r="B482" s="2">
        <v>26</v>
      </c>
      <c r="C482" s="2">
        <v>48</v>
      </c>
      <c r="D482" s="66">
        <v>1507</v>
      </c>
      <c r="F482">
        <v>21.1</v>
      </c>
      <c r="G482">
        <v>59</v>
      </c>
      <c r="H482">
        <v>285730</v>
      </c>
      <c r="I482">
        <v>22</v>
      </c>
      <c r="J482">
        <v>56</v>
      </c>
      <c r="K482">
        <v>330467</v>
      </c>
      <c r="M482" s="18"/>
    </row>
    <row r="483" spans="1:13" x14ac:dyDescent="0.2">
      <c r="A483" s="1" t="s">
        <v>2777</v>
      </c>
      <c r="B483" s="2">
        <v>24</v>
      </c>
      <c r="C483" s="2">
        <v>57</v>
      </c>
      <c r="D483" s="66">
        <v>1772</v>
      </c>
      <c r="F483">
        <v>19.600000000000001</v>
      </c>
      <c r="G483">
        <v>68.2</v>
      </c>
      <c r="H483">
        <v>285815</v>
      </c>
      <c r="I483">
        <v>16.600000000000001</v>
      </c>
      <c r="J483">
        <v>86.4</v>
      </c>
      <c r="K483">
        <v>330856</v>
      </c>
      <c r="M483" s="18"/>
    </row>
    <row r="484" spans="1:13" x14ac:dyDescent="0.2">
      <c r="A484" s="1" t="s">
        <v>2778</v>
      </c>
      <c r="B484" s="2">
        <v>23</v>
      </c>
      <c r="C484" s="2">
        <v>64</v>
      </c>
      <c r="D484" s="66">
        <v>2016</v>
      </c>
      <c r="E484" s="67">
        <v>1371.9166666666667</v>
      </c>
      <c r="F484" s="55">
        <f>AVERAGE(F467:F482)</f>
        <v>22.786666666666669</v>
      </c>
      <c r="G484" s="55">
        <f>AVERAGE(G467:G482)</f>
        <v>67.98</v>
      </c>
      <c r="H484" s="55">
        <f>H492-H468</f>
        <v>875</v>
      </c>
      <c r="I484" s="55">
        <f>AVERAGE(I467:I482)</f>
        <v>23.533333333333339</v>
      </c>
      <c r="J484" s="55">
        <f>AVERAGE(J467:J482)</f>
        <v>64.193333333333328</v>
      </c>
      <c r="K484" s="55">
        <f>K492-K468</f>
        <v>1697</v>
      </c>
      <c r="L484" s="9"/>
      <c r="M484" s="18"/>
    </row>
    <row r="485" spans="1:13" x14ac:dyDescent="0.2">
      <c r="A485" s="1" t="s">
        <v>2779</v>
      </c>
      <c r="B485" s="2">
        <v>22</v>
      </c>
      <c r="C485" s="2">
        <v>69</v>
      </c>
      <c r="D485" s="66">
        <v>1860</v>
      </c>
      <c r="F485" s="8"/>
      <c r="G485" s="8"/>
      <c r="H485" s="8"/>
      <c r="I485" s="8"/>
      <c r="J485" s="8"/>
      <c r="K485" s="8"/>
      <c r="M485" s="18"/>
    </row>
    <row r="486" spans="1:13" x14ac:dyDescent="0.2">
      <c r="A486" s="1" t="s">
        <v>2780</v>
      </c>
      <c r="B486" s="2">
        <v>21</v>
      </c>
      <c r="C486" s="2">
        <v>73</v>
      </c>
      <c r="D486" s="66">
        <v>2528</v>
      </c>
      <c r="E486" s="67"/>
      <c r="F486" s="2"/>
      <c r="M486" s="18"/>
    </row>
    <row r="487" spans="1:13" x14ac:dyDescent="0.2">
      <c r="A487" s="1" t="s">
        <v>2781</v>
      </c>
      <c r="B487" s="2">
        <v>20</v>
      </c>
      <c r="C487" s="2">
        <v>76</v>
      </c>
      <c r="D487" s="66">
        <v>2343</v>
      </c>
      <c r="M487" s="18"/>
    </row>
    <row r="488" spans="1:13" x14ac:dyDescent="0.2">
      <c r="A488" s="1" t="s">
        <v>2782</v>
      </c>
      <c r="B488" s="2">
        <v>19</v>
      </c>
      <c r="C488" s="2">
        <v>79</v>
      </c>
      <c r="D488" s="66">
        <v>2159</v>
      </c>
      <c r="M488" s="18"/>
    </row>
    <row r="489" spans="1:13" x14ac:dyDescent="0.2">
      <c r="A489" s="1" t="s">
        <v>2783</v>
      </c>
      <c r="B489" s="2">
        <v>18</v>
      </c>
      <c r="C489" s="2">
        <v>81</v>
      </c>
      <c r="D489" s="66">
        <v>2256</v>
      </c>
      <c r="M489" s="18"/>
    </row>
    <row r="490" spans="1:13" x14ac:dyDescent="0.2">
      <c r="A490" s="1" t="s">
        <v>2784</v>
      </c>
      <c r="B490" s="2">
        <v>18</v>
      </c>
      <c r="C490" s="2">
        <v>82</v>
      </c>
      <c r="D490" s="66">
        <v>2256</v>
      </c>
      <c r="M490" s="18"/>
    </row>
    <row r="491" spans="1:13" x14ac:dyDescent="0.2">
      <c r="A491" s="1" t="s">
        <v>2785</v>
      </c>
      <c r="B491" s="2">
        <v>18</v>
      </c>
      <c r="C491" s="2">
        <v>80</v>
      </c>
      <c r="D491" s="66">
        <v>2256</v>
      </c>
      <c r="M491" s="18"/>
    </row>
    <row r="492" spans="1:13" x14ac:dyDescent="0.2">
      <c r="A492" s="1" t="s">
        <v>2786</v>
      </c>
      <c r="B492" s="2">
        <v>18</v>
      </c>
      <c r="C492" s="2">
        <v>76</v>
      </c>
      <c r="D492" s="66">
        <v>1975</v>
      </c>
      <c r="F492">
        <v>16.600000000000001</v>
      </c>
      <c r="G492">
        <v>85</v>
      </c>
      <c r="H492">
        <v>286228</v>
      </c>
      <c r="I492">
        <v>18.899999999999999</v>
      </c>
      <c r="J492">
        <v>79.7</v>
      </c>
      <c r="K492">
        <v>331489</v>
      </c>
      <c r="M492" s="18"/>
    </row>
    <row r="493" spans="1:13" x14ac:dyDescent="0.2">
      <c r="A493" s="1" t="s">
        <v>2787</v>
      </c>
      <c r="B493" s="2">
        <v>20</v>
      </c>
      <c r="C493" s="2">
        <v>66</v>
      </c>
      <c r="D493" s="66">
        <v>1571</v>
      </c>
      <c r="F493">
        <v>18.7</v>
      </c>
      <c r="G493">
        <v>78.400000000000006</v>
      </c>
      <c r="H493">
        <v>286269</v>
      </c>
      <c r="I493">
        <v>18.5</v>
      </c>
      <c r="J493">
        <v>84</v>
      </c>
      <c r="K493">
        <v>331692</v>
      </c>
      <c r="M493" s="18"/>
    </row>
    <row r="494" spans="1:13" x14ac:dyDescent="0.2">
      <c r="A494" s="1" t="s">
        <v>2788</v>
      </c>
      <c r="B494" s="2">
        <v>23</v>
      </c>
      <c r="C494" s="2">
        <v>56</v>
      </c>
      <c r="D494" s="66">
        <v>1682</v>
      </c>
      <c r="F494">
        <v>20.6</v>
      </c>
      <c r="G494">
        <v>75.2</v>
      </c>
      <c r="H494">
        <v>286343</v>
      </c>
      <c r="I494">
        <v>18.5</v>
      </c>
      <c r="J494">
        <v>84.8</v>
      </c>
      <c r="K494">
        <v>331849</v>
      </c>
      <c r="M494" s="18"/>
    </row>
    <row r="495" spans="1:13" x14ac:dyDescent="0.2">
      <c r="A495" s="1" t="s">
        <v>2789</v>
      </c>
      <c r="B495" s="2">
        <v>26</v>
      </c>
      <c r="C495" s="2">
        <v>47</v>
      </c>
      <c r="D495" s="66">
        <v>1507</v>
      </c>
      <c r="F495">
        <v>21.1</v>
      </c>
      <c r="G495">
        <v>70.5</v>
      </c>
      <c r="H495">
        <v>286404</v>
      </c>
      <c r="I495">
        <v>19.8</v>
      </c>
      <c r="J495">
        <v>81</v>
      </c>
      <c r="K495">
        <v>331958</v>
      </c>
      <c r="M495" s="18"/>
    </row>
    <row r="496" spans="1:13" x14ac:dyDescent="0.2">
      <c r="A496" s="1" t="s">
        <v>2790</v>
      </c>
      <c r="B496" s="2">
        <v>28</v>
      </c>
      <c r="C496" s="2">
        <v>41</v>
      </c>
      <c r="D496" s="66">
        <v>1594</v>
      </c>
      <c r="F496">
        <v>23.3</v>
      </c>
      <c r="G496">
        <v>65.400000000000006</v>
      </c>
      <c r="H496">
        <v>286470</v>
      </c>
      <c r="I496">
        <v>21.3</v>
      </c>
      <c r="J496">
        <v>81.5</v>
      </c>
      <c r="K496">
        <v>332176</v>
      </c>
      <c r="M496" s="18"/>
    </row>
    <row r="497" spans="1:13" x14ac:dyDescent="0.2">
      <c r="A497" s="1" t="s">
        <v>2791</v>
      </c>
      <c r="B497" s="2">
        <v>29</v>
      </c>
      <c r="C497" s="2">
        <v>36</v>
      </c>
      <c r="D497" s="66">
        <v>1232</v>
      </c>
      <c r="F497">
        <v>23.6</v>
      </c>
      <c r="G497">
        <v>62.4</v>
      </c>
      <c r="H497">
        <v>286586</v>
      </c>
      <c r="I497">
        <v>20.6</v>
      </c>
      <c r="J497">
        <v>80</v>
      </c>
      <c r="K497">
        <v>332320</v>
      </c>
      <c r="M497" s="18"/>
    </row>
    <row r="498" spans="1:13" x14ac:dyDescent="0.2">
      <c r="A498" s="1" t="s">
        <v>2792</v>
      </c>
      <c r="B498" s="2">
        <v>31</v>
      </c>
      <c r="C498" s="2">
        <v>31</v>
      </c>
      <c r="D498" s="66">
        <v>1290</v>
      </c>
      <c r="F498">
        <v>26.2</v>
      </c>
      <c r="G498">
        <v>53.3</v>
      </c>
      <c r="H498">
        <v>286586</v>
      </c>
      <c r="I498">
        <v>22.7</v>
      </c>
      <c r="J498">
        <v>80.400000000000006</v>
      </c>
      <c r="K498">
        <v>332348</v>
      </c>
      <c r="M498" s="18"/>
    </row>
    <row r="499" spans="1:13" x14ac:dyDescent="0.2">
      <c r="A499" s="1" t="s">
        <v>2793</v>
      </c>
      <c r="B499" s="2">
        <v>32</v>
      </c>
      <c r="C499" s="2">
        <v>30</v>
      </c>
      <c r="D499" s="66">
        <v>1325</v>
      </c>
      <c r="F499">
        <v>25.6</v>
      </c>
      <c r="G499">
        <v>60.3</v>
      </c>
      <c r="H499">
        <v>286586</v>
      </c>
      <c r="I499">
        <v>23.1</v>
      </c>
      <c r="J499">
        <v>80.3</v>
      </c>
      <c r="K499">
        <v>332348</v>
      </c>
      <c r="M499" s="18"/>
    </row>
    <row r="500" spans="1:13" x14ac:dyDescent="0.2">
      <c r="A500" s="1" t="s">
        <v>2794</v>
      </c>
      <c r="B500" s="2">
        <v>33</v>
      </c>
      <c r="C500" s="2">
        <v>26</v>
      </c>
      <c r="D500" s="66">
        <v>0</v>
      </c>
      <c r="F500">
        <v>24.7</v>
      </c>
      <c r="G500">
        <v>75</v>
      </c>
      <c r="H500">
        <v>286586</v>
      </c>
      <c r="I500">
        <v>25.3</v>
      </c>
      <c r="J500">
        <v>64.3</v>
      </c>
      <c r="K500">
        <v>332348</v>
      </c>
      <c r="M500" s="18"/>
    </row>
    <row r="501" spans="1:13" x14ac:dyDescent="0.2">
      <c r="A501" s="1" t="s">
        <v>2795</v>
      </c>
      <c r="B501" s="2">
        <v>33</v>
      </c>
      <c r="C501" s="2">
        <v>23</v>
      </c>
      <c r="D501" s="66">
        <v>0</v>
      </c>
      <c r="F501">
        <v>27.5</v>
      </c>
      <c r="G501">
        <v>60</v>
      </c>
      <c r="H501">
        <v>286586</v>
      </c>
      <c r="I501">
        <v>25.1</v>
      </c>
      <c r="J501">
        <v>71.599999999999994</v>
      </c>
      <c r="K501">
        <v>332348</v>
      </c>
      <c r="M501" s="18"/>
    </row>
    <row r="502" spans="1:13" x14ac:dyDescent="0.2">
      <c r="A502" s="1" t="s">
        <v>2796</v>
      </c>
      <c r="B502" s="2">
        <v>32</v>
      </c>
      <c r="C502" s="2">
        <v>23</v>
      </c>
      <c r="D502" s="66">
        <v>0</v>
      </c>
      <c r="F502">
        <v>25.2</v>
      </c>
      <c r="G502">
        <v>72</v>
      </c>
      <c r="H502">
        <v>286586</v>
      </c>
      <c r="I502">
        <v>26.1</v>
      </c>
      <c r="J502">
        <v>69</v>
      </c>
      <c r="K502">
        <v>332348</v>
      </c>
      <c r="M502" s="18"/>
    </row>
    <row r="503" spans="1:13" x14ac:dyDescent="0.2">
      <c r="A503" s="1" t="s">
        <v>2797</v>
      </c>
      <c r="B503" s="2">
        <v>31</v>
      </c>
      <c r="C503" s="2">
        <v>24</v>
      </c>
      <c r="D503" s="66">
        <v>0</v>
      </c>
      <c r="F503">
        <v>26</v>
      </c>
      <c r="G503">
        <v>70</v>
      </c>
      <c r="H503">
        <v>286586</v>
      </c>
      <c r="I503">
        <v>25</v>
      </c>
      <c r="J503">
        <v>67.099999999999994</v>
      </c>
      <c r="K503">
        <v>332348</v>
      </c>
      <c r="M503" s="18"/>
    </row>
    <row r="504" spans="1:13" x14ac:dyDescent="0.2">
      <c r="A504" s="1" t="s">
        <v>2798</v>
      </c>
      <c r="B504" s="2">
        <v>29</v>
      </c>
      <c r="C504" s="2">
        <v>29</v>
      </c>
      <c r="D504" s="66">
        <v>0</v>
      </c>
      <c r="F504">
        <v>24</v>
      </c>
      <c r="G504">
        <v>69</v>
      </c>
      <c r="H504">
        <v>286586</v>
      </c>
      <c r="I504">
        <v>25</v>
      </c>
      <c r="J504">
        <v>76</v>
      </c>
      <c r="K504">
        <v>332348</v>
      </c>
      <c r="M504" s="18"/>
    </row>
    <row r="505" spans="1:13" x14ac:dyDescent="0.2">
      <c r="A505" s="1" t="s">
        <v>2799</v>
      </c>
      <c r="B505" s="2">
        <v>27</v>
      </c>
      <c r="C505" s="2">
        <v>33</v>
      </c>
      <c r="D505" s="66">
        <v>1188</v>
      </c>
      <c r="F505">
        <v>22</v>
      </c>
      <c r="G505">
        <v>66.099999999999994</v>
      </c>
      <c r="H505">
        <v>286586</v>
      </c>
      <c r="I505">
        <v>23</v>
      </c>
      <c r="J505">
        <v>59.2</v>
      </c>
      <c r="K505">
        <v>332348</v>
      </c>
      <c r="M505" s="18"/>
    </row>
    <row r="506" spans="1:13" x14ac:dyDescent="0.2">
      <c r="A506" s="1" t="s">
        <v>2800</v>
      </c>
      <c r="B506" s="2">
        <v>25</v>
      </c>
      <c r="C506" s="2">
        <v>42</v>
      </c>
      <c r="D506" s="66">
        <v>1465</v>
      </c>
      <c r="F506">
        <v>25</v>
      </c>
      <c r="G506">
        <v>50</v>
      </c>
      <c r="H506">
        <v>286586</v>
      </c>
      <c r="I506">
        <v>23</v>
      </c>
      <c r="J506">
        <v>71</v>
      </c>
      <c r="K506">
        <v>332348</v>
      </c>
      <c r="M506" s="18"/>
    </row>
    <row r="507" spans="1:13" x14ac:dyDescent="0.2">
      <c r="A507" s="1" t="s">
        <v>2801</v>
      </c>
      <c r="B507" s="2">
        <v>23</v>
      </c>
      <c r="C507" s="2">
        <v>55</v>
      </c>
      <c r="D507" s="66">
        <v>1682</v>
      </c>
      <c r="F507">
        <v>24</v>
      </c>
      <c r="G507">
        <v>66</v>
      </c>
      <c r="H507">
        <v>286586</v>
      </c>
      <c r="I507">
        <v>23</v>
      </c>
      <c r="J507">
        <v>60</v>
      </c>
      <c r="K507">
        <v>332348</v>
      </c>
      <c r="M507" s="18"/>
    </row>
    <row r="508" spans="1:13" x14ac:dyDescent="0.2">
      <c r="A508" s="1" t="s">
        <v>2802</v>
      </c>
      <c r="B508" s="2">
        <v>22</v>
      </c>
      <c r="C508" s="2">
        <v>64</v>
      </c>
      <c r="D508" s="66">
        <v>1860</v>
      </c>
      <c r="E508" s="67">
        <v>1417.875</v>
      </c>
      <c r="F508" s="55">
        <f>AVERAGE(F491:F506)</f>
        <v>23.339999999999996</v>
      </c>
      <c r="G508" s="55">
        <f>AVERAGE(G491:G506)</f>
        <v>67.506666666666675</v>
      </c>
      <c r="H508" s="55">
        <f>H516-H492</f>
        <v>358</v>
      </c>
      <c r="I508" s="55">
        <f>AVERAGE(I491:I506)</f>
        <v>22.393333333333331</v>
      </c>
      <c r="J508" s="55">
        <f>AVERAGE(J491:J506)</f>
        <v>75.326666666666654</v>
      </c>
      <c r="K508" s="55">
        <f>K516-K492</f>
        <v>859</v>
      </c>
      <c r="L508" s="9"/>
      <c r="M508" s="18"/>
    </row>
    <row r="509" spans="1:13" x14ac:dyDescent="0.2">
      <c r="A509" s="1" t="s">
        <v>2803</v>
      </c>
      <c r="B509" s="2">
        <v>21</v>
      </c>
      <c r="C509" s="2">
        <v>68</v>
      </c>
      <c r="D509" s="66">
        <v>1710</v>
      </c>
      <c r="E509" s="67"/>
      <c r="F509" s="8"/>
      <c r="G509" s="8"/>
      <c r="H509" s="8"/>
      <c r="I509" s="8"/>
      <c r="J509" s="8"/>
      <c r="K509" s="8"/>
      <c r="M509" s="18"/>
    </row>
    <row r="510" spans="1:13" x14ac:dyDescent="0.2">
      <c r="A510" s="1" t="s">
        <v>2804</v>
      </c>
      <c r="B510" s="2">
        <v>21</v>
      </c>
      <c r="C510" s="2">
        <v>71</v>
      </c>
      <c r="D510" s="66">
        <v>2528</v>
      </c>
      <c r="E510" s="67"/>
      <c r="F510" s="2"/>
      <c r="M510" s="18"/>
    </row>
    <row r="511" spans="1:13" x14ac:dyDescent="0.2">
      <c r="A511" s="1" t="s">
        <v>2805</v>
      </c>
      <c r="B511" s="2">
        <v>20</v>
      </c>
      <c r="C511" s="2">
        <v>74</v>
      </c>
      <c r="D511" s="66">
        <v>2343</v>
      </c>
      <c r="M511" s="18"/>
    </row>
    <row r="512" spans="1:13" x14ac:dyDescent="0.2">
      <c r="A512" s="1" t="s">
        <v>2806</v>
      </c>
      <c r="B512" s="2">
        <v>19</v>
      </c>
      <c r="C512" s="2">
        <v>77</v>
      </c>
      <c r="D512" s="66">
        <v>2159</v>
      </c>
      <c r="M512" s="18"/>
    </row>
    <row r="513" spans="1:13" x14ac:dyDescent="0.2">
      <c r="A513" s="1" t="s">
        <v>2807</v>
      </c>
      <c r="B513" s="2">
        <v>19</v>
      </c>
      <c r="C513" s="2">
        <v>80</v>
      </c>
      <c r="D513" s="66">
        <v>2464</v>
      </c>
      <c r="M513" s="18"/>
    </row>
    <row r="514" spans="1:13" x14ac:dyDescent="0.2">
      <c r="A514" s="1" t="s">
        <v>2808</v>
      </c>
      <c r="B514" s="2">
        <v>18</v>
      </c>
      <c r="C514" s="2">
        <v>82</v>
      </c>
      <c r="D514" s="66">
        <v>2256</v>
      </c>
      <c r="M514" s="18"/>
    </row>
    <row r="515" spans="1:13" x14ac:dyDescent="0.2">
      <c r="A515" s="1" t="s">
        <v>2809</v>
      </c>
      <c r="B515" s="2">
        <v>18</v>
      </c>
      <c r="C515" s="2">
        <v>82</v>
      </c>
      <c r="D515" s="66">
        <v>2256</v>
      </c>
      <c r="M515" s="18"/>
    </row>
    <row r="516" spans="1:13" x14ac:dyDescent="0.2">
      <c r="A516" s="1" t="s">
        <v>2810</v>
      </c>
      <c r="B516" s="2">
        <v>19</v>
      </c>
      <c r="C516" s="2">
        <v>80</v>
      </c>
      <c r="D516" s="66">
        <v>2464</v>
      </c>
      <c r="F516">
        <v>21.1</v>
      </c>
      <c r="G516">
        <v>74.3</v>
      </c>
      <c r="H516">
        <v>286586</v>
      </c>
      <c r="I516">
        <v>19.2</v>
      </c>
      <c r="J516">
        <v>81.8</v>
      </c>
      <c r="K516">
        <v>332348</v>
      </c>
      <c r="M516" s="18"/>
    </row>
    <row r="517" spans="1:13" x14ac:dyDescent="0.2">
      <c r="A517" s="1" t="s">
        <v>2811</v>
      </c>
      <c r="B517" s="2">
        <v>21</v>
      </c>
      <c r="C517" s="2">
        <v>70</v>
      </c>
      <c r="D517" s="66">
        <v>2528</v>
      </c>
      <c r="F517">
        <v>23.3</v>
      </c>
      <c r="G517">
        <v>72.8</v>
      </c>
      <c r="H517">
        <v>286586</v>
      </c>
      <c r="I517">
        <v>20.6</v>
      </c>
      <c r="J517">
        <v>81</v>
      </c>
      <c r="K517">
        <v>332348</v>
      </c>
      <c r="M517" s="18"/>
    </row>
    <row r="518" spans="1:13" x14ac:dyDescent="0.2">
      <c r="A518" s="1" t="s">
        <v>2812</v>
      </c>
      <c r="B518" s="2">
        <v>24</v>
      </c>
      <c r="C518" s="2">
        <v>58</v>
      </c>
      <c r="D518" s="66">
        <v>1772</v>
      </c>
      <c r="F518">
        <v>23</v>
      </c>
      <c r="G518">
        <v>75.400000000000006</v>
      </c>
      <c r="H518">
        <v>286586</v>
      </c>
      <c r="I518">
        <v>21.4</v>
      </c>
      <c r="J518">
        <v>80.8</v>
      </c>
      <c r="K518">
        <v>332348</v>
      </c>
      <c r="M518" s="18"/>
    </row>
    <row r="519" spans="1:13" x14ac:dyDescent="0.2">
      <c r="A519" s="1" t="s">
        <v>2813</v>
      </c>
      <c r="B519" s="2">
        <v>27</v>
      </c>
      <c r="C519" s="2">
        <v>48</v>
      </c>
      <c r="D519" s="66">
        <v>1550</v>
      </c>
      <c r="F519">
        <v>24.6</v>
      </c>
      <c r="G519">
        <v>68.900000000000006</v>
      </c>
      <c r="H519">
        <v>286586</v>
      </c>
      <c r="I519">
        <v>23.1</v>
      </c>
      <c r="J519">
        <v>79.900000000000006</v>
      </c>
      <c r="K519">
        <v>332348</v>
      </c>
      <c r="M519" s="18"/>
    </row>
    <row r="520" spans="1:13" x14ac:dyDescent="0.2">
      <c r="A520" s="1" t="s">
        <v>2814</v>
      </c>
      <c r="B520" s="2">
        <v>29</v>
      </c>
      <c r="C520" s="2">
        <v>39</v>
      </c>
      <c r="D520" s="66">
        <v>1232</v>
      </c>
      <c r="F520">
        <v>26.3</v>
      </c>
      <c r="G520">
        <v>67.7</v>
      </c>
      <c r="H520">
        <v>286586</v>
      </c>
      <c r="I520">
        <v>21.4</v>
      </c>
      <c r="J520">
        <v>79.099999999999994</v>
      </c>
      <c r="K520">
        <v>332348</v>
      </c>
      <c r="M520" s="18"/>
    </row>
    <row r="521" spans="1:13" x14ac:dyDescent="0.2">
      <c r="A521" s="1" t="s">
        <v>2815</v>
      </c>
      <c r="B521" s="2">
        <v>30</v>
      </c>
      <c r="C521" s="2">
        <v>33</v>
      </c>
      <c r="D521" s="66">
        <v>1259</v>
      </c>
      <c r="M521" s="18"/>
    </row>
    <row r="522" spans="1:13" x14ac:dyDescent="0.2">
      <c r="A522" s="1" t="s">
        <v>2816</v>
      </c>
      <c r="B522" s="2">
        <v>32</v>
      </c>
      <c r="C522" s="2">
        <v>27</v>
      </c>
      <c r="D522" s="66">
        <v>0</v>
      </c>
      <c r="M522" s="18"/>
    </row>
    <row r="523" spans="1:13" x14ac:dyDescent="0.2">
      <c r="A523" s="1" t="s">
        <v>2817</v>
      </c>
      <c r="B523" s="2">
        <v>33</v>
      </c>
      <c r="C523" s="2">
        <v>23</v>
      </c>
      <c r="D523" s="66">
        <v>0</v>
      </c>
      <c r="M523" s="18"/>
    </row>
    <row r="524" spans="1:13" x14ac:dyDescent="0.2">
      <c r="A524" s="1" t="s">
        <v>2818</v>
      </c>
      <c r="B524" s="2">
        <v>33</v>
      </c>
      <c r="C524" s="2">
        <v>21</v>
      </c>
      <c r="D524" s="66">
        <v>0</v>
      </c>
      <c r="M524" s="18"/>
    </row>
    <row r="525" spans="1:13" x14ac:dyDescent="0.2">
      <c r="A525" s="1" t="s">
        <v>2819</v>
      </c>
      <c r="B525" s="2">
        <v>33</v>
      </c>
      <c r="C525" s="2">
        <v>21</v>
      </c>
      <c r="D525" s="66">
        <v>0</v>
      </c>
      <c r="M525" s="18"/>
    </row>
    <row r="526" spans="1:13" x14ac:dyDescent="0.2">
      <c r="A526" s="1" t="s">
        <v>2820</v>
      </c>
      <c r="B526" s="2">
        <v>32</v>
      </c>
      <c r="C526" s="2">
        <v>22</v>
      </c>
      <c r="D526" s="66">
        <v>0</v>
      </c>
      <c r="M526" s="18"/>
    </row>
    <row r="527" spans="1:13" x14ac:dyDescent="0.2">
      <c r="A527" s="1" t="s">
        <v>2821</v>
      </c>
      <c r="B527" s="2">
        <v>31</v>
      </c>
      <c r="C527" s="2">
        <v>24</v>
      </c>
      <c r="D527" s="66">
        <v>0</v>
      </c>
      <c r="M527" s="18"/>
    </row>
    <row r="528" spans="1:13" x14ac:dyDescent="0.2">
      <c r="A528" s="1" t="s">
        <v>2822</v>
      </c>
      <c r="B528" s="2">
        <v>29</v>
      </c>
      <c r="C528" s="2">
        <v>27</v>
      </c>
      <c r="D528" s="66">
        <v>0</v>
      </c>
      <c r="M528" s="18"/>
    </row>
    <row r="529" spans="1:13" x14ac:dyDescent="0.2">
      <c r="A529" s="1" t="s">
        <v>2823</v>
      </c>
      <c r="B529" s="2">
        <v>28</v>
      </c>
      <c r="C529" s="2">
        <v>30</v>
      </c>
      <c r="D529" s="66">
        <v>1209</v>
      </c>
      <c r="M529" s="18"/>
    </row>
    <row r="530" spans="1:13" x14ac:dyDescent="0.2">
      <c r="A530" s="1" t="s">
        <v>2824</v>
      </c>
      <c r="B530" s="2">
        <v>26</v>
      </c>
      <c r="C530" s="2">
        <v>34</v>
      </c>
      <c r="D530" s="66">
        <v>1169</v>
      </c>
      <c r="M530" s="18"/>
    </row>
    <row r="531" spans="1:13" x14ac:dyDescent="0.2">
      <c r="A531" s="1" t="s">
        <v>2825</v>
      </c>
      <c r="B531" s="2">
        <v>26</v>
      </c>
      <c r="C531" s="2">
        <v>38</v>
      </c>
      <c r="D531" s="66">
        <v>1169</v>
      </c>
      <c r="M531" s="18"/>
    </row>
    <row r="532" spans="1:13" x14ac:dyDescent="0.2">
      <c r="A532" s="1" t="s">
        <v>2826</v>
      </c>
      <c r="B532" s="2">
        <v>25</v>
      </c>
      <c r="C532" s="2">
        <v>42</v>
      </c>
      <c r="D532" s="66">
        <v>1465</v>
      </c>
      <c r="E532" s="67">
        <v>1313.875</v>
      </c>
      <c r="F532" s="55">
        <f>AVERAGE(F515:F530)</f>
        <v>23.66</v>
      </c>
      <c r="G532" s="55">
        <f>AVERAGE(G515:G530)</f>
        <v>71.819999999999993</v>
      </c>
      <c r="H532" s="55">
        <f>H636-H516</f>
        <v>0</v>
      </c>
      <c r="I532" s="55">
        <f>AVERAGE(I515:I530)</f>
        <v>21.139999999999997</v>
      </c>
      <c r="J532" s="55">
        <f>AVERAGE(J515:J530)</f>
        <v>80.52000000000001</v>
      </c>
      <c r="K532" s="55">
        <f>K636-K516</f>
        <v>5</v>
      </c>
      <c r="L532" s="39"/>
      <c r="M532" s="18"/>
    </row>
    <row r="533" spans="1:13" x14ac:dyDescent="0.2">
      <c r="A533" s="1" t="s">
        <v>2827</v>
      </c>
      <c r="B533" s="2">
        <v>23</v>
      </c>
      <c r="C533" s="2">
        <v>48</v>
      </c>
      <c r="D533" s="66">
        <v>1381</v>
      </c>
      <c r="E533" s="99"/>
      <c r="F533" s="8"/>
      <c r="G533" s="8"/>
      <c r="H533" s="8"/>
      <c r="I533" s="8"/>
      <c r="J533" s="8"/>
      <c r="K533" s="8"/>
      <c r="M533" s="18"/>
    </row>
    <row r="534" spans="1:13" x14ac:dyDescent="0.2">
      <c r="A534" s="1" t="s">
        <v>2828</v>
      </c>
      <c r="B534" s="2">
        <v>22</v>
      </c>
      <c r="C534" s="2">
        <v>54</v>
      </c>
      <c r="D534" s="66">
        <v>1590</v>
      </c>
      <c r="E534" s="67"/>
      <c r="F534" s="2"/>
      <c r="M534" s="18"/>
    </row>
    <row r="535" spans="1:13" x14ac:dyDescent="0.2">
      <c r="A535" s="1" t="s">
        <v>2829</v>
      </c>
      <c r="B535" s="2">
        <v>21</v>
      </c>
      <c r="C535" s="2">
        <v>60</v>
      </c>
      <c r="D535" s="66">
        <v>1710</v>
      </c>
      <c r="M535" s="18"/>
    </row>
    <row r="536" spans="1:13" x14ac:dyDescent="0.2">
      <c r="A536" s="1" t="s">
        <v>2830</v>
      </c>
      <c r="B536" s="2">
        <v>20</v>
      </c>
      <c r="C536" s="2">
        <v>63</v>
      </c>
      <c r="D536" s="66">
        <v>1571</v>
      </c>
      <c r="M536" s="18"/>
    </row>
    <row r="537" spans="1:13" x14ac:dyDescent="0.2">
      <c r="A537" s="1" t="s">
        <v>2831</v>
      </c>
      <c r="B537" s="2">
        <v>20</v>
      </c>
      <c r="C537" s="2">
        <v>65</v>
      </c>
      <c r="D537" s="66">
        <v>1571</v>
      </c>
      <c r="M537" s="18"/>
    </row>
    <row r="538" spans="1:13" x14ac:dyDescent="0.2">
      <c r="A538" s="1" t="s">
        <v>2832</v>
      </c>
      <c r="B538" s="2">
        <v>19</v>
      </c>
      <c r="C538" s="2">
        <v>65</v>
      </c>
      <c r="D538" s="66">
        <v>1444</v>
      </c>
      <c r="M538" s="18"/>
    </row>
    <row r="539" spans="1:13" x14ac:dyDescent="0.2">
      <c r="A539" s="1" t="s">
        <v>2833</v>
      </c>
      <c r="B539" s="2">
        <v>19</v>
      </c>
      <c r="C539" s="2">
        <v>64</v>
      </c>
      <c r="D539" s="66">
        <v>1444</v>
      </c>
      <c r="M539" s="18"/>
    </row>
    <row r="540" spans="1:13" x14ac:dyDescent="0.2">
      <c r="A540" s="1" t="s">
        <v>2834</v>
      </c>
      <c r="B540" s="2">
        <v>20</v>
      </c>
      <c r="C540" s="2">
        <v>58</v>
      </c>
      <c r="D540" s="66">
        <v>1403</v>
      </c>
      <c r="F540" t="s">
        <v>537</v>
      </c>
      <c r="G540" t="s">
        <v>537</v>
      </c>
      <c r="H540" s="39" t="s">
        <v>537</v>
      </c>
      <c r="I540" t="s">
        <v>537</v>
      </c>
      <c r="J540" t="s">
        <v>537</v>
      </c>
      <c r="K540" t="s">
        <v>537</v>
      </c>
      <c r="M540" s="18"/>
    </row>
    <row r="541" spans="1:13" x14ac:dyDescent="0.2">
      <c r="A541" s="1" t="s">
        <v>2835</v>
      </c>
      <c r="B541" s="2">
        <v>23</v>
      </c>
      <c r="C541" s="2">
        <v>46</v>
      </c>
      <c r="D541" s="66">
        <v>1381</v>
      </c>
      <c r="F541" t="s">
        <v>537</v>
      </c>
      <c r="G541" t="s">
        <v>537</v>
      </c>
      <c r="H541" s="39" t="s">
        <v>537</v>
      </c>
      <c r="I541" t="s">
        <v>537</v>
      </c>
      <c r="J541" t="s">
        <v>537</v>
      </c>
      <c r="K541" t="s">
        <v>537</v>
      </c>
      <c r="M541" s="18"/>
    </row>
    <row r="542" spans="1:13" x14ac:dyDescent="0.2">
      <c r="A542" s="1" t="s">
        <v>2836</v>
      </c>
      <c r="B542" s="2">
        <v>26</v>
      </c>
      <c r="C542" s="2">
        <v>38</v>
      </c>
      <c r="D542" s="66">
        <v>1169</v>
      </c>
      <c r="F542" t="s">
        <v>537</v>
      </c>
      <c r="G542" t="s">
        <v>537</v>
      </c>
      <c r="H542" s="39" t="s">
        <v>537</v>
      </c>
      <c r="I542" t="s">
        <v>537</v>
      </c>
      <c r="J542" t="s">
        <v>537</v>
      </c>
      <c r="K542" t="s">
        <v>537</v>
      </c>
      <c r="M542" s="18"/>
    </row>
    <row r="543" spans="1:13" x14ac:dyDescent="0.2">
      <c r="A543" s="1" t="s">
        <v>2837</v>
      </c>
      <c r="B543" s="2">
        <v>29</v>
      </c>
      <c r="C543" s="2">
        <v>31</v>
      </c>
      <c r="D543" s="66">
        <v>1232</v>
      </c>
      <c r="F543" t="s">
        <v>537</v>
      </c>
      <c r="G543" t="s">
        <v>537</v>
      </c>
      <c r="H543" s="39" t="s">
        <v>537</v>
      </c>
      <c r="I543" t="s">
        <v>537</v>
      </c>
      <c r="J543" t="s">
        <v>537</v>
      </c>
      <c r="K543" t="s">
        <v>537</v>
      </c>
      <c r="M543" s="18"/>
    </row>
    <row r="544" spans="1:13" x14ac:dyDescent="0.2">
      <c r="A544" s="1" t="s">
        <v>2838</v>
      </c>
      <c r="B544" s="2">
        <v>31</v>
      </c>
      <c r="C544" s="2">
        <v>27</v>
      </c>
      <c r="D544" s="66">
        <v>0</v>
      </c>
      <c r="F544" t="s">
        <v>537</v>
      </c>
      <c r="G544" t="s">
        <v>537</v>
      </c>
      <c r="H544" s="39" t="s">
        <v>537</v>
      </c>
      <c r="I544" t="s">
        <v>537</v>
      </c>
      <c r="J544" t="s">
        <v>537</v>
      </c>
      <c r="K544" t="s">
        <v>537</v>
      </c>
      <c r="M544" s="18"/>
    </row>
    <row r="545" spans="1:13" x14ac:dyDescent="0.2">
      <c r="A545" s="1" t="s">
        <v>2839</v>
      </c>
      <c r="B545" s="2">
        <v>32</v>
      </c>
      <c r="C545" s="2">
        <v>24</v>
      </c>
      <c r="D545" s="66">
        <v>0</v>
      </c>
      <c r="F545" t="s">
        <v>537</v>
      </c>
      <c r="G545" t="s">
        <v>537</v>
      </c>
      <c r="H545" s="39" t="s">
        <v>537</v>
      </c>
      <c r="I545" t="s">
        <v>537</v>
      </c>
      <c r="J545" t="s">
        <v>537</v>
      </c>
      <c r="K545" t="s">
        <v>537</v>
      </c>
      <c r="M545" s="18"/>
    </row>
    <row r="546" spans="1:13" x14ac:dyDescent="0.2">
      <c r="A546" s="1" t="s">
        <v>2840</v>
      </c>
      <c r="B546" s="2">
        <v>33</v>
      </c>
      <c r="C546" s="2">
        <v>22</v>
      </c>
      <c r="D546" s="66">
        <v>0</v>
      </c>
      <c r="F546" t="s">
        <v>537</v>
      </c>
      <c r="G546" t="s">
        <v>537</v>
      </c>
      <c r="H546" s="39" t="s">
        <v>537</v>
      </c>
      <c r="I546" t="s">
        <v>537</v>
      </c>
      <c r="J546" t="s">
        <v>537</v>
      </c>
      <c r="K546" t="s">
        <v>537</v>
      </c>
      <c r="M546" s="18"/>
    </row>
    <row r="547" spans="1:13" x14ac:dyDescent="0.2">
      <c r="A547" s="1" t="s">
        <v>2841</v>
      </c>
      <c r="B547" s="2">
        <v>34</v>
      </c>
      <c r="C547" s="2">
        <v>20</v>
      </c>
      <c r="D547" s="66">
        <v>0</v>
      </c>
      <c r="F547" t="s">
        <v>537</v>
      </c>
      <c r="G547" t="s">
        <v>537</v>
      </c>
      <c r="H547" s="39" t="s">
        <v>537</v>
      </c>
      <c r="I547" t="s">
        <v>537</v>
      </c>
      <c r="J547" t="s">
        <v>537</v>
      </c>
      <c r="K547" t="s">
        <v>537</v>
      </c>
      <c r="M547" s="18"/>
    </row>
    <row r="548" spans="1:13" x14ac:dyDescent="0.2">
      <c r="A548" s="1" t="s">
        <v>2842</v>
      </c>
      <c r="B548" s="2">
        <v>35</v>
      </c>
      <c r="C548" s="2">
        <v>19</v>
      </c>
      <c r="D548" s="66">
        <v>0</v>
      </c>
      <c r="F548" t="s">
        <v>537</v>
      </c>
      <c r="G548" t="s">
        <v>537</v>
      </c>
      <c r="H548" s="39" t="s">
        <v>537</v>
      </c>
      <c r="I548" t="s">
        <v>537</v>
      </c>
      <c r="J548" t="s">
        <v>537</v>
      </c>
      <c r="K548" t="s">
        <v>537</v>
      </c>
      <c r="M548" s="18"/>
    </row>
    <row r="549" spans="1:13" x14ac:dyDescent="0.2">
      <c r="A549" s="1" t="s">
        <v>2843</v>
      </c>
      <c r="B549" s="2">
        <v>34</v>
      </c>
      <c r="C549" s="2">
        <v>20</v>
      </c>
      <c r="D549" s="66">
        <v>0</v>
      </c>
      <c r="F549" t="s">
        <v>537</v>
      </c>
      <c r="G549" t="s">
        <v>537</v>
      </c>
      <c r="H549" s="39" t="s">
        <v>537</v>
      </c>
      <c r="I549" t="s">
        <v>537</v>
      </c>
      <c r="J549" t="s">
        <v>537</v>
      </c>
      <c r="K549" t="s">
        <v>537</v>
      </c>
      <c r="M549" s="18"/>
    </row>
    <row r="550" spans="1:13" x14ac:dyDescent="0.2">
      <c r="A550" s="1" t="s">
        <v>2844</v>
      </c>
      <c r="B550" s="2">
        <v>33</v>
      </c>
      <c r="C550" s="2">
        <v>21</v>
      </c>
      <c r="D550" s="66">
        <v>0</v>
      </c>
      <c r="F550" t="s">
        <v>537</v>
      </c>
      <c r="G550" t="s">
        <v>537</v>
      </c>
      <c r="H550" s="39" t="s">
        <v>537</v>
      </c>
      <c r="I550" t="s">
        <v>537</v>
      </c>
      <c r="J550" t="s">
        <v>537</v>
      </c>
      <c r="K550" t="s">
        <v>537</v>
      </c>
      <c r="M550" s="18"/>
    </row>
    <row r="551" spans="1:13" x14ac:dyDescent="0.2">
      <c r="A551" s="1" t="s">
        <v>2845</v>
      </c>
      <c r="B551" s="2">
        <v>33</v>
      </c>
      <c r="C551" s="2">
        <v>21</v>
      </c>
      <c r="D551" s="66">
        <v>0</v>
      </c>
      <c r="F551" t="s">
        <v>537</v>
      </c>
      <c r="G551" t="s">
        <v>537</v>
      </c>
      <c r="H551" s="39" t="s">
        <v>537</v>
      </c>
      <c r="I551" t="s">
        <v>537</v>
      </c>
      <c r="J551" t="s">
        <v>537</v>
      </c>
      <c r="K551" t="s">
        <v>537</v>
      </c>
      <c r="M551" s="18"/>
    </row>
    <row r="552" spans="1:13" x14ac:dyDescent="0.2">
      <c r="A552" s="1" t="s">
        <v>2846</v>
      </c>
      <c r="B552" s="2">
        <v>31</v>
      </c>
      <c r="C552" s="2">
        <v>24</v>
      </c>
      <c r="D552" s="66">
        <v>0</v>
      </c>
      <c r="F552" t="s">
        <v>537</v>
      </c>
      <c r="G552" t="s">
        <v>537</v>
      </c>
      <c r="H552" s="39" t="s">
        <v>537</v>
      </c>
      <c r="I552" t="s">
        <v>537</v>
      </c>
      <c r="J552" t="s">
        <v>537</v>
      </c>
      <c r="K552" t="s">
        <v>537</v>
      </c>
      <c r="M552" s="18"/>
    </row>
    <row r="553" spans="1:13" x14ac:dyDescent="0.2">
      <c r="A553" s="1" t="s">
        <v>2847</v>
      </c>
      <c r="B553" s="2">
        <v>29</v>
      </c>
      <c r="C553" s="2">
        <v>26</v>
      </c>
      <c r="D553" s="66">
        <v>0</v>
      </c>
      <c r="F553" t="s">
        <v>537</v>
      </c>
      <c r="G553" t="s">
        <v>537</v>
      </c>
      <c r="H553" s="39" t="s">
        <v>537</v>
      </c>
      <c r="I553" t="s">
        <v>537</v>
      </c>
      <c r="J553" t="s">
        <v>537</v>
      </c>
      <c r="K553" t="s">
        <v>537</v>
      </c>
      <c r="M553" s="18"/>
    </row>
    <row r="554" spans="1:13" x14ac:dyDescent="0.2">
      <c r="A554" s="1" t="s">
        <v>2848</v>
      </c>
      <c r="B554" s="2">
        <v>27</v>
      </c>
      <c r="C554" s="2">
        <v>30</v>
      </c>
      <c r="D554" s="66">
        <v>1188</v>
      </c>
      <c r="F554" t="s">
        <v>537</v>
      </c>
      <c r="G554" t="s">
        <v>537</v>
      </c>
      <c r="H554" s="39" t="s">
        <v>537</v>
      </c>
      <c r="I554" t="s">
        <v>537</v>
      </c>
      <c r="J554" t="s">
        <v>537</v>
      </c>
      <c r="K554" t="s">
        <v>537</v>
      </c>
      <c r="M554" s="18"/>
    </row>
    <row r="555" spans="1:13" x14ac:dyDescent="0.2">
      <c r="A555" s="1" t="s">
        <v>2849</v>
      </c>
      <c r="B555" s="2">
        <v>26</v>
      </c>
      <c r="C555" s="2">
        <v>33</v>
      </c>
      <c r="D555" s="66">
        <v>1169</v>
      </c>
      <c r="F555" t="s">
        <v>537</v>
      </c>
      <c r="G555" t="s">
        <v>537</v>
      </c>
      <c r="H555" s="39" t="s">
        <v>537</v>
      </c>
      <c r="I555" t="s">
        <v>537</v>
      </c>
      <c r="J555" t="s">
        <v>537</v>
      </c>
      <c r="K555" t="s">
        <v>537</v>
      </c>
      <c r="M555" s="18"/>
    </row>
    <row r="556" spans="1:13" x14ac:dyDescent="0.2">
      <c r="A556" s="1" t="s">
        <v>2850</v>
      </c>
      <c r="B556" s="2">
        <v>26</v>
      </c>
      <c r="C556" s="2">
        <v>36</v>
      </c>
      <c r="D556" s="66">
        <v>1169</v>
      </c>
      <c r="E556" s="67">
        <v>809.25</v>
      </c>
      <c r="M556" s="18"/>
    </row>
    <row r="557" spans="1:13" x14ac:dyDescent="0.2">
      <c r="A557" s="1" t="s">
        <v>2851</v>
      </c>
      <c r="B557" s="2">
        <v>25</v>
      </c>
      <c r="C557" s="2">
        <v>39</v>
      </c>
      <c r="D557" s="66">
        <v>1150</v>
      </c>
      <c r="M557" s="18"/>
    </row>
    <row r="558" spans="1:13" x14ac:dyDescent="0.2">
      <c r="A558" s="1" t="s">
        <v>2852</v>
      </c>
      <c r="B558" s="2">
        <v>24</v>
      </c>
      <c r="C558" s="2">
        <v>40</v>
      </c>
      <c r="D558" s="66">
        <v>1424</v>
      </c>
      <c r="E558" s="67"/>
      <c r="F558" s="2"/>
      <c r="M558" s="18"/>
    </row>
    <row r="559" spans="1:13" x14ac:dyDescent="0.2">
      <c r="A559" s="1" t="s">
        <v>2853</v>
      </c>
      <c r="B559" s="2">
        <v>23</v>
      </c>
      <c r="C559" s="2">
        <v>43</v>
      </c>
      <c r="D559" s="66">
        <v>1381</v>
      </c>
      <c r="M559" s="18"/>
    </row>
    <row r="560" spans="1:13" x14ac:dyDescent="0.2">
      <c r="A560" s="1" t="s">
        <v>2854</v>
      </c>
      <c r="B560" s="2">
        <v>22</v>
      </c>
      <c r="C560" s="2">
        <v>45</v>
      </c>
      <c r="D560" s="66">
        <v>1335</v>
      </c>
      <c r="M560" s="18"/>
    </row>
    <row r="561" spans="1:13" x14ac:dyDescent="0.2">
      <c r="A561" s="1" t="s">
        <v>2855</v>
      </c>
      <c r="B561" s="2">
        <v>21</v>
      </c>
      <c r="C561" s="2">
        <v>47</v>
      </c>
      <c r="D561" s="66">
        <v>1286</v>
      </c>
      <c r="M561" s="18"/>
    </row>
    <row r="562" spans="1:13" x14ac:dyDescent="0.2">
      <c r="A562" s="1" t="s">
        <v>2856</v>
      </c>
      <c r="B562" s="2">
        <v>20</v>
      </c>
      <c r="C562" s="2">
        <v>48</v>
      </c>
      <c r="D562" s="66">
        <v>1231</v>
      </c>
      <c r="M562" s="18"/>
    </row>
    <row r="563" spans="1:13" x14ac:dyDescent="0.2">
      <c r="A563" s="1" t="s">
        <v>2857</v>
      </c>
      <c r="B563" s="2">
        <v>20</v>
      </c>
      <c r="C563" s="2">
        <v>50</v>
      </c>
      <c r="D563" s="66">
        <v>1403</v>
      </c>
      <c r="M563" s="18"/>
    </row>
    <row r="564" spans="1:13" x14ac:dyDescent="0.2">
      <c r="A564" s="1" t="s">
        <v>2858</v>
      </c>
      <c r="B564" s="2">
        <v>21</v>
      </c>
      <c r="C564" s="2">
        <v>47</v>
      </c>
      <c r="D564" s="66">
        <v>1286</v>
      </c>
      <c r="F564" t="s">
        <v>537</v>
      </c>
      <c r="G564" t="s">
        <v>537</v>
      </c>
      <c r="H564" s="39" t="s">
        <v>537</v>
      </c>
      <c r="I564" t="s">
        <v>537</v>
      </c>
      <c r="J564" t="s">
        <v>537</v>
      </c>
      <c r="K564" t="s">
        <v>537</v>
      </c>
      <c r="M564" s="18"/>
    </row>
    <row r="565" spans="1:13" x14ac:dyDescent="0.2">
      <c r="A565" s="1" t="s">
        <v>2859</v>
      </c>
      <c r="B565" s="2">
        <v>24</v>
      </c>
      <c r="C565" s="2">
        <v>42</v>
      </c>
      <c r="D565" s="66">
        <v>1424</v>
      </c>
      <c r="F565" t="s">
        <v>537</v>
      </c>
      <c r="G565" t="s">
        <v>537</v>
      </c>
      <c r="H565" s="39" t="s">
        <v>537</v>
      </c>
      <c r="I565" t="s">
        <v>537</v>
      </c>
      <c r="J565" t="s">
        <v>537</v>
      </c>
      <c r="K565" t="s">
        <v>537</v>
      </c>
      <c r="M565" s="18"/>
    </row>
    <row r="566" spans="1:13" x14ac:dyDescent="0.2">
      <c r="A566" s="1" t="s">
        <v>2860</v>
      </c>
      <c r="B566" s="2">
        <v>27</v>
      </c>
      <c r="C566" s="2">
        <v>35</v>
      </c>
      <c r="D566" s="66">
        <v>1188</v>
      </c>
      <c r="F566" t="s">
        <v>537</v>
      </c>
      <c r="G566" t="s">
        <v>537</v>
      </c>
      <c r="H566" s="39" t="s">
        <v>537</v>
      </c>
      <c r="I566" t="s">
        <v>537</v>
      </c>
      <c r="J566" t="s">
        <v>537</v>
      </c>
      <c r="K566" t="s">
        <v>537</v>
      </c>
      <c r="M566" s="18"/>
    </row>
    <row r="567" spans="1:13" x14ac:dyDescent="0.2">
      <c r="A567" s="1" t="s">
        <v>2861</v>
      </c>
      <c r="B567" s="2">
        <v>29</v>
      </c>
      <c r="C567" s="2">
        <v>29</v>
      </c>
      <c r="D567" s="66">
        <v>0</v>
      </c>
      <c r="F567" t="s">
        <v>537</v>
      </c>
      <c r="G567" t="s">
        <v>537</v>
      </c>
      <c r="H567" s="39" t="s">
        <v>537</v>
      </c>
      <c r="I567" t="s">
        <v>537</v>
      </c>
      <c r="J567" t="s">
        <v>537</v>
      </c>
      <c r="K567" t="s">
        <v>537</v>
      </c>
      <c r="M567" s="18"/>
    </row>
    <row r="568" spans="1:13" x14ac:dyDescent="0.2">
      <c r="A568" s="1" t="s">
        <v>2862</v>
      </c>
      <c r="B568" s="2">
        <v>31</v>
      </c>
      <c r="C568" s="2">
        <v>25</v>
      </c>
      <c r="D568" s="66">
        <v>0</v>
      </c>
      <c r="F568" t="s">
        <v>537</v>
      </c>
      <c r="G568" t="s">
        <v>537</v>
      </c>
      <c r="H568" s="39" t="s">
        <v>537</v>
      </c>
      <c r="I568" t="s">
        <v>537</v>
      </c>
      <c r="J568" t="s">
        <v>537</v>
      </c>
      <c r="K568" t="s">
        <v>537</v>
      </c>
      <c r="M568" s="18"/>
    </row>
    <row r="569" spans="1:13" x14ac:dyDescent="0.2">
      <c r="A569" s="1" t="s">
        <v>2863</v>
      </c>
      <c r="B569" s="2">
        <v>32</v>
      </c>
      <c r="C569" s="2">
        <v>24</v>
      </c>
      <c r="D569" s="66">
        <v>0</v>
      </c>
      <c r="F569" t="s">
        <v>537</v>
      </c>
      <c r="G569" t="s">
        <v>537</v>
      </c>
      <c r="H569" s="39" t="s">
        <v>537</v>
      </c>
      <c r="I569" t="s">
        <v>537</v>
      </c>
      <c r="J569" t="s">
        <v>537</v>
      </c>
      <c r="K569" t="s">
        <v>537</v>
      </c>
      <c r="M569" s="18"/>
    </row>
    <row r="570" spans="1:13" x14ac:dyDescent="0.2">
      <c r="A570" s="1" t="s">
        <v>2864</v>
      </c>
      <c r="B570" s="2">
        <v>34</v>
      </c>
      <c r="C570" s="2">
        <v>23</v>
      </c>
      <c r="D570" s="66">
        <v>0</v>
      </c>
      <c r="F570" t="s">
        <v>537</v>
      </c>
      <c r="G570" t="s">
        <v>537</v>
      </c>
      <c r="H570" s="39" t="s">
        <v>537</v>
      </c>
      <c r="I570" t="s">
        <v>537</v>
      </c>
      <c r="J570" t="s">
        <v>537</v>
      </c>
      <c r="K570" t="s">
        <v>537</v>
      </c>
      <c r="M570" s="18"/>
    </row>
    <row r="571" spans="1:13" x14ac:dyDescent="0.2">
      <c r="A571" s="1" t="s">
        <v>2865</v>
      </c>
      <c r="B571" s="2">
        <v>34</v>
      </c>
      <c r="C571" s="2">
        <v>23</v>
      </c>
      <c r="D571" s="66">
        <v>0</v>
      </c>
      <c r="F571" t="s">
        <v>537</v>
      </c>
      <c r="G571" t="s">
        <v>537</v>
      </c>
      <c r="H571" s="39" t="s">
        <v>537</v>
      </c>
      <c r="I571" t="s">
        <v>537</v>
      </c>
      <c r="J571" t="s">
        <v>537</v>
      </c>
      <c r="K571" t="s">
        <v>537</v>
      </c>
      <c r="M571" s="18"/>
    </row>
    <row r="572" spans="1:13" x14ac:dyDescent="0.2">
      <c r="A572" s="1" t="s">
        <v>2866</v>
      </c>
      <c r="B572" s="2">
        <v>33</v>
      </c>
      <c r="C572" s="2">
        <v>27</v>
      </c>
      <c r="D572" s="66">
        <v>0</v>
      </c>
      <c r="F572" t="s">
        <v>537</v>
      </c>
      <c r="G572" t="s">
        <v>537</v>
      </c>
      <c r="H572" s="39" t="s">
        <v>537</v>
      </c>
      <c r="I572" t="s">
        <v>537</v>
      </c>
      <c r="J572" t="s">
        <v>537</v>
      </c>
      <c r="K572" t="s">
        <v>537</v>
      </c>
      <c r="M572" s="18"/>
    </row>
    <row r="573" spans="1:13" x14ac:dyDescent="0.2">
      <c r="A573" s="1" t="s">
        <v>2867</v>
      </c>
      <c r="B573" s="2">
        <v>32</v>
      </c>
      <c r="C573" s="2">
        <v>32</v>
      </c>
      <c r="D573" s="66">
        <v>1325</v>
      </c>
      <c r="F573" t="s">
        <v>537</v>
      </c>
      <c r="G573" t="s">
        <v>537</v>
      </c>
      <c r="H573" s="39" t="s">
        <v>537</v>
      </c>
      <c r="I573" t="s">
        <v>537</v>
      </c>
      <c r="J573" t="s">
        <v>537</v>
      </c>
      <c r="K573" t="s">
        <v>537</v>
      </c>
      <c r="M573" s="18"/>
    </row>
    <row r="574" spans="1:13" x14ac:dyDescent="0.2">
      <c r="A574" s="1" t="s">
        <v>2868</v>
      </c>
      <c r="B574" s="2">
        <v>29</v>
      </c>
      <c r="C574" s="2">
        <v>42</v>
      </c>
      <c r="D574" s="66">
        <v>1640</v>
      </c>
      <c r="F574" t="s">
        <v>537</v>
      </c>
      <c r="G574" t="s">
        <v>537</v>
      </c>
      <c r="H574" s="39" t="s">
        <v>537</v>
      </c>
      <c r="I574" t="s">
        <v>537</v>
      </c>
      <c r="J574" t="s">
        <v>537</v>
      </c>
      <c r="K574" t="s">
        <v>537</v>
      </c>
      <c r="M574" s="18"/>
    </row>
    <row r="575" spans="1:13" x14ac:dyDescent="0.2">
      <c r="A575" s="1" t="s">
        <v>2869</v>
      </c>
      <c r="B575" s="2">
        <v>27</v>
      </c>
      <c r="C575" s="2">
        <v>49</v>
      </c>
      <c r="D575" s="66">
        <v>1550</v>
      </c>
      <c r="F575" t="s">
        <v>537</v>
      </c>
      <c r="G575" t="s">
        <v>537</v>
      </c>
      <c r="H575" s="39" t="s">
        <v>537</v>
      </c>
      <c r="I575" t="s">
        <v>537</v>
      </c>
      <c r="J575" t="s">
        <v>537</v>
      </c>
      <c r="K575" t="s">
        <v>537</v>
      </c>
      <c r="M575" s="18"/>
    </row>
    <row r="576" spans="1:13" x14ac:dyDescent="0.2">
      <c r="A576" s="1" t="s">
        <v>2870</v>
      </c>
      <c r="B576" s="2">
        <v>25</v>
      </c>
      <c r="C576" s="2">
        <v>59</v>
      </c>
      <c r="D576" s="66">
        <v>1861</v>
      </c>
      <c r="F576" t="s">
        <v>537</v>
      </c>
      <c r="G576" t="s">
        <v>537</v>
      </c>
      <c r="H576" s="39" t="s">
        <v>537</v>
      </c>
      <c r="I576" t="s">
        <v>537</v>
      </c>
      <c r="J576" t="s">
        <v>537</v>
      </c>
      <c r="K576" t="s">
        <v>537</v>
      </c>
      <c r="M576" s="18"/>
    </row>
    <row r="577" spans="1:13" x14ac:dyDescent="0.2">
      <c r="A577" s="1" t="s">
        <v>2871</v>
      </c>
      <c r="B577" s="2">
        <v>24</v>
      </c>
      <c r="C577" s="2">
        <v>67</v>
      </c>
      <c r="D577" s="66">
        <v>2176</v>
      </c>
      <c r="F577" t="s">
        <v>537</v>
      </c>
      <c r="G577" t="s">
        <v>537</v>
      </c>
      <c r="H577" s="39" t="s">
        <v>537</v>
      </c>
      <c r="I577" t="s">
        <v>537</v>
      </c>
      <c r="J577" t="s">
        <v>537</v>
      </c>
      <c r="K577" t="s">
        <v>537</v>
      </c>
      <c r="M577" s="18"/>
    </row>
    <row r="578" spans="1:13" x14ac:dyDescent="0.2">
      <c r="A578" s="1" t="s">
        <v>2872</v>
      </c>
      <c r="B578" s="2">
        <v>22</v>
      </c>
      <c r="C578" s="2">
        <v>73</v>
      </c>
      <c r="D578" s="66">
        <v>2712</v>
      </c>
      <c r="F578" t="s">
        <v>537</v>
      </c>
      <c r="G578" t="s">
        <v>537</v>
      </c>
      <c r="H578" s="39" t="s">
        <v>537</v>
      </c>
      <c r="I578" t="s">
        <v>537</v>
      </c>
      <c r="J578" t="s">
        <v>537</v>
      </c>
      <c r="K578" t="s">
        <v>537</v>
      </c>
      <c r="M578" s="18"/>
    </row>
    <row r="579" spans="1:13" x14ac:dyDescent="0.2">
      <c r="A579" s="1" t="s">
        <v>2873</v>
      </c>
      <c r="B579" s="2">
        <v>22</v>
      </c>
      <c r="C579" s="2">
        <v>74</v>
      </c>
      <c r="D579" s="66">
        <v>2712</v>
      </c>
      <c r="F579" t="s">
        <v>537</v>
      </c>
      <c r="G579" t="s">
        <v>537</v>
      </c>
      <c r="H579" s="39" t="s">
        <v>537</v>
      </c>
      <c r="I579" t="s">
        <v>537</v>
      </c>
      <c r="J579" t="s">
        <v>537</v>
      </c>
      <c r="K579" t="s">
        <v>537</v>
      </c>
      <c r="M579" s="18"/>
    </row>
    <row r="580" spans="1:13" x14ac:dyDescent="0.2">
      <c r="A580" s="1" t="s">
        <v>2874</v>
      </c>
      <c r="B580" s="2">
        <v>21</v>
      </c>
      <c r="C580" s="2">
        <v>74</v>
      </c>
      <c r="D580" s="66">
        <v>2528</v>
      </c>
      <c r="E580" s="67">
        <v>1233.8333333333333</v>
      </c>
      <c r="M580" s="18"/>
    </row>
    <row r="581" spans="1:13" x14ac:dyDescent="0.2">
      <c r="A581" s="1" t="s">
        <v>2875</v>
      </c>
      <c r="B581" s="2">
        <v>21</v>
      </c>
      <c r="C581" s="2">
        <v>79</v>
      </c>
      <c r="D581" s="66">
        <v>2528</v>
      </c>
      <c r="M581" s="18"/>
    </row>
    <row r="582" spans="1:13" x14ac:dyDescent="0.2">
      <c r="A582" s="1" t="s">
        <v>2876</v>
      </c>
      <c r="B582" s="2">
        <v>21</v>
      </c>
      <c r="C582" s="2">
        <v>80</v>
      </c>
      <c r="D582" s="66">
        <v>2879</v>
      </c>
      <c r="E582" s="67"/>
      <c r="F582" s="2"/>
      <c r="M582" s="18"/>
    </row>
    <row r="583" spans="1:13" x14ac:dyDescent="0.2">
      <c r="A583" s="1" t="s">
        <v>2877</v>
      </c>
      <c r="B583" s="2">
        <v>20</v>
      </c>
      <c r="C583" s="2">
        <v>80</v>
      </c>
      <c r="D583" s="66">
        <v>2672</v>
      </c>
      <c r="M583" s="18"/>
    </row>
    <row r="584" spans="1:13" x14ac:dyDescent="0.2">
      <c r="A584" s="1" t="s">
        <v>2878</v>
      </c>
      <c r="B584" s="2">
        <v>21</v>
      </c>
      <c r="C584" s="2">
        <v>78</v>
      </c>
      <c r="D584" s="66">
        <v>2528</v>
      </c>
      <c r="M584" s="18"/>
    </row>
    <row r="585" spans="1:13" x14ac:dyDescent="0.2">
      <c r="A585" s="1" t="s">
        <v>2879</v>
      </c>
      <c r="B585" s="2">
        <v>21</v>
      </c>
      <c r="C585" s="2">
        <v>76</v>
      </c>
      <c r="D585" s="66">
        <v>2528</v>
      </c>
      <c r="M585" s="18"/>
    </row>
    <row r="586" spans="1:13" x14ac:dyDescent="0.2">
      <c r="A586" s="1" t="s">
        <v>2880</v>
      </c>
      <c r="B586" s="2">
        <v>21</v>
      </c>
      <c r="C586" s="2">
        <v>74</v>
      </c>
      <c r="D586" s="66">
        <v>2528</v>
      </c>
      <c r="M586" s="18"/>
    </row>
    <row r="587" spans="1:13" x14ac:dyDescent="0.2">
      <c r="A587" s="1" t="s">
        <v>2881</v>
      </c>
      <c r="B587" s="2">
        <v>20</v>
      </c>
      <c r="C587" s="2">
        <v>75</v>
      </c>
      <c r="D587" s="66">
        <v>2343</v>
      </c>
      <c r="M587" s="18"/>
    </row>
    <row r="588" spans="1:13" x14ac:dyDescent="0.2">
      <c r="A588" s="1" t="s">
        <v>2882</v>
      </c>
      <c r="B588" s="2">
        <v>20</v>
      </c>
      <c r="C588" s="2">
        <v>75</v>
      </c>
      <c r="D588" s="66">
        <v>2343</v>
      </c>
      <c r="F588" t="s">
        <v>537</v>
      </c>
      <c r="G588" t="s">
        <v>537</v>
      </c>
      <c r="H588" s="39" t="s">
        <v>537</v>
      </c>
      <c r="I588" t="s">
        <v>537</v>
      </c>
      <c r="J588" t="s">
        <v>537</v>
      </c>
      <c r="K588" t="s">
        <v>537</v>
      </c>
      <c r="M588" s="18"/>
    </row>
    <row r="589" spans="1:13" x14ac:dyDescent="0.2">
      <c r="A589" s="1" t="s">
        <v>2883</v>
      </c>
      <c r="B589" s="2">
        <v>19</v>
      </c>
      <c r="C589" s="2">
        <v>76</v>
      </c>
      <c r="D589" s="66">
        <v>2159</v>
      </c>
      <c r="F589" t="s">
        <v>537</v>
      </c>
      <c r="G589" t="s">
        <v>537</v>
      </c>
      <c r="H589" s="39" t="s">
        <v>537</v>
      </c>
      <c r="I589" t="s">
        <v>537</v>
      </c>
      <c r="J589" t="s">
        <v>537</v>
      </c>
      <c r="K589" t="s">
        <v>537</v>
      </c>
      <c r="M589" s="18"/>
    </row>
    <row r="590" spans="1:13" x14ac:dyDescent="0.2">
      <c r="A590" s="1" t="s">
        <v>2884</v>
      </c>
      <c r="B590" s="2">
        <v>18</v>
      </c>
      <c r="C590" s="2">
        <v>76</v>
      </c>
      <c r="D590" s="66">
        <v>1975</v>
      </c>
      <c r="F590" t="s">
        <v>537</v>
      </c>
      <c r="G590" t="s">
        <v>537</v>
      </c>
      <c r="H590" s="39" t="s">
        <v>537</v>
      </c>
      <c r="I590" t="s">
        <v>537</v>
      </c>
      <c r="J590" t="s">
        <v>537</v>
      </c>
      <c r="K590" t="s">
        <v>537</v>
      </c>
      <c r="M590" s="18"/>
    </row>
    <row r="591" spans="1:13" x14ac:dyDescent="0.2">
      <c r="A591" s="1" t="s">
        <v>2885</v>
      </c>
      <c r="B591" s="2">
        <v>20</v>
      </c>
      <c r="C591" s="2">
        <v>73</v>
      </c>
      <c r="D591" s="66">
        <v>2343</v>
      </c>
      <c r="F591" t="s">
        <v>537</v>
      </c>
      <c r="G591" t="s">
        <v>537</v>
      </c>
      <c r="H591" s="39" t="s">
        <v>537</v>
      </c>
      <c r="I591" t="s">
        <v>537</v>
      </c>
      <c r="J591" t="s">
        <v>537</v>
      </c>
      <c r="K591" t="s">
        <v>537</v>
      </c>
      <c r="M591" s="18"/>
    </row>
    <row r="592" spans="1:13" x14ac:dyDescent="0.2">
      <c r="A592" s="1" t="s">
        <v>2885</v>
      </c>
      <c r="B592" s="2">
        <v>20</v>
      </c>
      <c r="C592" s="2">
        <v>72</v>
      </c>
      <c r="D592" s="66">
        <v>2343</v>
      </c>
      <c r="F592" t="s">
        <v>537</v>
      </c>
      <c r="G592" t="s">
        <v>537</v>
      </c>
      <c r="H592" s="39" t="s">
        <v>537</v>
      </c>
      <c r="I592" t="s">
        <v>537</v>
      </c>
      <c r="J592" t="s">
        <v>537</v>
      </c>
      <c r="K592" t="s">
        <v>537</v>
      </c>
      <c r="M592" s="18"/>
    </row>
    <row r="593" spans="1:13" x14ac:dyDescent="0.2">
      <c r="A593" s="1" t="s">
        <v>2886</v>
      </c>
      <c r="B593" s="2">
        <v>21</v>
      </c>
      <c r="C593" s="2">
        <v>73</v>
      </c>
      <c r="D593" s="66">
        <v>2528</v>
      </c>
      <c r="F593" t="s">
        <v>537</v>
      </c>
      <c r="G593" t="s">
        <v>537</v>
      </c>
      <c r="H593" s="39" t="s">
        <v>537</v>
      </c>
      <c r="I593" t="s">
        <v>537</v>
      </c>
      <c r="J593" t="s">
        <v>537</v>
      </c>
      <c r="K593" t="s">
        <v>537</v>
      </c>
      <c r="M593" s="18"/>
    </row>
    <row r="594" spans="1:13" x14ac:dyDescent="0.2">
      <c r="A594" s="1" t="s">
        <v>2887</v>
      </c>
      <c r="B594" s="2">
        <v>20</v>
      </c>
      <c r="C594" s="2">
        <v>73</v>
      </c>
      <c r="D594" s="66">
        <v>2343</v>
      </c>
      <c r="F594" t="s">
        <v>537</v>
      </c>
      <c r="G594" t="s">
        <v>537</v>
      </c>
      <c r="H594" s="39" t="s">
        <v>537</v>
      </c>
      <c r="I594" t="s">
        <v>537</v>
      </c>
      <c r="J594" t="s">
        <v>537</v>
      </c>
      <c r="K594" t="s">
        <v>537</v>
      </c>
      <c r="M594" s="18"/>
    </row>
    <row r="595" spans="1:13" x14ac:dyDescent="0.2">
      <c r="A595" s="1" t="s">
        <v>2888</v>
      </c>
      <c r="B595" s="2">
        <v>21</v>
      </c>
      <c r="C595" s="2">
        <v>73</v>
      </c>
      <c r="D595" s="66">
        <v>2528</v>
      </c>
      <c r="F595" t="s">
        <v>537</v>
      </c>
      <c r="G595" t="s">
        <v>537</v>
      </c>
      <c r="H595" s="39" t="s">
        <v>537</v>
      </c>
      <c r="I595" t="s">
        <v>537</v>
      </c>
      <c r="J595" t="s">
        <v>537</v>
      </c>
      <c r="K595" t="s">
        <v>537</v>
      </c>
      <c r="M595" s="18"/>
    </row>
    <row r="596" spans="1:13" x14ac:dyDescent="0.2">
      <c r="A596" s="1" t="s">
        <v>2889</v>
      </c>
      <c r="B596" s="2">
        <v>21</v>
      </c>
      <c r="C596" s="2">
        <v>72</v>
      </c>
      <c r="D596" s="66">
        <v>2528</v>
      </c>
      <c r="F596" t="s">
        <v>537</v>
      </c>
      <c r="G596" t="s">
        <v>537</v>
      </c>
      <c r="H596" s="39" t="s">
        <v>537</v>
      </c>
      <c r="I596" t="s">
        <v>537</v>
      </c>
      <c r="J596" t="s">
        <v>537</v>
      </c>
      <c r="K596" t="s">
        <v>537</v>
      </c>
      <c r="M596" s="18"/>
    </row>
    <row r="597" spans="1:13" x14ac:dyDescent="0.2">
      <c r="A597" s="1" t="s">
        <v>2890</v>
      </c>
      <c r="B597" s="2">
        <v>21</v>
      </c>
      <c r="C597" s="2">
        <v>73</v>
      </c>
      <c r="D597" s="66">
        <v>2528</v>
      </c>
      <c r="F597" t="s">
        <v>537</v>
      </c>
      <c r="G597" t="s">
        <v>537</v>
      </c>
      <c r="H597" s="39" t="s">
        <v>537</v>
      </c>
      <c r="I597" t="s">
        <v>537</v>
      </c>
      <c r="J597" t="s">
        <v>537</v>
      </c>
      <c r="K597" t="s">
        <v>537</v>
      </c>
      <c r="M597" s="18"/>
    </row>
    <row r="598" spans="1:13" x14ac:dyDescent="0.2">
      <c r="A598" s="1" t="s">
        <v>2891</v>
      </c>
      <c r="B598" s="2">
        <v>21</v>
      </c>
      <c r="C598" s="2">
        <v>73</v>
      </c>
      <c r="D598" s="66">
        <v>2528</v>
      </c>
      <c r="F598" t="s">
        <v>537</v>
      </c>
      <c r="G598" t="s">
        <v>537</v>
      </c>
      <c r="H598" s="39" t="s">
        <v>537</v>
      </c>
      <c r="I598" t="s">
        <v>537</v>
      </c>
      <c r="J598" t="s">
        <v>537</v>
      </c>
      <c r="K598" t="s">
        <v>537</v>
      </c>
      <c r="M598" s="18"/>
    </row>
    <row r="599" spans="1:13" x14ac:dyDescent="0.2">
      <c r="A599" s="1" t="s">
        <v>2892</v>
      </c>
      <c r="B599" s="2">
        <v>21</v>
      </c>
      <c r="C599" s="2">
        <v>76</v>
      </c>
      <c r="D599" s="66">
        <v>2528</v>
      </c>
      <c r="F599" t="s">
        <v>537</v>
      </c>
      <c r="G599" t="s">
        <v>537</v>
      </c>
      <c r="H599" s="39" t="s">
        <v>537</v>
      </c>
      <c r="I599" t="s">
        <v>537</v>
      </c>
      <c r="J599" t="s">
        <v>537</v>
      </c>
      <c r="K599" t="s">
        <v>537</v>
      </c>
      <c r="M599" s="18"/>
    </row>
    <row r="600" spans="1:13" x14ac:dyDescent="0.2">
      <c r="A600" s="1" t="s">
        <v>2893</v>
      </c>
      <c r="B600" s="2">
        <v>20</v>
      </c>
      <c r="C600" s="2">
        <v>78</v>
      </c>
      <c r="D600" s="66">
        <v>2343</v>
      </c>
      <c r="F600" t="s">
        <v>537</v>
      </c>
      <c r="G600" t="s">
        <v>537</v>
      </c>
      <c r="H600" s="39" t="s">
        <v>537</v>
      </c>
      <c r="I600" t="s">
        <v>537</v>
      </c>
      <c r="J600" t="s">
        <v>537</v>
      </c>
      <c r="K600" t="s">
        <v>537</v>
      </c>
      <c r="M600" s="18"/>
    </row>
    <row r="601" spans="1:13" x14ac:dyDescent="0.2">
      <c r="A601" s="1" t="s">
        <v>2894</v>
      </c>
      <c r="B601" s="2">
        <v>19</v>
      </c>
      <c r="C601" s="2">
        <v>80</v>
      </c>
      <c r="D601" s="66">
        <v>2464</v>
      </c>
      <c r="F601" t="s">
        <v>537</v>
      </c>
      <c r="G601" t="s">
        <v>537</v>
      </c>
      <c r="H601" s="39" t="s">
        <v>537</v>
      </c>
      <c r="I601" t="s">
        <v>537</v>
      </c>
      <c r="J601" t="s">
        <v>537</v>
      </c>
      <c r="K601" t="s">
        <v>537</v>
      </c>
      <c r="M601" s="18"/>
    </row>
    <row r="602" spans="1:13" x14ac:dyDescent="0.2">
      <c r="A602" s="1" t="s">
        <v>2895</v>
      </c>
      <c r="B602" s="2">
        <v>19</v>
      </c>
      <c r="C602" s="2">
        <v>81</v>
      </c>
      <c r="D602" s="66">
        <v>2464</v>
      </c>
      <c r="F602" t="s">
        <v>537</v>
      </c>
      <c r="G602" t="s">
        <v>537</v>
      </c>
      <c r="H602" s="39" t="s">
        <v>537</v>
      </c>
      <c r="I602" t="s">
        <v>537</v>
      </c>
      <c r="J602" t="s">
        <v>537</v>
      </c>
      <c r="K602" t="s">
        <v>537</v>
      </c>
      <c r="M602" s="18"/>
    </row>
    <row r="603" spans="1:13" x14ac:dyDescent="0.2">
      <c r="A603" s="1" t="s">
        <v>2896</v>
      </c>
      <c r="B603" s="2">
        <v>19</v>
      </c>
      <c r="C603" s="2">
        <v>82</v>
      </c>
      <c r="D603" s="66">
        <v>2464</v>
      </c>
      <c r="F603" t="s">
        <v>537</v>
      </c>
      <c r="G603" t="s">
        <v>537</v>
      </c>
      <c r="H603" s="39" t="s">
        <v>537</v>
      </c>
      <c r="I603" t="s">
        <v>537</v>
      </c>
      <c r="J603" t="s">
        <v>537</v>
      </c>
      <c r="K603" t="s">
        <v>537</v>
      </c>
      <c r="M603" s="18"/>
    </row>
    <row r="604" spans="1:13" x14ac:dyDescent="0.2">
      <c r="A604" s="1" t="s">
        <v>2897</v>
      </c>
      <c r="B604" s="2">
        <v>18</v>
      </c>
      <c r="C604" s="2">
        <v>82</v>
      </c>
      <c r="D604" s="66">
        <v>2256</v>
      </c>
      <c r="E604" s="67">
        <v>2444.625</v>
      </c>
      <c r="L604" s="8"/>
      <c r="M604" s="18"/>
    </row>
    <row r="605" spans="1:13" x14ac:dyDescent="0.2">
      <c r="A605" s="1" t="s">
        <v>2898</v>
      </c>
      <c r="B605" s="2">
        <v>18</v>
      </c>
      <c r="C605" s="2">
        <v>82</v>
      </c>
      <c r="D605" s="66">
        <v>2256</v>
      </c>
      <c r="L605" s="8"/>
      <c r="M605" s="15"/>
    </row>
    <row r="606" spans="1:13" x14ac:dyDescent="0.2">
      <c r="A606" s="1" t="s">
        <v>2899</v>
      </c>
      <c r="B606" s="2">
        <v>18</v>
      </c>
      <c r="C606" s="2">
        <v>82</v>
      </c>
      <c r="D606" s="66">
        <v>2256</v>
      </c>
      <c r="E606" s="67"/>
      <c r="F606" s="2"/>
      <c r="M606" s="18"/>
    </row>
    <row r="607" spans="1:13" x14ac:dyDescent="0.2">
      <c r="A607" s="1" t="s">
        <v>2900</v>
      </c>
      <c r="B607" s="2">
        <v>18</v>
      </c>
      <c r="C607" s="2">
        <v>84</v>
      </c>
      <c r="D607" s="66">
        <v>2256</v>
      </c>
      <c r="M607" s="18"/>
    </row>
    <row r="608" spans="1:13" x14ac:dyDescent="0.2">
      <c r="A608" s="1" t="s">
        <v>2901</v>
      </c>
      <c r="B608" s="2">
        <v>18</v>
      </c>
      <c r="C608" s="2">
        <v>85</v>
      </c>
      <c r="D608" s="66">
        <v>2256</v>
      </c>
      <c r="M608" s="18"/>
    </row>
    <row r="609" spans="1:13" x14ac:dyDescent="0.2">
      <c r="A609" s="1" t="s">
        <v>2902</v>
      </c>
      <c r="B609" s="2">
        <v>18</v>
      </c>
      <c r="C609" s="2">
        <v>85</v>
      </c>
      <c r="D609" s="66">
        <v>2256</v>
      </c>
      <c r="M609" s="18"/>
    </row>
    <row r="610" spans="1:13" x14ac:dyDescent="0.2">
      <c r="A610" s="1" t="s">
        <v>2903</v>
      </c>
      <c r="B610" s="2">
        <v>18</v>
      </c>
      <c r="C610" s="2">
        <v>86</v>
      </c>
      <c r="D610" s="66">
        <v>2256</v>
      </c>
      <c r="M610" s="18"/>
    </row>
    <row r="611" spans="1:13" x14ac:dyDescent="0.2">
      <c r="A611" s="1" t="s">
        <v>2904</v>
      </c>
      <c r="B611" s="2">
        <v>18</v>
      </c>
      <c r="C611" s="2">
        <v>85</v>
      </c>
      <c r="D611" s="66">
        <v>2256</v>
      </c>
      <c r="M611" s="18"/>
    </row>
    <row r="612" spans="1:13" x14ac:dyDescent="0.2">
      <c r="A612" s="1" t="s">
        <v>2905</v>
      </c>
      <c r="B612" s="2">
        <v>19</v>
      </c>
      <c r="C612" s="2">
        <v>85</v>
      </c>
      <c r="D612" s="66">
        <v>2464</v>
      </c>
      <c r="F612" t="s">
        <v>537</v>
      </c>
      <c r="G612" t="s">
        <v>537</v>
      </c>
      <c r="H612" s="39" t="s">
        <v>537</v>
      </c>
      <c r="I612" t="s">
        <v>537</v>
      </c>
      <c r="J612" t="s">
        <v>537</v>
      </c>
      <c r="K612" t="s">
        <v>537</v>
      </c>
      <c r="M612" s="18"/>
    </row>
    <row r="613" spans="1:13" x14ac:dyDescent="0.2">
      <c r="A613" s="1" t="s">
        <v>2906</v>
      </c>
      <c r="B613" s="2">
        <v>20</v>
      </c>
      <c r="C613" s="2">
        <v>82</v>
      </c>
      <c r="D613" s="66">
        <v>2672</v>
      </c>
      <c r="F613" t="s">
        <v>537</v>
      </c>
      <c r="G613" t="s">
        <v>537</v>
      </c>
      <c r="H613" s="39" t="s">
        <v>537</v>
      </c>
      <c r="I613" t="s">
        <v>537</v>
      </c>
      <c r="J613" t="s">
        <v>537</v>
      </c>
      <c r="K613" t="s">
        <v>537</v>
      </c>
      <c r="M613" s="18"/>
    </row>
    <row r="614" spans="1:13" x14ac:dyDescent="0.2">
      <c r="A614" s="1" t="s">
        <v>2907</v>
      </c>
      <c r="B614" s="2">
        <v>20</v>
      </c>
      <c r="C614" s="2">
        <v>79</v>
      </c>
      <c r="D614" s="66">
        <v>2343</v>
      </c>
      <c r="F614" t="s">
        <v>537</v>
      </c>
      <c r="G614" t="s">
        <v>537</v>
      </c>
      <c r="H614" s="39" t="s">
        <v>537</v>
      </c>
      <c r="I614" t="s">
        <v>537</v>
      </c>
      <c r="J614" t="s">
        <v>537</v>
      </c>
      <c r="K614" t="s">
        <v>537</v>
      </c>
      <c r="M614" s="18"/>
    </row>
    <row r="615" spans="1:13" x14ac:dyDescent="0.2">
      <c r="A615" s="1" t="s">
        <v>2908</v>
      </c>
      <c r="B615" s="2">
        <v>21</v>
      </c>
      <c r="C615" s="2">
        <v>77</v>
      </c>
      <c r="D615" s="66">
        <v>2528</v>
      </c>
      <c r="F615" t="s">
        <v>537</v>
      </c>
      <c r="G615" t="s">
        <v>537</v>
      </c>
      <c r="H615" s="39" t="s">
        <v>537</v>
      </c>
      <c r="I615" t="s">
        <v>537</v>
      </c>
      <c r="J615" t="s">
        <v>537</v>
      </c>
      <c r="K615" t="s">
        <v>537</v>
      </c>
      <c r="M615" s="18"/>
    </row>
    <row r="616" spans="1:13" x14ac:dyDescent="0.2">
      <c r="A616" s="1" t="s">
        <v>2909</v>
      </c>
      <c r="B616" s="2">
        <v>22</v>
      </c>
      <c r="C616" s="2">
        <v>4</v>
      </c>
      <c r="D616" s="66">
        <v>0</v>
      </c>
      <c r="F616" t="s">
        <v>537</v>
      </c>
      <c r="G616" t="s">
        <v>537</v>
      </c>
      <c r="H616" s="39" t="s">
        <v>537</v>
      </c>
      <c r="I616" t="s">
        <v>537</v>
      </c>
      <c r="J616" t="s">
        <v>537</v>
      </c>
      <c r="K616" t="s">
        <v>537</v>
      </c>
      <c r="M616" s="18"/>
    </row>
    <row r="617" spans="1:13" x14ac:dyDescent="0.2">
      <c r="A617" s="1" t="s">
        <v>2910</v>
      </c>
      <c r="B617" s="2">
        <v>23</v>
      </c>
      <c r="C617" s="2">
        <v>73</v>
      </c>
      <c r="D617" s="66">
        <v>2896</v>
      </c>
      <c r="F617" t="s">
        <v>537</v>
      </c>
      <c r="G617" t="s">
        <v>537</v>
      </c>
      <c r="H617" s="39" t="s">
        <v>537</v>
      </c>
      <c r="I617" t="s">
        <v>537</v>
      </c>
      <c r="J617" t="s">
        <v>537</v>
      </c>
      <c r="K617" t="s">
        <v>537</v>
      </c>
      <c r="M617" s="18"/>
    </row>
    <row r="618" spans="1:13" x14ac:dyDescent="0.2">
      <c r="A618" s="1" t="s">
        <v>2911</v>
      </c>
      <c r="B618" s="2">
        <v>23</v>
      </c>
      <c r="C618" s="2">
        <v>72</v>
      </c>
      <c r="D618" s="66">
        <v>2896</v>
      </c>
      <c r="F618" t="s">
        <v>537</v>
      </c>
      <c r="G618" t="s">
        <v>537</v>
      </c>
      <c r="H618" s="39" t="s">
        <v>537</v>
      </c>
      <c r="I618" t="s">
        <v>537</v>
      </c>
      <c r="J618" t="s">
        <v>537</v>
      </c>
      <c r="K618" t="s">
        <v>537</v>
      </c>
      <c r="M618" s="18"/>
    </row>
    <row r="619" spans="1:13" x14ac:dyDescent="0.2">
      <c r="A619" s="1" t="s">
        <v>2912</v>
      </c>
      <c r="B619" s="2">
        <v>23</v>
      </c>
      <c r="C619" s="2">
        <v>72</v>
      </c>
      <c r="D619" s="66">
        <v>2896</v>
      </c>
      <c r="F619" t="s">
        <v>537</v>
      </c>
      <c r="G619" t="s">
        <v>537</v>
      </c>
      <c r="H619" s="39" t="s">
        <v>537</v>
      </c>
      <c r="I619" t="s">
        <v>537</v>
      </c>
      <c r="J619" t="s">
        <v>537</v>
      </c>
      <c r="K619" t="s">
        <v>537</v>
      </c>
      <c r="M619" s="18"/>
    </row>
    <row r="620" spans="1:13" x14ac:dyDescent="0.2">
      <c r="A620" s="1" t="s">
        <v>2913</v>
      </c>
      <c r="B620" s="2">
        <v>24</v>
      </c>
      <c r="C620" s="2">
        <v>71</v>
      </c>
      <c r="D620" s="66">
        <v>3080</v>
      </c>
      <c r="F620" t="s">
        <v>537</v>
      </c>
      <c r="G620" t="s">
        <v>537</v>
      </c>
      <c r="H620" s="39" t="s">
        <v>537</v>
      </c>
      <c r="I620" t="s">
        <v>537</v>
      </c>
      <c r="J620" t="s">
        <v>537</v>
      </c>
      <c r="K620" t="s">
        <v>537</v>
      </c>
      <c r="M620" s="18"/>
    </row>
    <row r="621" spans="1:13" x14ac:dyDescent="0.2">
      <c r="A621" s="1" t="s">
        <v>2914</v>
      </c>
      <c r="B621" s="2">
        <v>24</v>
      </c>
      <c r="C621" s="2">
        <v>72</v>
      </c>
      <c r="D621" s="66">
        <v>3080</v>
      </c>
      <c r="F621" t="s">
        <v>537</v>
      </c>
      <c r="G621" t="s">
        <v>537</v>
      </c>
      <c r="H621" s="39" t="s">
        <v>537</v>
      </c>
      <c r="I621" t="s">
        <v>537</v>
      </c>
      <c r="J621" t="s">
        <v>537</v>
      </c>
      <c r="K621" t="s">
        <v>537</v>
      </c>
      <c r="M621" s="18"/>
    </row>
    <row r="622" spans="1:13" x14ac:dyDescent="0.2">
      <c r="A622" s="1" t="s">
        <v>2915</v>
      </c>
      <c r="B622" s="2">
        <v>23</v>
      </c>
      <c r="C622" s="2">
        <v>73</v>
      </c>
      <c r="D622" s="66">
        <v>2896</v>
      </c>
      <c r="F622" t="s">
        <v>537</v>
      </c>
      <c r="G622" t="s">
        <v>537</v>
      </c>
      <c r="H622" s="39" t="s">
        <v>537</v>
      </c>
      <c r="I622" t="s">
        <v>537</v>
      </c>
      <c r="J622" t="s">
        <v>537</v>
      </c>
      <c r="K622" t="s">
        <v>537</v>
      </c>
      <c r="M622" s="18"/>
    </row>
    <row r="623" spans="1:13" x14ac:dyDescent="0.2">
      <c r="A623" s="1" t="s">
        <v>2916</v>
      </c>
      <c r="B623" s="2">
        <v>23</v>
      </c>
      <c r="C623" s="2">
        <v>74</v>
      </c>
      <c r="D623" s="66">
        <v>2896</v>
      </c>
      <c r="F623" t="s">
        <v>537</v>
      </c>
      <c r="G623" t="s">
        <v>537</v>
      </c>
      <c r="H623" s="39" t="s">
        <v>537</v>
      </c>
      <c r="I623" t="s">
        <v>537</v>
      </c>
      <c r="J623" t="s">
        <v>537</v>
      </c>
      <c r="K623" t="s">
        <v>537</v>
      </c>
      <c r="M623" s="18"/>
    </row>
    <row r="624" spans="1:13" x14ac:dyDescent="0.2">
      <c r="A624" s="1" t="s">
        <v>2917</v>
      </c>
      <c r="B624" s="2">
        <v>22</v>
      </c>
      <c r="C624" s="2">
        <v>78</v>
      </c>
      <c r="D624" s="66">
        <v>2712</v>
      </c>
      <c r="F624" t="s">
        <v>537</v>
      </c>
      <c r="G624" t="s">
        <v>537</v>
      </c>
      <c r="H624" s="39" t="s">
        <v>537</v>
      </c>
      <c r="I624" t="s">
        <v>537</v>
      </c>
      <c r="J624" t="s">
        <v>537</v>
      </c>
      <c r="K624" t="s">
        <v>537</v>
      </c>
      <c r="M624" s="18"/>
    </row>
    <row r="625" spans="1:13" x14ac:dyDescent="0.2">
      <c r="A625" s="1" t="s">
        <v>2918</v>
      </c>
      <c r="B625" s="2">
        <v>22</v>
      </c>
      <c r="C625" s="2">
        <v>76</v>
      </c>
      <c r="D625" s="66">
        <v>2712</v>
      </c>
      <c r="F625" t="s">
        <v>537</v>
      </c>
      <c r="G625" t="s">
        <v>537</v>
      </c>
      <c r="H625" s="39" t="s">
        <v>537</v>
      </c>
      <c r="I625" t="s">
        <v>537</v>
      </c>
      <c r="J625" t="s">
        <v>537</v>
      </c>
      <c r="K625" t="s">
        <v>537</v>
      </c>
      <c r="M625" s="18"/>
    </row>
    <row r="626" spans="1:13" x14ac:dyDescent="0.2">
      <c r="A626" s="1" t="s">
        <v>2919</v>
      </c>
      <c r="B626" s="2">
        <v>22</v>
      </c>
      <c r="C626" s="2">
        <v>77</v>
      </c>
      <c r="D626" s="66">
        <v>2712</v>
      </c>
      <c r="F626" t="s">
        <v>537</v>
      </c>
      <c r="G626" t="s">
        <v>537</v>
      </c>
      <c r="H626" s="39" t="s">
        <v>537</v>
      </c>
      <c r="I626" t="s">
        <v>537</v>
      </c>
      <c r="J626" t="s">
        <v>537</v>
      </c>
      <c r="K626" t="s">
        <v>537</v>
      </c>
      <c r="M626" s="18"/>
    </row>
    <row r="627" spans="1:13" x14ac:dyDescent="0.2">
      <c r="A627" s="1" t="s">
        <v>2920</v>
      </c>
      <c r="B627" s="2">
        <v>21</v>
      </c>
      <c r="C627" s="2">
        <v>78</v>
      </c>
      <c r="D627" s="66">
        <v>2528</v>
      </c>
      <c r="F627" t="s">
        <v>537</v>
      </c>
      <c r="G627" t="s">
        <v>537</v>
      </c>
      <c r="H627" s="39" t="s">
        <v>537</v>
      </c>
      <c r="I627" t="s">
        <v>537</v>
      </c>
      <c r="J627" t="s">
        <v>537</v>
      </c>
      <c r="K627" t="s">
        <v>537</v>
      </c>
      <c r="M627" s="18"/>
    </row>
    <row r="628" spans="1:13" x14ac:dyDescent="0.2">
      <c r="A628" s="1" t="s">
        <v>2921</v>
      </c>
      <c r="B628" s="2">
        <v>21</v>
      </c>
      <c r="C628" s="2">
        <v>78</v>
      </c>
      <c r="D628" s="66">
        <v>2528</v>
      </c>
      <c r="E628" s="67">
        <v>2484.625</v>
      </c>
      <c r="L628" s="8"/>
      <c r="M628" s="18"/>
    </row>
    <row r="629" spans="1:13" x14ac:dyDescent="0.2">
      <c r="A629" s="1" t="s">
        <v>2922</v>
      </c>
      <c r="B629" s="2">
        <v>21</v>
      </c>
      <c r="C629" s="2">
        <v>81</v>
      </c>
      <c r="D629" s="66">
        <v>2879</v>
      </c>
      <c r="M629" s="18"/>
    </row>
    <row r="630" spans="1:13" x14ac:dyDescent="0.2">
      <c r="A630" s="1" t="s">
        <v>2923</v>
      </c>
      <c r="B630" s="2">
        <v>20</v>
      </c>
      <c r="C630" s="2">
        <v>84</v>
      </c>
      <c r="D630" s="66">
        <v>2672</v>
      </c>
      <c r="E630" s="67"/>
      <c r="F630" s="2"/>
      <c r="M630" s="18"/>
    </row>
    <row r="631" spans="1:13" x14ac:dyDescent="0.2">
      <c r="A631" s="1" t="s">
        <v>2924</v>
      </c>
      <c r="B631" s="2">
        <v>20</v>
      </c>
      <c r="C631" s="2">
        <v>85</v>
      </c>
      <c r="D631" s="66">
        <v>2672</v>
      </c>
      <c r="M631" s="18"/>
    </row>
    <row r="632" spans="1:13" x14ac:dyDescent="0.2">
      <c r="A632" s="1" t="s">
        <v>2925</v>
      </c>
      <c r="B632" s="2">
        <v>20</v>
      </c>
      <c r="C632" s="2">
        <v>85</v>
      </c>
      <c r="D632" s="66">
        <v>2672</v>
      </c>
      <c r="M632" s="18"/>
    </row>
    <row r="633" spans="1:13" x14ac:dyDescent="0.2">
      <c r="A633" s="1" t="s">
        <v>2926</v>
      </c>
      <c r="B633" s="2">
        <v>20</v>
      </c>
      <c r="C633" s="2">
        <v>85</v>
      </c>
      <c r="D633" s="66">
        <v>2672</v>
      </c>
      <c r="M633" s="18"/>
    </row>
    <row r="634" spans="1:13" x14ac:dyDescent="0.2">
      <c r="A634" s="1" t="s">
        <v>2927</v>
      </c>
      <c r="B634" s="2">
        <v>19</v>
      </c>
      <c r="C634" s="2">
        <v>85</v>
      </c>
      <c r="D634" s="66">
        <v>2464</v>
      </c>
      <c r="M634" s="18"/>
    </row>
    <row r="635" spans="1:13" x14ac:dyDescent="0.2">
      <c r="A635" s="1" t="s">
        <v>2928</v>
      </c>
      <c r="B635" s="2">
        <v>19</v>
      </c>
      <c r="C635" s="2">
        <v>86</v>
      </c>
      <c r="D635" s="66">
        <v>2464</v>
      </c>
      <c r="M635" s="18"/>
    </row>
    <row r="636" spans="1:13" x14ac:dyDescent="0.2">
      <c r="A636" s="1" t="s">
        <v>2929</v>
      </c>
      <c r="B636" s="2">
        <v>20</v>
      </c>
      <c r="C636" s="2">
        <v>85</v>
      </c>
      <c r="D636" s="66">
        <v>2672</v>
      </c>
      <c r="F636">
        <v>17.8</v>
      </c>
      <c r="G636">
        <v>90.2</v>
      </c>
      <c r="H636">
        <v>286586</v>
      </c>
      <c r="I636">
        <v>20</v>
      </c>
      <c r="J636">
        <v>83.2</v>
      </c>
      <c r="K636">
        <v>332353</v>
      </c>
      <c r="M636" s="18"/>
    </row>
    <row r="637" spans="1:13" x14ac:dyDescent="0.2">
      <c r="A637" s="1" t="s">
        <v>2930</v>
      </c>
      <c r="B637" s="2">
        <v>20</v>
      </c>
      <c r="C637" s="2">
        <v>82</v>
      </c>
      <c r="D637" s="66">
        <v>2672</v>
      </c>
      <c r="F637">
        <v>21.1</v>
      </c>
      <c r="G637">
        <v>80.8</v>
      </c>
      <c r="H637">
        <v>286586</v>
      </c>
      <c r="I637">
        <v>21.1</v>
      </c>
      <c r="J637">
        <v>80.8</v>
      </c>
      <c r="K637">
        <v>332353</v>
      </c>
      <c r="M637" s="18"/>
    </row>
    <row r="638" spans="1:13" x14ac:dyDescent="0.2">
      <c r="A638" s="1" t="s">
        <v>2931</v>
      </c>
      <c r="B638" s="2">
        <v>21</v>
      </c>
      <c r="C638" s="2">
        <v>79</v>
      </c>
      <c r="D638" s="66">
        <v>2528</v>
      </c>
      <c r="F638">
        <v>22.3</v>
      </c>
      <c r="G638">
        <v>79.900000000000006</v>
      </c>
      <c r="H638">
        <v>286586</v>
      </c>
      <c r="I638">
        <v>23.3</v>
      </c>
      <c r="J638">
        <v>78</v>
      </c>
      <c r="K638">
        <v>332353</v>
      </c>
      <c r="M638" s="18"/>
    </row>
    <row r="639" spans="1:13" x14ac:dyDescent="0.2">
      <c r="A639" s="1" t="s">
        <v>3043</v>
      </c>
      <c r="B639" s="2">
        <v>22</v>
      </c>
      <c r="C639" s="2">
        <v>74</v>
      </c>
      <c r="D639" s="66">
        <v>2712</v>
      </c>
      <c r="F639">
        <v>22</v>
      </c>
      <c r="G639">
        <v>79.900000000000006</v>
      </c>
      <c r="H639">
        <v>286586</v>
      </c>
      <c r="I639">
        <v>23.8</v>
      </c>
      <c r="J639">
        <v>76</v>
      </c>
      <c r="K639">
        <v>332353</v>
      </c>
      <c r="M639" s="18"/>
    </row>
    <row r="640" spans="1:13" x14ac:dyDescent="0.2">
      <c r="A640" s="1" t="s">
        <v>2932</v>
      </c>
      <c r="B640" s="2">
        <v>23</v>
      </c>
      <c r="C640" s="2">
        <v>71</v>
      </c>
      <c r="D640" s="66">
        <v>2896</v>
      </c>
      <c r="F640">
        <v>23.6</v>
      </c>
      <c r="G640">
        <v>75.599999999999994</v>
      </c>
      <c r="H640">
        <v>286586</v>
      </c>
      <c r="I640">
        <v>23.6</v>
      </c>
      <c r="J640">
        <v>75.099999999999994</v>
      </c>
      <c r="K640">
        <v>332353</v>
      </c>
      <c r="M640" s="18"/>
    </row>
    <row r="641" spans="1:13" x14ac:dyDescent="0.2">
      <c r="A641" s="1" t="s">
        <v>2933</v>
      </c>
      <c r="B641" s="2">
        <v>24</v>
      </c>
      <c r="C641" s="2">
        <v>70</v>
      </c>
      <c r="D641" s="66">
        <v>3080</v>
      </c>
      <c r="F641">
        <v>23.4</v>
      </c>
      <c r="G641">
        <v>76.5</v>
      </c>
      <c r="H641">
        <v>286586</v>
      </c>
      <c r="I641">
        <v>24.3</v>
      </c>
      <c r="J641">
        <v>74.599999999999994</v>
      </c>
      <c r="K641">
        <v>332353</v>
      </c>
      <c r="M641" s="18"/>
    </row>
    <row r="642" spans="1:13" x14ac:dyDescent="0.2">
      <c r="A642" s="1" t="s">
        <v>2934</v>
      </c>
      <c r="B642" s="2">
        <v>24</v>
      </c>
      <c r="C642" s="2">
        <v>70</v>
      </c>
      <c r="D642" s="66">
        <v>3080</v>
      </c>
      <c r="F642">
        <v>23.3</v>
      </c>
      <c r="G642">
        <v>78.099999999999994</v>
      </c>
      <c r="H642">
        <v>286586</v>
      </c>
      <c r="I642">
        <v>25.5</v>
      </c>
      <c r="J642">
        <v>70.599999999999994</v>
      </c>
      <c r="K642">
        <v>332353</v>
      </c>
      <c r="M642" s="18"/>
    </row>
    <row r="643" spans="1:13" x14ac:dyDescent="0.2">
      <c r="A643" s="1" t="s">
        <v>2935</v>
      </c>
      <c r="B643" s="2">
        <v>24</v>
      </c>
      <c r="C643" s="2">
        <v>69</v>
      </c>
      <c r="D643" s="66">
        <v>2176</v>
      </c>
      <c r="F643">
        <v>25.8</v>
      </c>
      <c r="G643">
        <v>68.2</v>
      </c>
      <c r="H643">
        <v>286586</v>
      </c>
      <c r="I643">
        <v>25.7</v>
      </c>
      <c r="J643">
        <v>72</v>
      </c>
      <c r="K643">
        <v>332353</v>
      </c>
      <c r="M643" s="18"/>
    </row>
    <row r="644" spans="1:13" x14ac:dyDescent="0.2">
      <c r="A644" s="1" t="s">
        <v>2936</v>
      </c>
      <c r="B644" s="2">
        <v>24</v>
      </c>
      <c r="C644" s="2">
        <v>69</v>
      </c>
      <c r="D644" s="66">
        <v>2176</v>
      </c>
      <c r="H644">
        <v>286586</v>
      </c>
      <c r="K644">
        <v>332353</v>
      </c>
      <c r="M644" s="18"/>
    </row>
    <row r="645" spans="1:13" x14ac:dyDescent="0.2">
      <c r="A645" s="1" t="s">
        <v>2937</v>
      </c>
      <c r="B645" s="2">
        <v>24</v>
      </c>
      <c r="C645" s="2">
        <v>69</v>
      </c>
      <c r="D645" s="66">
        <v>2176</v>
      </c>
      <c r="H645">
        <v>286632</v>
      </c>
      <c r="K645">
        <v>332596</v>
      </c>
      <c r="M645" s="18"/>
    </row>
    <row r="646" spans="1:13" x14ac:dyDescent="0.2">
      <c r="A646" s="1" t="s">
        <v>2938</v>
      </c>
      <c r="B646" s="2">
        <v>24</v>
      </c>
      <c r="C646" s="2">
        <v>70</v>
      </c>
      <c r="D646" s="66">
        <v>3080</v>
      </c>
      <c r="H646">
        <v>286717</v>
      </c>
      <c r="K646">
        <v>332727</v>
      </c>
      <c r="M646" s="18"/>
    </row>
    <row r="647" spans="1:13" x14ac:dyDescent="0.2">
      <c r="A647" s="1" t="s">
        <v>2939</v>
      </c>
      <c r="B647" s="2">
        <v>24</v>
      </c>
      <c r="C647" s="2">
        <v>72</v>
      </c>
      <c r="D647" s="66">
        <v>3080</v>
      </c>
      <c r="H647">
        <v>286792</v>
      </c>
      <c r="K647">
        <v>332943</v>
      </c>
      <c r="M647" s="18"/>
    </row>
    <row r="648" spans="1:13" x14ac:dyDescent="0.2">
      <c r="A648" s="1" t="s">
        <v>2940</v>
      </c>
      <c r="B648" s="2">
        <v>22</v>
      </c>
      <c r="C648" s="2">
        <v>77</v>
      </c>
      <c r="D648" s="66">
        <v>2712</v>
      </c>
      <c r="F648" s="23"/>
      <c r="G648" s="23"/>
      <c r="H648" s="23">
        <v>286871</v>
      </c>
      <c r="I648" s="23"/>
      <c r="J648" s="23"/>
      <c r="K648" s="23">
        <v>333027</v>
      </c>
      <c r="M648" s="18"/>
    </row>
    <row r="649" spans="1:13" x14ac:dyDescent="0.2">
      <c r="A649" s="1" t="s">
        <v>2941</v>
      </c>
      <c r="B649" s="2">
        <v>22</v>
      </c>
      <c r="C649" s="2">
        <v>77</v>
      </c>
      <c r="D649" s="66">
        <v>2712</v>
      </c>
      <c r="H649" s="23">
        <v>286871</v>
      </c>
      <c r="K649">
        <v>333027</v>
      </c>
      <c r="M649" s="18"/>
    </row>
    <row r="650" spans="1:13" x14ac:dyDescent="0.2">
      <c r="A650" s="1" t="s">
        <v>2942</v>
      </c>
      <c r="B650" s="2">
        <v>21</v>
      </c>
      <c r="C650" s="2">
        <v>79</v>
      </c>
      <c r="D650" s="66">
        <v>2528</v>
      </c>
      <c r="H650">
        <v>287036</v>
      </c>
      <c r="K650">
        <v>333364</v>
      </c>
      <c r="M650" s="18"/>
    </row>
    <row r="651" spans="1:13" x14ac:dyDescent="0.2">
      <c r="A651" s="1" t="s">
        <v>2943</v>
      </c>
      <c r="B651" s="2">
        <v>21</v>
      </c>
      <c r="C651" s="2">
        <v>80</v>
      </c>
      <c r="D651" s="66">
        <v>2879</v>
      </c>
      <c r="H651">
        <v>287094</v>
      </c>
      <c r="M651" s="18"/>
    </row>
    <row r="652" spans="1:13" x14ac:dyDescent="0.2">
      <c r="A652" s="1" t="s">
        <v>2944</v>
      </c>
      <c r="B652" s="2">
        <v>20</v>
      </c>
      <c r="C652" s="2">
        <v>80</v>
      </c>
      <c r="D652" s="66">
        <v>2672</v>
      </c>
      <c r="E652" s="67">
        <v>2680.25</v>
      </c>
      <c r="F652" s="55">
        <f>AVERAGE(F635:F650)</f>
        <v>22.412500000000005</v>
      </c>
      <c r="G652" s="55">
        <f>AVERAGE(G635:G650)</f>
        <v>78.650000000000006</v>
      </c>
      <c r="H652" s="55">
        <f>H660-H636</f>
        <v>646</v>
      </c>
      <c r="I652" s="55">
        <f>AVERAGE(I635:I650)</f>
        <v>23.412500000000001</v>
      </c>
      <c r="J652" s="55">
        <f>AVERAGE(J635:J650)</f>
        <v>76.287500000000009</v>
      </c>
      <c r="K652" s="55">
        <f>K660-K636</f>
        <v>1388</v>
      </c>
      <c r="L652" s="8"/>
      <c r="M652" s="18"/>
    </row>
    <row r="653" spans="1:13" x14ac:dyDescent="0.2">
      <c r="A653" s="1" t="s">
        <v>2945</v>
      </c>
      <c r="B653" s="2">
        <v>20</v>
      </c>
      <c r="C653" s="2">
        <v>81</v>
      </c>
      <c r="D653" s="66">
        <v>2672</v>
      </c>
      <c r="F653" s="8"/>
      <c r="G653" s="8"/>
      <c r="H653" s="8"/>
      <c r="I653" s="8"/>
      <c r="J653" s="8"/>
      <c r="K653" s="8"/>
      <c r="M653" s="18"/>
    </row>
    <row r="654" spans="1:13" x14ac:dyDescent="0.2">
      <c r="A654" s="1" t="s">
        <v>2946</v>
      </c>
      <c r="B654" s="2">
        <v>20</v>
      </c>
      <c r="C654" s="2">
        <v>82</v>
      </c>
      <c r="D654" s="66">
        <v>2672</v>
      </c>
      <c r="E654" s="67"/>
      <c r="F654" s="2"/>
      <c r="M654" s="18"/>
    </row>
    <row r="655" spans="1:13" x14ac:dyDescent="0.2">
      <c r="A655" s="1" t="s">
        <v>2947</v>
      </c>
      <c r="B655" s="2">
        <v>20</v>
      </c>
      <c r="C655" s="2">
        <v>84</v>
      </c>
      <c r="D655" s="66">
        <v>2672</v>
      </c>
      <c r="M655" s="18"/>
    </row>
    <row r="656" spans="1:13" x14ac:dyDescent="0.2">
      <c r="A656" s="1" t="s">
        <v>2948</v>
      </c>
      <c r="B656" s="2">
        <v>20</v>
      </c>
      <c r="C656" s="2">
        <v>84</v>
      </c>
      <c r="D656" s="66">
        <v>2672</v>
      </c>
      <c r="M656" s="18"/>
    </row>
    <row r="657" spans="1:13" x14ac:dyDescent="0.2">
      <c r="A657" s="1" t="s">
        <v>2949</v>
      </c>
      <c r="B657" s="2">
        <v>20</v>
      </c>
      <c r="C657" s="2">
        <v>84</v>
      </c>
      <c r="D657" s="66">
        <v>2672</v>
      </c>
      <c r="M657" s="18"/>
    </row>
    <row r="658" spans="1:13" x14ac:dyDescent="0.2">
      <c r="A658" s="1" t="s">
        <v>2950</v>
      </c>
      <c r="B658" s="2">
        <v>20</v>
      </c>
      <c r="C658" s="2">
        <v>85</v>
      </c>
      <c r="D658" s="66">
        <v>2672</v>
      </c>
      <c r="M658" s="18"/>
    </row>
    <row r="659" spans="1:13" x14ac:dyDescent="0.2">
      <c r="A659" s="1" t="s">
        <v>2951</v>
      </c>
      <c r="B659" s="2">
        <v>20</v>
      </c>
      <c r="C659" s="2">
        <v>83</v>
      </c>
      <c r="D659" s="66">
        <v>2672</v>
      </c>
      <c r="M659" s="18"/>
    </row>
    <row r="660" spans="1:13" x14ac:dyDescent="0.2">
      <c r="A660" s="1" t="s">
        <v>2952</v>
      </c>
      <c r="B660" s="2">
        <v>20</v>
      </c>
      <c r="C660" s="2">
        <v>84</v>
      </c>
      <c r="D660" s="66">
        <v>2672</v>
      </c>
      <c r="F660">
        <v>22.8</v>
      </c>
      <c r="G660">
        <v>80.2</v>
      </c>
      <c r="H660">
        <v>287232</v>
      </c>
      <c r="I660">
        <v>21.6</v>
      </c>
      <c r="J660">
        <v>84.8</v>
      </c>
      <c r="K660">
        <v>333741</v>
      </c>
      <c r="M660" s="18"/>
    </row>
    <row r="661" spans="1:13" x14ac:dyDescent="0.2">
      <c r="A661" s="1" t="s">
        <v>2953</v>
      </c>
      <c r="B661" s="2">
        <v>21</v>
      </c>
      <c r="C661" s="2">
        <v>80</v>
      </c>
      <c r="D661" s="66">
        <v>2879</v>
      </c>
      <c r="F661">
        <v>22.8</v>
      </c>
      <c r="G661">
        <v>80</v>
      </c>
      <c r="H661">
        <v>287232</v>
      </c>
      <c r="I661">
        <v>21.3</v>
      </c>
      <c r="J661">
        <v>85.2</v>
      </c>
      <c r="K661">
        <v>333741</v>
      </c>
      <c r="M661" s="18"/>
    </row>
    <row r="662" spans="1:13" x14ac:dyDescent="0.2">
      <c r="A662" s="1" t="s">
        <v>2954</v>
      </c>
      <c r="B662" s="2">
        <v>23</v>
      </c>
      <c r="C662" s="2">
        <v>74</v>
      </c>
      <c r="D662" s="66">
        <v>2896</v>
      </c>
      <c r="F662">
        <v>23.6</v>
      </c>
      <c r="G662">
        <v>80.099999999999994</v>
      </c>
      <c r="H662">
        <v>287232</v>
      </c>
      <c r="I662">
        <v>2.4</v>
      </c>
      <c r="J662">
        <v>84</v>
      </c>
      <c r="K662">
        <v>333741</v>
      </c>
      <c r="M662" s="18"/>
    </row>
    <row r="663" spans="1:13" x14ac:dyDescent="0.2">
      <c r="A663" s="1" t="s">
        <v>2955</v>
      </c>
      <c r="B663" s="2">
        <v>24</v>
      </c>
      <c r="C663" s="2">
        <v>69</v>
      </c>
      <c r="D663" s="66">
        <v>2176</v>
      </c>
      <c r="F663">
        <v>23.6</v>
      </c>
      <c r="G663">
        <v>79.400000000000006</v>
      </c>
      <c r="H663">
        <v>287232</v>
      </c>
      <c r="I663">
        <v>22.5</v>
      </c>
      <c r="J663">
        <v>84.9</v>
      </c>
      <c r="K663">
        <v>333741</v>
      </c>
      <c r="M663" s="18"/>
    </row>
    <row r="664" spans="1:13" x14ac:dyDescent="0.2">
      <c r="A664" s="1" t="s">
        <v>2956</v>
      </c>
      <c r="B664" s="2">
        <v>25</v>
      </c>
      <c r="C664" s="2">
        <v>66</v>
      </c>
      <c r="D664" s="66">
        <v>2339</v>
      </c>
      <c r="F664">
        <v>20.100000000000001</v>
      </c>
      <c r="G664">
        <v>90.1</v>
      </c>
      <c r="H664">
        <v>287232</v>
      </c>
      <c r="I664">
        <v>20.100000000000001</v>
      </c>
      <c r="J664">
        <v>83.6</v>
      </c>
      <c r="K664">
        <v>333741</v>
      </c>
      <c r="M664" s="18"/>
    </row>
    <row r="665" spans="1:13" x14ac:dyDescent="0.2">
      <c r="A665" s="1" t="s">
        <v>2957</v>
      </c>
      <c r="B665" s="2">
        <v>26</v>
      </c>
      <c r="C665" s="2">
        <v>64</v>
      </c>
      <c r="D665" s="66">
        <v>2502</v>
      </c>
      <c r="F665">
        <v>19.3</v>
      </c>
      <c r="G665">
        <v>90.1</v>
      </c>
      <c r="H665">
        <v>287451</v>
      </c>
      <c r="I665">
        <v>21</v>
      </c>
      <c r="J665">
        <v>85.6</v>
      </c>
      <c r="K665">
        <v>334596</v>
      </c>
      <c r="M665" s="18"/>
    </row>
    <row r="666" spans="1:13" x14ac:dyDescent="0.2">
      <c r="A666" s="1" t="s">
        <v>2958</v>
      </c>
      <c r="B666" s="2">
        <v>27</v>
      </c>
      <c r="C666" s="2">
        <v>60</v>
      </c>
      <c r="D666" s="66">
        <v>2664</v>
      </c>
      <c r="F666">
        <v>20.100000000000001</v>
      </c>
      <c r="G666">
        <v>88.6</v>
      </c>
      <c r="H666">
        <v>287468</v>
      </c>
      <c r="I666">
        <v>22</v>
      </c>
      <c r="J666">
        <v>83.7</v>
      </c>
      <c r="K666">
        <v>334548</v>
      </c>
      <c r="M666" s="18"/>
    </row>
    <row r="667" spans="1:13" x14ac:dyDescent="0.2">
      <c r="A667" s="1" t="s">
        <v>2959</v>
      </c>
      <c r="B667" s="2">
        <v>26</v>
      </c>
      <c r="C667" s="2">
        <v>60</v>
      </c>
      <c r="D667" s="66">
        <v>2502</v>
      </c>
      <c r="F667">
        <v>20.3</v>
      </c>
      <c r="G667">
        <v>87.5</v>
      </c>
      <c r="H667">
        <v>287540</v>
      </c>
      <c r="I667">
        <v>21.3</v>
      </c>
      <c r="J667">
        <v>84.9</v>
      </c>
      <c r="K667">
        <v>334561</v>
      </c>
      <c r="M667" s="18"/>
    </row>
    <row r="668" spans="1:13" x14ac:dyDescent="0.2">
      <c r="A668" s="1" t="s">
        <v>2960</v>
      </c>
      <c r="B668" s="2">
        <v>26</v>
      </c>
      <c r="C668" s="2">
        <v>61</v>
      </c>
      <c r="D668" s="66">
        <v>2502</v>
      </c>
      <c r="F668">
        <v>19.3</v>
      </c>
      <c r="G668">
        <v>90.1</v>
      </c>
      <c r="H668">
        <v>287620</v>
      </c>
      <c r="I668">
        <v>19.899999999999999</v>
      </c>
      <c r="J668">
        <v>89</v>
      </c>
      <c r="K668">
        <v>334561</v>
      </c>
      <c r="M668" s="18"/>
    </row>
    <row r="669" spans="1:13" x14ac:dyDescent="0.2">
      <c r="A669" s="1" t="s">
        <v>2961</v>
      </c>
      <c r="B669" s="2">
        <v>25</v>
      </c>
      <c r="C669" s="2">
        <v>62</v>
      </c>
      <c r="D669" s="66">
        <v>2339</v>
      </c>
      <c r="F669">
        <v>19.3</v>
      </c>
      <c r="G669">
        <v>90</v>
      </c>
      <c r="H669">
        <v>287095</v>
      </c>
      <c r="I669">
        <v>19.7</v>
      </c>
      <c r="J669">
        <v>89.6</v>
      </c>
      <c r="K669">
        <v>334911</v>
      </c>
      <c r="M669" s="18"/>
    </row>
    <row r="670" spans="1:13" x14ac:dyDescent="0.2">
      <c r="A670" s="1" t="s">
        <v>2962</v>
      </c>
      <c r="B670" s="2">
        <v>24</v>
      </c>
      <c r="C670" s="2">
        <v>66</v>
      </c>
      <c r="D670" s="66">
        <v>2176</v>
      </c>
      <c r="F670">
        <v>18.600000000000001</v>
      </c>
      <c r="G670">
        <v>90</v>
      </c>
      <c r="H670">
        <v>287772</v>
      </c>
      <c r="I670">
        <v>20.6</v>
      </c>
      <c r="J670">
        <v>89</v>
      </c>
      <c r="K670">
        <v>335245</v>
      </c>
      <c r="M670" s="18"/>
    </row>
    <row r="671" spans="1:13" x14ac:dyDescent="0.2">
      <c r="A671" s="1" t="s">
        <v>2963</v>
      </c>
      <c r="B671" s="2">
        <v>23</v>
      </c>
      <c r="C671" s="2">
        <v>71</v>
      </c>
      <c r="D671" s="66">
        <v>2896</v>
      </c>
      <c r="F671">
        <v>18.8</v>
      </c>
      <c r="G671">
        <v>90</v>
      </c>
      <c r="H671">
        <v>287828</v>
      </c>
      <c r="I671">
        <v>20.9</v>
      </c>
      <c r="J671">
        <v>86.9</v>
      </c>
      <c r="K671">
        <v>335245</v>
      </c>
      <c r="M671" s="18"/>
    </row>
    <row r="672" spans="1:13" x14ac:dyDescent="0.2">
      <c r="A672" s="1" t="s">
        <v>2964</v>
      </c>
      <c r="B672" s="2">
        <v>21</v>
      </c>
      <c r="C672" s="2">
        <v>79</v>
      </c>
      <c r="D672" s="66">
        <v>2528</v>
      </c>
      <c r="F672">
        <v>18.5</v>
      </c>
      <c r="G672">
        <v>90</v>
      </c>
      <c r="H672">
        <v>287895</v>
      </c>
      <c r="I672">
        <v>20</v>
      </c>
      <c r="J672">
        <v>88</v>
      </c>
      <c r="K672">
        <v>335555</v>
      </c>
      <c r="M672" s="18"/>
    </row>
    <row r="673" spans="1:13" x14ac:dyDescent="0.2">
      <c r="A673" s="1" t="s">
        <v>2965</v>
      </c>
      <c r="B673" s="2">
        <v>20</v>
      </c>
      <c r="C673" s="2">
        <v>85</v>
      </c>
      <c r="D673" s="66">
        <v>2672</v>
      </c>
      <c r="F673">
        <v>20</v>
      </c>
      <c r="G673">
        <v>88</v>
      </c>
      <c r="H673">
        <v>287900</v>
      </c>
      <c r="I673">
        <v>21</v>
      </c>
      <c r="J673">
        <v>86</v>
      </c>
      <c r="K673">
        <v>335555</v>
      </c>
      <c r="M673" s="18"/>
    </row>
    <row r="674" spans="1:13" x14ac:dyDescent="0.2">
      <c r="A674" s="1" t="s">
        <v>2966</v>
      </c>
      <c r="B674" s="2">
        <v>20</v>
      </c>
      <c r="C674" s="2">
        <v>83</v>
      </c>
      <c r="D674" s="66">
        <v>2672</v>
      </c>
      <c r="F674">
        <v>17.100000000000001</v>
      </c>
      <c r="G674">
        <v>90</v>
      </c>
      <c r="H674">
        <v>288064</v>
      </c>
      <c r="I674">
        <v>18.600000000000001</v>
      </c>
      <c r="J674">
        <v>89.6</v>
      </c>
      <c r="K674">
        <v>335946</v>
      </c>
      <c r="M674" s="18"/>
    </row>
    <row r="675" spans="1:13" x14ac:dyDescent="0.2">
      <c r="A675" s="1" t="s">
        <v>2967</v>
      </c>
      <c r="B675" s="2">
        <v>20</v>
      </c>
      <c r="C675" s="2">
        <v>83</v>
      </c>
      <c r="D675" s="66">
        <v>2672</v>
      </c>
      <c r="F675">
        <v>17.5</v>
      </c>
      <c r="G675">
        <v>90</v>
      </c>
      <c r="H675">
        <v>288138</v>
      </c>
      <c r="I675">
        <v>20.3</v>
      </c>
      <c r="J675">
        <v>84.4</v>
      </c>
      <c r="K675">
        <v>335969</v>
      </c>
      <c r="M675" s="18"/>
    </row>
    <row r="676" spans="1:13" x14ac:dyDescent="0.2">
      <c r="A676" s="1" t="s">
        <v>2968</v>
      </c>
      <c r="B676" s="2">
        <v>20</v>
      </c>
      <c r="C676" s="2">
        <v>82</v>
      </c>
      <c r="D676" s="66">
        <v>2672</v>
      </c>
      <c r="E676" s="67">
        <v>2602.625</v>
      </c>
      <c r="F676" s="55">
        <f>AVERAGE(F659:F674)</f>
        <v>20.280000000000005</v>
      </c>
      <c r="G676" s="55">
        <f>AVERAGE(G659:G674)</f>
        <v>86.94</v>
      </c>
      <c r="H676" s="55">
        <f>H684-H660</f>
        <v>1204</v>
      </c>
      <c r="I676" s="55">
        <f>AVERAGE(I659:I674)</f>
        <v>19.526666666666667</v>
      </c>
      <c r="J676" s="55">
        <f>AVERAGE(J659:J674)</f>
        <v>86.32</v>
      </c>
      <c r="K676" s="55">
        <f>K684-K660</f>
        <v>2392</v>
      </c>
      <c r="L676" s="8"/>
      <c r="M676" s="18"/>
    </row>
    <row r="677" spans="1:13" x14ac:dyDescent="0.2">
      <c r="A677" s="1" t="s">
        <v>2969</v>
      </c>
      <c r="B677" s="2">
        <v>19</v>
      </c>
      <c r="C677" s="2">
        <v>83</v>
      </c>
      <c r="D677" s="66">
        <v>2464</v>
      </c>
      <c r="F677" s="8"/>
      <c r="G677" s="8"/>
      <c r="H677" s="8"/>
      <c r="I677" s="8"/>
      <c r="J677" s="8"/>
      <c r="K677" s="8"/>
      <c r="M677" s="18"/>
    </row>
    <row r="678" spans="1:13" x14ac:dyDescent="0.2">
      <c r="A678" s="1" t="s">
        <v>2970</v>
      </c>
      <c r="B678" s="2">
        <v>19</v>
      </c>
      <c r="C678" s="2">
        <v>83</v>
      </c>
      <c r="D678" s="66">
        <v>2464</v>
      </c>
      <c r="E678" s="67"/>
      <c r="F678" s="2"/>
      <c r="M678" s="18"/>
    </row>
    <row r="679" spans="1:13" x14ac:dyDescent="0.2">
      <c r="A679" s="1" t="s">
        <v>2971</v>
      </c>
      <c r="B679" s="2">
        <v>19</v>
      </c>
      <c r="C679" s="2">
        <v>83</v>
      </c>
      <c r="D679" s="66">
        <v>2464</v>
      </c>
      <c r="M679" s="18"/>
    </row>
    <row r="680" spans="1:13" x14ac:dyDescent="0.2">
      <c r="A680" s="1" t="s">
        <v>2972</v>
      </c>
      <c r="B680" s="2">
        <v>19</v>
      </c>
      <c r="C680" s="2">
        <v>83</v>
      </c>
      <c r="D680" s="66">
        <v>2464</v>
      </c>
      <c r="M680" s="18"/>
    </row>
    <row r="681" spans="1:13" x14ac:dyDescent="0.2">
      <c r="A681" s="1" t="s">
        <v>2973</v>
      </c>
      <c r="B681" s="2">
        <v>19</v>
      </c>
      <c r="C681" s="2">
        <v>83</v>
      </c>
      <c r="D681" s="66">
        <v>2464</v>
      </c>
      <c r="M681" s="18"/>
    </row>
    <row r="682" spans="1:13" x14ac:dyDescent="0.2">
      <c r="A682" s="1" t="s">
        <v>2974</v>
      </c>
      <c r="B682" s="2">
        <v>19</v>
      </c>
      <c r="C682" s="2">
        <v>83</v>
      </c>
      <c r="D682" s="66">
        <v>2464</v>
      </c>
      <c r="M682" s="18"/>
    </row>
    <row r="683" spans="1:13" x14ac:dyDescent="0.2">
      <c r="A683" s="1" t="s">
        <v>2975</v>
      </c>
      <c r="B683" s="2">
        <v>18</v>
      </c>
      <c r="C683" s="2">
        <v>84</v>
      </c>
      <c r="D683" s="66">
        <v>2256</v>
      </c>
      <c r="M683" s="18"/>
    </row>
    <row r="684" spans="1:13" x14ac:dyDescent="0.2">
      <c r="A684" s="1" t="s">
        <v>2976</v>
      </c>
      <c r="B684" s="2">
        <v>19</v>
      </c>
      <c r="C684" s="2">
        <v>83</v>
      </c>
      <c r="D684" s="66">
        <v>2464</v>
      </c>
      <c r="F684">
        <v>18.8</v>
      </c>
      <c r="G684">
        <v>88.2</v>
      </c>
      <c r="H684">
        <v>288436</v>
      </c>
      <c r="I684">
        <v>17.5</v>
      </c>
      <c r="J684">
        <v>90.1</v>
      </c>
      <c r="K684">
        <v>336133</v>
      </c>
      <c r="M684" s="18"/>
    </row>
    <row r="685" spans="1:13" x14ac:dyDescent="0.2">
      <c r="A685" s="1" t="s">
        <v>2977</v>
      </c>
      <c r="B685" s="2">
        <v>19</v>
      </c>
      <c r="C685" s="2">
        <v>82</v>
      </c>
      <c r="D685" s="66">
        <v>2464</v>
      </c>
      <c r="F685">
        <v>17.5</v>
      </c>
      <c r="G685">
        <v>90.1</v>
      </c>
      <c r="H685">
        <v>288436</v>
      </c>
      <c r="I685">
        <v>17.5</v>
      </c>
      <c r="J685">
        <v>90.1</v>
      </c>
      <c r="K685">
        <v>336133</v>
      </c>
      <c r="M685" s="18"/>
    </row>
    <row r="686" spans="1:13" x14ac:dyDescent="0.2">
      <c r="A686" s="1" t="s">
        <v>2978</v>
      </c>
      <c r="B686" s="2">
        <v>19</v>
      </c>
      <c r="C686" s="2">
        <v>81</v>
      </c>
      <c r="D686" s="66">
        <v>2464</v>
      </c>
      <c r="F686">
        <v>17.5</v>
      </c>
      <c r="G686">
        <v>90.1</v>
      </c>
      <c r="H686">
        <v>288436</v>
      </c>
      <c r="I686">
        <v>18.600000000000001</v>
      </c>
      <c r="J686">
        <v>90.1</v>
      </c>
      <c r="K686">
        <v>336133</v>
      </c>
      <c r="M686" s="18"/>
    </row>
    <row r="687" spans="1:13" x14ac:dyDescent="0.2">
      <c r="A687" s="1" t="s">
        <v>2979</v>
      </c>
      <c r="B687" s="2">
        <v>20</v>
      </c>
      <c r="C687" s="2">
        <v>80</v>
      </c>
      <c r="D687" s="66">
        <v>2672</v>
      </c>
      <c r="F687">
        <v>18.600000000000001</v>
      </c>
      <c r="G687">
        <v>80.099999999999994</v>
      </c>
      <c r="H687">
        <v>288436</v>
      </c>
      <c r="I687">
        <v>18.5</v>
      </c>
      <c r="J687">
        <v>80.099999999999994</v>
      </c>
      <c r="K687">
        <v>336133</v>
      </c>
      <c r="M687" s="18"/>
    </row>
    <row r="688" spans="1:13" x14ac:dyDescent="0.2">
      <c r="A688" s="1" t="s">
        <v>2980</v>
      </c>
      <c r="B688" s="2">
        <v>20</v>
      </c>
      <c r="C688" s="2">
        <v>80</v>
      </c>
      <c r="D688" s="66">
        <v>2672</v>
      </c>
      <c r="F688">
        <v>20.100000000000001</v>
      </c>
      <c r="G688">
        <v>80.3</v>
      </c>
      <c r="H688">
        <v>288436</v>
      </c>
      <c r="I688">
        <v>20.2</v>
      </c>
      <c r="J688">
        <v>90.3</v>
      </c>
      <c r="K688">
        <v>336133</v>
      </c>
      <c r="M688" s="18"/>
    </row>
    <row r="689" spans="1:13" x14ac:dyDescent="0.2">
      <c r="A689" s="1" t="s">
        <v>2981</v>
      </c>
      <c r="B689" s="2">
        <v>21</v>
      </c>
      <c r="C689" s="2">
        <v>77</v>
      </c>
      <c r="D689" s="66">
        <v>2528</v>
      </c>
      <c r="F689">
        <v>20.100000000000001</v>
      </c>
      <c r="G689">
        <v>90.2</v>
      </c>
      <c r="H689">
        <v>288437</v>
      </c>
      <c r="I689">
        <v>22.6</v>
      </c>
      <c r="J689">
        <v>82</v>
      </c>
      <c r="K689">
        <v>336133</v>
      </c>
      <c r="M689" s="18"/>
    </row>
    <row r="690" spans="1:13" x14ac:dyDescent="0.2">
      <c r="A690" s="1" t="s">
        <v>2982</v>
      </c>
      <c r="B690" s="2">
        <v>22</v>
      </c>
      <c r="C690" s="2">
        <v>74</v>
      </c>
      <c r="D690" s="66">
        <v>2712</v>
      </c>
      <c r="F690">
        <v>23.4</v>
      </c>
      <c r="G690">
        <v>79.3</v>
      </c>
      <c r="H690">
        <v>288437</v>
      </c>
      <c r="I690">
        <v>24.8</v>
      </c>
      <c r="J690">
        <v>82.5</v>
      </c>
      <c r="K690">
        <v>336133</v>
      </c>
      <c r="M690" s="18"/>
    </row>
    <row r="691" spans="1:13" x14ac:dyDescent="0.2">
      <c r="A691" s="1" t="s">
        <v>2983</v>
      </c>
      <c r="B691" s="2">
        <v>22</v>
      </c>
      <c r="C691" s="2">
        <v>72</v>
      </c>
      <c r="D691" s="66">
        <v>2712</v>
      </c>
      <c r="F691">
        <v>19.3</v>
      </c>
      <c r="G691">
        <v>90.1</v>
      </c>
      <c r="H691">
        <v>288437</v>
      </c>
      <c r="I691">
        <v>19.2</v>
      </c>
      <c r="J691">
        <v>90.2</v>
      </c>
      <c r="K691">
        <v>336133</v>
      </c>
      <c r="M691" s="18"/>
    </row>
    <row r="692" spans="1:13" x14ac:dyDescent="0.2">
      <c r="A692" s="1" t="s">
        <v>2984</v>
      </c>
      <c r="B692" s="2">
        <v>23</v>
      </c>
      <c r="C692" s="2">
        <v>70</v>
      </c>
      <c r="D692" s="66">
        <v>2896</v>
      </c>
      <c r="F692">
        <v>20</v>
      </c>
      <c r="G692">
        <v>88</v>
      </c>
      <c r="H692">
        <v>288437</v>
      </c>
      <c r="I692">
        <v>19</v>
      </c>
      <c r="J692">
        <v>90.1</v>
      </c>
      <c r="K692">
        <v>336133</v>
      </c>
      <c r="M692" s="18"/>
    </row>
    <row r="693" spans="1:13" x14ac:dyDescent="0.2">
      <c r="A693" s="1" t="s">
        <v>2985</v>
      </c>
      <c r="B693" s="2">
        <v>23</v>
      </c>
      <c r="C693" s="2">
        <v>70</v>
      </c>
      <c r="D693" s="66">
        <v>2896</v>
      </c>
      <c r="F693">
        <v>21</v>
      </c>
      <c r="G693">
        <v>88</v>
      </c>
      <c r="H693">
        <v>288437</v>
      </c>
      <c r="I693">
        <v>20</v>
      </c>
      <c r="J693">
        <v>90</v>
      </c>
      <c r="K693">
        <v>336133</v>
      </c>
      <c r="M693" s="18"/>
    </row>
    <row r="694" spans="1:13" x14ac:dyDescent="0.2">
      <c r="A694" s="1" t="s">
        <v>2986</v>
      </c>
      <c r="B694" s="2">
        <v>23</v>
      </c>
      <c r="C694" s="2">
        <v>70</v>
      </c>
      <c r="D694" s="66">
        <v>2896</v>
      </c>
      <c r="F694">
        <v>20.5</v>
      </c>
      <c r="G694">
        <v>88.1</v>
      </c>
      <c r="H694">
        <v>288506</v>
      </c>
      <c r="I694">
        <v>22.1</v>
      </c>
      <c r="J694">
        <v>74</v>
      </c>
      <c r="K694">
        <v>337070</v>
      </c>
      <c r="M694" s="18"/>
    </row>
    <row r="695" spans="1:13" x14ac:dyDescent="0.2">
      <c r="A695" s="1" t="s">
        <v>2987</v>
      </c>
      <c r="B695" s="2">
        <v>22</v>
      </c>
      <c r="C695" s="2">
        <v>73</v>
      </c>
      <c r="D695" s="66">
        <v>2712</v>
      </c>
      <c r="F695">
        <v>21</v>
      </c>
      <c r="G695">
        <v>86</v>
      </c>
      <c r="H695">
        <v>288567</v>
      </c>
      <c r="I695">
        <v>20</v>
      </c>
      <c r="J695">
        <v>87.7</v>
      </c>
      <c r="K695">
        <v>337109</v>
      </c>
      <c r="M695" s="18"/>
    </row>
    <row r="696" spans="1:13" x14ac:dyDescent="0.2">
      <c r="A696" s="1" t="s">
        <v>2988</v>
      </c>
      <c r="B696" s="2">
        <v>22</v>
      </c>
      <c r="C696" s="2">
        <v>77</v>
      </c>
      <c r="D696" s="66">
        <v>2712</v>
      </c>
      <c r="F696">
        <v>21.1</v>
      </c>
      <c r="G696">
        <v>86.5</v>
      </c>
      <c r="H696">
        <v>288646</v>
      </c>
      <c r="I696">
        <v>20.9</v>
      </c>
      <c r="J696">
        <v>89</v>
      </c>
      <c r="K696">
        <v>337109</v>
      </c>
      <c r="M696" s="18"/>
    </row>
    <row r="697" spans="1:13" x14ac:dyDescent="0.2">
      <c r="A697" s="1" t="s">
        <v>2989</v>
      </c>
      <c r="B697" s="2">
        <v>21</v>
      </c>
      <c r="C697" s="2">
        <v>78</v>
      </c>
      <c r="D697" s="66">
        <v>2528</v>
      </c>
      <c r="F697">
        <v>20.3</v>
      </c>
      <c r="G697">
        <v>89.7</v>
      </c>
      <c r="H697">
        <v>288714</v>
      </c>
      <c r="I697">
        <v>20.100000000000001</v>
      </c>
      <c r="J697">
        <v>90</v>
      </c>
      <c r="K697">
        <v>337136</v>
      </c>
      <c r="M697" s="18"/>
    </row>
    <row r="698" spans="1:13" x14ac:dyDescent="0.2">
      <c r="A698" s="1" t="s">
        <v>2990</v>
      </c>
      <c r="B698" s="2">
        <v>20</v>
      </c>
      <c r="C698" s="2">
        <v>79</v>
      </c>
      <c r="D698" s="66">
        <v>2343</v>
      </c>
      <c r="M698" s="18"/>
    </row>
    <row r="699" spans="1:13" x14ac:dyDescent="0.2">
      <c r="A699" s="1" t="s">
        <v>2991</v>
      </c>
      <c r="B699" s="2">
        <v>20</v>
      </c>
      <c r="C699" s="2">
        <v>81</v>
      </c>
      <c r="D699" s="66">
        <v>2672</v>
      </c>
      <c r="M699" s="18"/>
    </row>
    <row r="700" spans="1:13" x14ac:dyDescent="0.2">
      <c r="A700" s="1" t="s">
        <v>2992</v>
      </c>
      <c r="B700" s="2">
        <v>19</v>
      </c>
      <c r="C700" s="2">
        <v>81</v>
      </c>
      <c r="D700" s="66">
        <v>2464</v>
      </c>
      <c r="E700" s="67">
        <v>2576.9583333333335</v>
      </c>
      <c r="F700" s="55">
        <f>AVERAGE(F683:F698)</f>
        <v>19.942857142857147</v>
      </c>
      <c r="G700" s="55">
        <f>AVERAGE(G683:G698)</f>
        <v>86.76428571428572</v>
      </c>
      <c r="H700" s="55">
        <f>H708-H684</f>
        <v>851</v>
      </c>
      <c r="I700" s="55">
        <f>AVERAGE(I683:I698)</f>
        <v>20.071428571428573</v>
      </c>
      <c r="J700" s="55">
        <f>AVERAGE(J683:J698)</f>
        <v>86.871428571428581</v>
      </c>
      <c r="K700" s="55">
        <f>K708-K684</f>
        <v>2673</v>
      </c>
      <c r="L700" s="8"/>
      <c r="M700" s="18"/>
    </row>
    <row r="701" spans="1:13" x14ac:dyDescent="0.2">
      <c r="A701" s="1" t="s">
        <v>2993</v>
      </c>
      <c r="B701" s="2">
        <v>19</v>
      </c>
      <c r="C701" s="2">
        <v>82</v>
      </c>
      <c r="D701" s="66">
        <v>2464</v>
      </c>
      <c r="F701" s="8"/>
      <c r="G701" s="8"/>
      <c r="H701" s="8"/>
      <c r="I701" s="8"/>
      <c r="J701" s="8"/>
      <c r="K701" s="8"/>
      <c r="M701" s="18"/>
    </row>
    <row r="702" spans="1:13" x14ac:dyDescent="0.2">
      <c r="A702" s="1" t="s">
        <v>2994</v>
      </c>
      <c r="B702" s="2">
        <v>19</v>
      </c>
      <c r="C702" s="2">
        <v>82</v>
      </c>
      <c r="D702" s="66">
        <v>2464</v>
      </c>
      <c r="E702" s="67"/>
      <c r="F702" s="2"/>
      <c r="M702" s="18"/>
    </row>
    <row r="703" spans="1:13" x14ac:dyDescent="0.2">
      <c r="A703" s="1" t="s">
        <v>2995</v>
      </c>
      <c r="B703" s="2">
        <v>18</v>
      </c>
      <c r="C703" s="2">
        <v>82</v>
      </c>
      <c r="D703" s="66">
        <v>2256</v>
      </c>
      <c r="M703" s="18"/>
    </row>
    <row r="704" spans="1:13" x14ac:dyDescent="0.2">
      <c r="A704" s="1" t="s">
        <v>2996</v>
      </c>
      <c r="B704" s="2">
        <v>18</v>
      </c>
      <c r="C704" s="2">
        <v>83</v>
      </c>
      <c r="D704" s="66">
        <v>2256</v>
      </c>
      <c r="M704" s="18"/>
    </row>
    <row r="705" spans="1:13" x14ac:dyDescent="0.2">
      <c r="A705" s="1" t="s">
        <v>2997</v>
      </c>
      <c r="B705" s="2">
        <v>18</v>
      </c>
      <c r="C705" s="2">
        <v>83</v>
      </c>
      <c r="D705" s="66">
        <v>2256</v>
      </c>
      <c r="M705" s="18"/>
    </row>
    <row r="706" spans="1:13" x14ac:dyDescent="0.2">
      <c r="A706" s="1" t="s">
        <v>2998</v>
      </c>
      <c r="B706" s="2">
        <v>18</v>
      </c>
      <c r="C706" s="2">
        <v>84</v>
      </c>
      <c r="D706" s="66">
        <v>2256</v>
      </c>
      <c r="M706" s="18"/>
    </row>
    <row r="707" spans="1:13" x14ac:dyDescent="0.2">
      <c r="A707" s="1" t="s">
        <v>2999</v>
      </c>
      <c r="B707" s="2">
        <v>18</v>
      </c>
      <c r="C707" s="2">
        <v>85</v>
      </c>
      <c r="D707" s="66">
        <v>2256</v>
      </c>
      <c r="M707" s="18"/>
    </row>
    <row r="708" spans="1:13" x14ac:dyDescent="0.2">
      <c r="A708" s="1" t="s">
        <v>3000</v>
      </c>
      <c r="B708" s="2">
        <v>19</v>
      </c>
      <c r="C708" s="2">
        <v>85</v>
      </c>
      <c r="D708" s="66">
        <v>2464</v>
      </c>
      <c r="F708">
        <v>20.9</v>
      </c>
      <c r="G708">
        <v>83.6</v>
      </c>
      <c r="H708">
        <v>289287</v>
      </c>
      <c r="I708">
        <v>18.600000000000001</v>
      </c>
      <c r="J708">
        <v>90.1</v>
      </c>
      <c r="K708">
        <v>338806</v>
      </c>
      <c r="M708" s="18"/>
    </row>
    <row r="709" spans="1:13" x14ac:dyDescent="0.2">
      <c r="A709" s="1" t="s">
        <v>3001</v>
      </c>
      <c r="B709" s="2">
        <v>20</v>
      </c>
      <c r="C709" s="2">
        <v>81</v>
      </c>
      <c r="D709" s="66">
        <v>2672</v>
      </c>
      <c r="F709">
        <v>20.9</v>
      </c>
      <c r="G709">
        <v>85.7</v>
      </c>
      <c r="H709">
        <v>289355</v>
      </c>
      <c r="I709">
        <v>20.100000000000001</v>
      </c>
      <c r="J709">
        <v>85</v>
      </c>
      <c r="K709">
        <v>338985</v>
      </c>
      <c r="M709" s="18"/>
    </row>
    <row r="710" spans="1:13" x14ac:dyDescent="0.2">
      <c r="A710" s="1" t="s">
        <v>3002</v>
      </c>
      <c r="B710" s="2">
        <v>21</v>
      </c>
      <c r="C710" s="2">
        <v>76</v>
      </c>
      <c r="D710" s="66">
        <v>2528</v>
      </c>
      <c r="F710">
        <v>20.9</v>
      </c>
      <c r="G710">
        <v>5.2</v>
      </c>
      <c r="H710">
        <v>289427</v>
      </c>
      <c r="I710">
        <v>21.3</v>
      </c>
      <c r="J710">
        <v>79.7</v>
      </c>
      <c r="K710">
        <v>339142</v>
      </c>
      <c r="M710" s="18"/>
    </row>
    <row r="711" spans="1:13" x14ac:dyDescent="0.2">
      <c r="A711" s="1" t="s">
        <v>3003</v>
      </c>
      <c r="B711" s="2">
        <v>22</v>
      </c>
      <c r="C711" s="2">
        <v>72</v>
      </c>
      <c r="D711" s="66">
        <v>2712</v>
      </c>
      <c r="F711">
        <v>21.6</v>
      </c>
      <c r="G711">
        <v>84.3</v>
      </c>
      <c r="H711">
        <v>289529</v>
      </c>
      <c r="I711">
        <v>22.8</v>
      </c>
      <c r="J711">
        <v>76.2</v>
      </c>
      <c r="K711">
        <v>339290</v>
      </c>
      <c r="M711" s="18"/>
    </row>
    <row r="712" spans="1:13" x14ac:dyDescent="0.2">
      <c r="A712" s="1" t="s">
        <v>3004</v>
      </c>
      <c r="B712" s="2">
        <v>24</v>
      </c>
      <c r="C712" s="2">
        <v>68</v>
      </c>
      <c r="D712" s="66">
        <v>2176</v>
      </c>
      <c r="F712">
        <v>20.100000000000001</v>
      </c>
      <c r="G712">
        <v>88.5</v>
      </c>
      <c r="H712">
        <v>289815</v>
      </c>
      <c r="I712">
        <v>23</v>
      </c>
      <c r="J712">
        <v>75.599999999999994</v>
      </c>
      <c r="K712">
        <v>339589</v>
      </c>
      <c r="M712" s="18"/>
    </row>
    <row r="713" spans="1:13" x14ac:dyDescent="0.2">
      <c r="A713" s="1" t="s">
        <v>3005</v>
      </c>
      <c r="B713" s="2">
        <v>25</v>
      </c>
      <c r="C713" s="2">
        <v>64</v>
      </c>
      <c r="D713" s="66">
        <v>2339</v>
      </c>
      <c r="F713">
        <v>20.9</v>
      </c>
      <c r="G713">
        <v>85.6</v>
      </c>
      <c r="H713">
        <v>289601</v>
      </c>
      <c r="I713">
        <v>22.8</v>
      </c>
      <c r="J713">
        <v>74.400000000000006</v>
      </c>
      <c r="K713">
        <v>339619</v>
      </c>
      <c r="M713" s="18"/>
    </row>
    <row r="714" spans="1:13" x14ac:dyDescent="0.2">
      <c r="A714" s="1" t="s">
        <v>3006</v>
      </c>
      <c r="B714" s="2">
        <v>25</v>
      </c>
      <c r="C714" s="2">
        <v>61</v>
      </c>
      <c r="D714" s="66">
        <v>2339</v>
      </c>
      <c r="F714">
        <v>21</v>
      </c>
      <c r="G714">
        <v>86.2</v>
      </c>
      <c r="H714">
        <v>289760</v>
      </c>
      <c r="I714">
        <v>22</v>
      </c>
      <c r="J714">
        <v>79.8</v>
      </c>
      <c r="K714">
        <v>339868</v>
      </c>
      <c r="M714" s="18"/>
    </row>
    <row r="715" spans="1:13" x14ac:dyDescent="0.2">
      <c r="A715" s="1" t="s">
        <v>3007</v>
      </c>
      <c r="B715" s="2">
        <v>25</v>
      </c>
      <c r="C715" s="2">
        <v>61</v>
      </c>
      <c r="D715" s="66">
        <v>2339</v>
      </c>
      <c r="F715">
        <v>21.1</v>
      </c>
      <c r="G715">
        <v>87.1</v>
      </c>
      <c r="H715">
        <v>289846</v>
      </c>
      <c r="I715">
        <v>23.5</v>
      </c>
      <c r="J715">
        <v>75.400000000000006</v>
      </c>
      <c r="K715">
        <v>340163</v>
      </c>
      <c r="M715" s="18"/>
    </row>
    <row r="716" spans="1:13" x14ac:dyDescent="0.2">
      <c r="A716" s="1" t="s">
        <v>3008</v>
      </c>
      <c r="B716" s="2">
        <v>25</v>
      </c>
      <c r="C716" s="2">
        <v>62</v>
      </c>
      <c r="D716" s="66">
        <v>2339</v>
      </c>
      <c r="M716" s="18"/>
    </row>
    <row r="717" spans="1:13" x14ac:dyDescent="0.2">
      <c r="A717" s="1" t="s">
        <v>3009</v>
      </c>
      <c r="B717" s="2">
        <v>25</v>
      </c>
      <c r="C717" s="2">
        <v>64</v>
      </c>
      <c r="D717" s="66">
        <v>2339</v>
      </c>
      <c r="M717" s="18"/>
    </row>
    <row r="718" spans="1:13" x14ac:dyDescent="0.2">
      <c r="A718" s="1" t="s">
        <v>3010</v>
      </c>
      <c r="B718" s="2">
        <v>24</v>
      </c>
      <c r="C718" s="2">
        <v>68</v>
      </c>
      <c r="D718" s="66">
        <v>2176</v>
      </c>
      <c r="M718" s="18"/>
    </row>
    <row r="719" spans="1:13" x14ac:dyDescent="0.2">
      <c r="A719" s="1" t="s">
        <v>3011</v>
      </c>
      <c r="B719" s="2">
        <v>24</v>
      </c>
      <c r="C719" s="2">
        <v>69</v>
      </c>
      <c r="D719" s="66">
        <v>2176</v>
      </c>
      <c r="M719" s="18"/>
    </row>
    <row r="720" spans="1:13" x14ac:dyDescent="0.2">
      <c r="A720" s="1" t="s">
        <v>3012</v>
      </c>
      <c r="B720" s="2">
        <v>23</v>
      </c>
      <c r="C720" s="2">
        <v>72</v>
      </c>
      <c r="D720" s="66">
        <v>2896</v>
      </c>
      <c r="M720" s="18"/>
    </row>
    <row r="721" spans="1:13" x14ac:dyDescent="0.2">
      <c r="A721" s="1" t="s">
        <v>3013</v>
      </c>
      <c r="B721" s="2">
        <v>22</v>
      </c>
      <c r="C721" s="2">
        <v>71</v>
      </c>
      <c r="D721" s="66">
        <v>2712</v>
      </c>
      <c r="M721" s="18"/>
    </row>
    <row r="722" spans="1:13" x14ac:dyDescent="0.2">
      <c r="A722" s="1" t="s">
        <v>3014</v>
      </c>
      <c r="B722" s="2">
        <v>22</v>
      </c>
      <c r="C722" s="2">
        <v>7</v>
      </c>
      <c r="D722" s="66">
        <v>0</v>
      </c>
      <c r="M722" s="18"/>
    </row>
    <row r="723" spans="1:13" x14ac:dyDescent="0.2">
      <c r="A723" s="1" t="s">
        <v>3015</v>
      </c>
      <c r="B723" s="2">
        <v>21</v>
      </c>
      <c r="C723" s="2">
        <v>74</v>
      </c>
      <c r="D723" s="66">
        <v>2528</v>
      </c>
      <c r="M723" s="18"/>
    </row>
    <row r="724" spans="1:13" x14ac:dyDescent="0.2">
      <c r="A724" s="1" t="s">
        <v>3016</v>
      </c>
      <c r="B724" s="2">
        <v>21</v>
      </c>
      <c r="C724" s="2">
        <v>74</v>
      </c>
      <c r="D724" s="66">
        <v>2528</v>
      </c>
      <c r="E724" s="67">
        <v>2311.2916666666665</v>
      </c>
      <c r="F724" s="55">
        <f>AVERAGE(F707:F722)</f>
        <v>20.925000000000001</v>
      </c>
      <c r="G724" s="55">
        <f>AVERAGE(G707:G722)</f>
        <v>75.775000000000006</v>
      </c>
      <c r="H724" s="55">
        <f>'Feb ''21'!H10-'Jan ''21'!H708</f>
        <v>1189</v>
      </c>
      <c r="I724" s="55">
        <f>AVERAGE(I707:I722)</f>
        <v>21.762499999999999</v>
      </c>
      <c r="J724" s="55">
        <f>AVERAGE(J707:J722)</f>
        <v>79.524999999999991</v>
      </c>
      <c r="K724" s="55">
        <f>'Feb ''21'!K10-'Jan ''21'!K708</f>
        <v>2657</v>
      </c>
      <c r="M724" s="18"/>
    </row>
    <row r="725" spans="1:13" x14ac:dyDescent="0.2">
      <c r="A725" s="1" t="s">
        <v>3017</v>
      </c>
      <c r="B725" s="2">
        <v>20</v>
      </c>
      <c r="C725" s="2">
        <v>76</v>
      </c>
      <c r="D725" s="66">
        <v>2343</v>
      </c>
      <c r="F725" s="8"/>
      <c r="G725" s="8"/>
      <c r="H725" s="8"/>
      <c r="I725" s="8"/>
      <c r="J725" s="8"/>
      <c r="K725" s="8"/>
      <c r="M725" s="18"/>
    </row>
    <row r="726" spans="1:13" x14ac:dyDescent="0.2">
      <c r="A726" s="1" t="s">
        <v>3018</v>
      </c>
      <c r="B726" s="2">
        <v>20</v>
      </c>
      <c r="C726" s="2">
        <v>78</v>
      </c>
      <c r="D726" s="66">
        <v>2343</v>
      </c>
      <c r="E726" s="67"/>
      <c r="F726" s="2"/>
      <c r="M726" s="18"/>
    </row>
    <row r="727" spans="1:13" x14ac:dyDescent="0.2">
      <c r="A727" s="1" t="s">
        <v>3019</v>
      </c>
      <c r="B727" s="2">
        <v>20</v>
      </c>
      <c r="C727" s="2">
        <v>80</v>
      </c>
      <c r="D727" s="66">
        <v>2672</v>
      </c>
      <c r="M727" s="18"/>
    </row>
    <row r="728" spans="1:13" x14ac:dyDescent="0.2">
      <c r="A728" s="1" t="s">
        <v>3020</v>
      </c>
      <c r="B728" s="2">
        <v>20</v>
      </c>
      <c r="C728" s="2">
        <v>81</v>
      </c>
      <c r="D728" s="66">
        <v>2672</v>
      </c>
      <c r="M728" s="18"/>
    </row>
    <row r="729" spans="1:13" x14ac:dyDescent="0.2">
      <c r="A729" s="1" t="s">
        <v>3021</v>
      </c>
      <c r="B729" s="2">
        <v>19</v>
      </c>
      <c r="C729" s="2">
        <v>83</v>
      </c>
      <c r="D729" s="66">
        <v>2464</v>
      </c>
      <c r="M729" s="18"/>
    </row>
    <row r="730" spans="1:13" x14ac:dyDescent="0.2">
      <c r="A730" s="1" t="s">
        <v>3022</v>
      </c>
      <c r="B730" s="2">
        <v>19</v>
      </c>
      <c r="C730" s="2">
        <v>86</v>
      </c>
      <c r="D730" s="66">
        <v>2464</v>
      </c>
      <c r="M730" s="18"/>
    </row>
    <row r="731" spans="1:13" x14ac:dyDescent="0.2">
      <c r="A731" s="1" t="s">
        <v>3023</v>
      </c>
      <c r="B731" s="2">
        <v>19</v>
      </c>
      <c r="C731" s="2">
        <v>84</v>
      </c>
      <c r="D731" s="66">
        <v>2464</v>
      </c>
      <c r="M731" s="18"/>
    </row>
    <row r="732" spans="1:13" x14ac:dyDescent="0.2">
      <c r="A732" s="1" t="s">
        <v>3024</v>
      </c>
      <c r="B732" s="2">
        <v>19</v>
      </c>
      <c r="C732" s="2">
        <v>83</v>
      </c>
      <c r="D732" s="66">
        <v>2464</v>
      </c>
      <c r="F732" t="s">
        <v>537</v>
      </c>
      <c r="G732" t="s">
        <v>537</v>
      </c>
      <c r="H732" t="s">
        <v>537</v>
      </c>
      <c r="I732" t="s">
        <v>537</v>
      </c>
      <c r="J732" t="s">
        <v>537</v>
      </c>
      <c r="K732" t="s">
        <v>537</v>
      </c>
      <c r="M732" s="18"/>
    </row>
    <row r="733" spans="1:13" x14ac:dyDescent="0.2">
      <c r="A733" s="1" t="s">
        <v>3025</v>
      </c>
      <c r="B733" s="2">
        <v>20</v>
      </c>
      <c r="C733" s="2">
        <v>77</v>
      </c>
      <c r="D733" s="66">
        <v>2343</v>
      </c>
      <c r="F733" t="s">
        <v>537</v>
      </c>
      <c r="G733" t="s">
        <v>537</v>
      </c>
      <c r="H733" t="s">
        <v>537</v>
      </c>
      <c r="I733" t="s">
        <v>537</v>
      </c>
      <c r="J733" t="s">
        <v>537</v>
      </c>
      <c r="K733" t="s">
        <v>537</v>
      </c>
      <c r="M733" s="18"/>
    </row>
    <row r="734" spans="1:13" x14ac:dyDescent="0.2">
      <c r="A734" s="1" t="s">
        <v>3026</v>
      </c>
      <c r="B734" s="2">
        <v>22</v>
      </c>
      <c r="C734" s="2">
        <v>72</v>
      </c>
      <c r="D734" s="66">
        <v>2712</v>
      </c>
      <c r="F734" t="s">
        <v>537</v>
      </c>
      <c r="G734" t="s">
        <v>537</v>
      </c>
      <c r="H734" t="s">
        <v>537</v>
      </c>
      <c r="I734" t="s">
        <v>537</v>
      </c>
      <c r="J734" t="s">
        <v>537</v>
      </c>
      <c r="K734" t="s">
        <v>537</v>
      </c>
      <c r="M734" s="18"/>
    </row>
    <row r="735" spans="1:13" x14ac:dyDescent="0.2">
      <c r="A735" s="1" t="s">
        <v>3027</v>
      </c>
      <c r="B735" s="2">
        <v>23</v>
      </c>
      <c r="C735" s="2">
        <v>67</v>
      </c>
      <c r="D735" s="66">
        <v>2016</v>
      </c>
      <c r="F735" t="s">
        <v>537</v>
      </c>
      <c r="G735" t="s">
        <v>537</v>
      </c>
      <c r="H735" t="s">
        <v>537</v>
      </c>
      <c r="I735" t="s">
        <v>537</v>
      </c>
      <c r="J735" t="s">
        <v>537</v>
      </c>
      <c r="K735" t="s">
        <v>537</v>
      </c>
      <c r="M735" s="18"/>
    </row>
    <row r="736" spans="1:13" x14ac:dyDescent="0.2">
      <c r="A736" s="1" t="s">
        <v>3028</v>
      </c>
      <c r="B736" s="2">
        <v>24</v>
      </c>
      <c r="C736" s="2">
        <v>65</v>
      </c>
      <c r="D736" s="66">
        <v>2176</v>
      </c>
      <c r="F736" t="s">
        <v>537</v>
      </c>
      <c r="G736" t="s">
        <v>537</v>
      </c>
      <c r="H736" t="s">
        <v>537</v>
      </c>
      <c r="I736" t="s">
        <v>537</v>
      </c>
      <c r="J736" t="s">
        <v>537</v>
      </c>
      <c r="K736" t="s">
        <v>537</v>
      </c>
      <c r="M736" s="18"/>
    </row>
    <row r="737" spans="1:13" x14ac:dyDescent="0.2">
      <c r="A737" s="1" t="s">
        <v>3029</v>
      </c>
      <c r="B737" s="2">
        <v>25</v>
      </c>
      <c r="C737" s="2">
        <v>63</v>
      </c>
      <c r="D737" s="66">
        <v>2339</v>
      </c>
      <c r="F737" t="s">
        <v>537</v>
      </c>
      <c r="G737" t="s">
        <v>537</v>
      </c>
      <c r="H737" t="s">
        <v>537</v>
      </c>
      <c r="I737" t="s">
        <v>537</v>
      </c>
      <c r="J737" t="s">
        <v>537</v>
      </c>
      <c r="K737" t="s">
        <v>537</v>
      </c>
      <c r="M737" s="18"/>
    </row>
    <row r="738" spans="1:13" x14ac:dyDescent="0.2">
      <c r="A738" s="1" t="s">
        <v>3030</v>
      </c>
      <c r="B738" s="2">
        <v>25</v>
      </c>
      <c r="C738" s="2">
        <v>61</v>
      </c>
      <c r="D738" s="66">
        <v>2339</v>
      </c>
      <c r="F738" t="s">
        <v>537</v>
      </c>
      <c r="G738" t="s">
        <v>537</v>
      </c>
      <c r="H738" t="s">
        <v>537</v>
      </c>
      <c r="I738" t="s">
        <v>537</v>
      </c>
      <c r="J738" t="s">
        <v>537</v>
      </c>
      <c r="K738" t="s">
        <v>537</v>
      </c>
      <c r="M738" s="18"/>
    </row>
    <row r="739" spans="1:13" x14ac:dyDescent="0.2">
      <c r="A739" s="1" t="s">
        <v>3031</v>
      </c>
      <c r="B739" s="2">
        <v>25</v>
      </c>
      <c r="C739" s="2">
        <v>60</v>
      </c>
      <c r="D739" s="66">
        <v>2339</v>
      </c>
      <c r="F739" t="s">
        <v>537</v>
      </c>
      <c r="G739" t="s">
        <v>537</v>
      </c>
      <c r="H739" t="s">
        <v>537</v>
      </c>
      <c r="I739" t="s">
        <v>537</v>
      </c>
      <c r="J739" t="s">
        <v>537</v>
      </c>
      <c r="K739" t="s">
        <v>537</v>
      </c>
      <c r="M739" s="18"/>
    </row>
    <row r="740" spans="1:13" x14ac:dyDescent="0.2">
      <c r="A740" s="1" t="s">
        <v>3032</v>
      </c>
      <c r="B740" s="2">
        <v>26</v>
      </c>
      <c r="C740" s="2">
        <v>57</v>
      </c>
      <c r="D740" s="66">
        <v>1950</v>
      </c>
      <c r="F740" t="s">
        <v>537</v>
      </c>
      <c r="G740" t="s">
        <v>537</v>
      </c>
      <c r="H740" t="s">
        <v>537</v>
      </c>
      <c r="I740" t="s">
        <v>537</v>
      </c>
      <c r="J740" t="s">
        <v>537</v>
      </c>
      <c r="K740" t="s">
        <v>537</v>
      </c>
      <c r="M740" s="18"/>
    </row>
    <row r="741" spans="1:13" x14ac:dyDescent="0.2">
      <c r="A741" s="1" t="s">
        <v>3033</v>
      </c>
      <c r="B741" s="2">
        <v>27</v>
      </c>
      <c r="C741" s="2">
        <v>51</v>
      </c>
      <c r="D741" s="66">
        <v>2039</v>
      </c>
      <c r="M741" s="18"/>
    </row>
    <row r="742" spans="1:13" x14ac:dyDescent="0.2">
      <c r="A742" s="1" t="s">
        <v>3034</v>
      </c>
      <c r="B742" s="2">
        <v>27</v>
      </c>
      <c r="C742" s="2">
        <v>48</v>
      </c>
      <c r="D742" s="66">
        <v>1550</v>
      </c>
      <c r="M742" s="18"/>
    </row>
    <row r="743" spans="1:13" x14ac:dyDescent="0.2">
      <c r="A743" s="1" t="s">
        <v>3035</v>
      </c>
      <c r="B743" s="2">
        <v>26</v>
      </c>
      <c r="C743" s="2">
        <v>52</v>
      </c>
      <c r="D743" s="66">
        <v>1950</v>
      </c>
      <c r="M743" s="18"/>
    </row>
    <row r="744" spans="1:13" x14ac:dyDescent="0.2">
      <c r="A744" s="1" t="s">
        <v>3036</v>
      </c>
      <c r="B744" s="2">
        <v>25</v>
      </c>
      <c r="C744" s="2">
        <v>60</v>
      </c>
      <c r="D744" s="66">
        <v>2339</v>
      </c>
      <c r="M744" s="18"/>
    </row>
    <row r="745" spans="1:13" x14ac:dyDescent="0.2">
      <c r="A745" s="1" t="s">
        <v>3037</v>
      </c>
      <c r="B745" s="2">
        <v>24</v>
      </c>
      <c r="C745" s="2">
        <v>65</v>
      </c>
      <c r="D745" s="66">
        <v>2176</v>
      </c>
      <c r="M745" s="18"/>
    </row>
    <row r="746" spans="1:13" x14ac:dyDescent="0.2">
      <c r="A746" s="1" t="s">
        <v>3038</v>
      </c>
      <c r="B746" s="2">
        <v>23</v>
      </c>
      <c r="C746" s="2">
        <v>67</v>
      </c>
      <c r="D746" s="66">
        <v>2016</v>
      </c>
      <c r="M746" s="18"/>
    </row>
    <row r="747" spans="1:13" x14ac:dyDescent="0.2">
      <c r="A747" s="1" t="s">
        <v>3039</v>
      </c>
      <c r="B747" s="2">
        <v>22</v>
      </c>
      <c r="C747" s="2">
        <v>68</v>
      </c>
      <c r="D747" s="66">
        <v>1860</v>
      </c>
      <c r="M747" s="18"/>
    </row>
    <row r="748" spans="1:13" x14ac:dyDescent="0.2">
      <c r="A748" s="1" t="s">
        <v>3040</v>
      </c>
      <c r="B748" s="2">
        <v>22</v>
      </c>
      <c r="C748" s="2">
        <v>69</v>
      </c>
      <c r="D748" s="66">
        <v>1860</v>
      </c>
      <c r="M748" s="18"/>
    </row>
    <row r="749" spans="1:13" x14ac:dyDescent="0.2">
      <c r="E749" s="67">
        <v>2245.4166666666665</v>
      </c>
      <c r="M749" s="18"/>
    </row>
    <row r="750" spans="1:13" x14ac:dyDescent="0.2">
      <c r="M750" s="18"/>
    </row>
    <row r="751" spans="1:13" x14ac:dyDescent="0.2">
      <c r="E751" s="67"/>
      <c r="F751" s="2"/>
    </row>
  </sheetData>
  <mergeCells count="2">
    <mergeCell ref="A1:E1"/>
    <mergeCell ref="F1:K1"/>
  </mergeCells>
  <conditionalFormatting sqref="F292:H292">
    <cfRule type="containsText" dxfId="150" priority="94" operator="containsText" text="off">
      <formula>NOT(ISERROR(SEARCH("off",F292)))</formula>
    </cfRule>
  </conditionalFormatting>
  <conditionalFormatting sqref="I292:J292">
    <cfRule type="containsText" dxfId="149" priority="93" operator="containsText" text="off">
      <formula>NOT(ISERROR(SEARCH("off",I292)))</formula>
    </cfRule>
  </conditionalFormatting>
  <conditionalFormatting sqref="K292">
    <cfRule type="containsText" dxfId="148" priority="91" operator="containsText" text="off">
      <formula>NOT(ISERROR(SEARCH("off",K292)))</formula>
    </cfRule>
  </conditionalFormatting>
  <conditionalFormatting sqref="F340:H340">
    <cfRule type="containsText" dxfId="147" priority="90" operator="containsText" text="off">
      <formula>NOT(ISERROR(SEARCH("off",F340)))</formula>
    </cfRule>
  </conditionalFormatting>
  <conditionalFormatting sqref="I340:J340">
    <cfRule type="containsText" dxfId="146" priority="89" operator="containsText" text="off">
      <formula>NOT(ISERROR(SEARCH("off",I340)))</formula>
    </cfRule>
  </conditionalFormatting>
  <conditionalFormatting sqref="K340">
    <cfRule type="containsText" dxfId="145" priority="87" operator="containsText" text="off">
      <formula>NOT(ISERROR(SEARCH("off",K340)))</formula>
    </cfRule>
  </conditionalFormatting>
  <conditionalFormatting sqref="F364:H364">
    <cfRule type="containsText" dxfId="144" priority="86" operator="containsText" text="off">
      <formula>NOT(ISERROR(SEARCH("off",F364)))</formula>
    </cfRule>
  </conditionalFormatting>
  <conditionalFormatting sqref="I364:J364">
    <cfRule type="containsText" dxfId="143" priority="85" operator="containsText" text="off">
      <formula>NOT(ISERROR(SEARCH("off",I364)))</formula>
    </cfRule>
  </conditionalFormatting>
  <conditionalFormatting sqref="K364">
    <cfRule type="containsText" dxfId="142" priority="84" operator="containsText" text="off">
      <formula>NOT(ISERROR(SEARCH("off",K364)))</formula>
    </cfRule>
  </conditionalFormatting>
  <conditionalFormatting sqref="F388:H388">
    <cfRule type="containsText" dxfId="141" priority="83" operator="containsText" text="off">
      <formula>NOT(ISERROR(SEARCH("off",F388)))</formula>
    </cfRule>
  </conditionalFormatting>
  <conditionalFormatting sqref="I388:J388">
    <cfRule type="containsText" dxfId="140" priority="82" operator="containsText" text="off">
      <formula>NOT(ISERROR(SEARCH("off",I388)))</formula>
    </cfRule>
  </conditionalFormatting>
  <conditionalFormatting sqref="N97:O97">
    <cfRule type="containsText" dxfId="139" priority="1" operator="containsText" text="off">
      <formula>NOT(ISERROR(SEARCH("off",N97)))</formula>
    </cfRule>
  </conditionalFormatting>
  <conditionalFormatting sqref="K388">
    <cfRule type="containsText" dxfId="138" priority="80" operator="containsText" text="off">
      <formula>NOT(ISERROR(SEARCH("off",K388)))</formula>
    </cfRule>
  </conditionalFormatting>
  <conditionalFormatting sqref="F436:H436">
    <cfRule type="containsText" dxfId="137" priority="79" operator="containsText" text="off">
      <formula>NOT(ISERROR(SEARCH("off",F436)))</formula>
    </cfRule>
  </conditionalFormatting>
  <conditionalFormatting sqref="I436:J436">
    <cfRule type="containsText" dxfId="136" priority="78" operator="containsText" text="off">
      <formula>NOT(ISERROR(SEARCH("off",I436)))</formula>
    </cfRule>
  </conditionalFormatting>
  <conditionalFormatting sqref="K436">
    <cfRule type="containsText" dxfId="135" priority="77" operator="containsText" text="off">
      <formula>NOT(ISERROR(SEARCH("off",K436)))</formula>
    </cfRule>
  </conditionalFormatting>
  <conditionalFormatting sqref="F460:H460">
    <cfRule type="containsText" dxfId="134" priority="76" operator="containsText" text="off">
      <formula>NOT(ISERROR(SEARCH("off",F460)))</formula>
    </cfRule>
  </conditionalFormatting>
  <conditionalFormatting sqref="I460:J460">
    <cfRule type="containsText" dxfId="133" priority="75" operator="containsText" text="off">
      <formula>NOT(ISERROR(SEARCH("off",I460)))</formula>
    </cfRule>
  </conditionalFormatting>
  <conditionalFormatting sqref="K460">
    <cfRule type="containsText" dxfId="132" priority="74" operator="containsText" text="off">
      <formula>NOT(ISERROR(SEARCH("off",K460)))</formula>
    </cfRule>
  </conditionalFormatting>
  <conditionalFormatting sqref="F484:H484">
    <cfRule type="containsText" dxfId="131" priority="73" operator="containsText" text="off">
      <formula>NOT(ISERROR(SEARCH("off",F484)))</formula>
    </cfRule>
  </conditionalFormatting>
  <conditionalFormatting sqref="I484:J484">
    <cfRule type="containsText" dxfId="130" priority="72" operator="containsText" text="off">
      <formula>NOT(ISERROR(SEARCH("off",I484)))</formula>
    </cfRule>
  </conditionalFormatting>
  <conditionalFormatting sqref="K484">
    <cfRule type="containsText" dxfId="129" priority="71" operator="containsText" text="off">
      <formula>NOT(ISERROR(SEARCH("off",K484)))</formula>
    </cfRule>
  </conditionalFormatting>
  <conditionalFormatting sqref="F508:H508">
    <cfRule type="containsText" dxfId="128" priority="70" operator="containsText" text="off">
      <formula>NOT(ISERROR(SEARCH("off",F508)))</formula>
    </cfRule>
  </conditionalFormatting>
  <conditionalFormatting sqref="I508:J508">
    <cfRule type="containsText" dxfId="127" priority="69" operator="containsText" text="off">
      <formula>NOT(ISERROR(SEARCH("off",I508)))</formula>
    </cfRule>
  </conditionalFormatting>
  <conditionalFormatting sqref="K508">
    <cfRule type="containsText" dxfId="126" priority="68" operator="containsText" text="off">
      <formula>NOT(ISERROR(SEARCH("off",K508)))</formula>
    </cfRule>
  </conditionalFormatting>
  <conditionalFormatting sqref="F532:H532">
    <cfRule type="containsText" dxfId="125" priority="67" operator="containsText" text="off">
      <formula>NOT(ISERROR(SEARCH("off",F532)))</formula>
    </cfRule>
  </conditionalFormatting>
  <conditionalFormatting sqref="I532:J532">
    <cfRule type="containsText" dxfId="124" priority="66" operator="containsText" text="off">
      <formula>NOT(ISERROR(SEARCH("off",I532)))</formula>
    </cfRule>
  </conditionalFormatting>
  <conditionalFormatting sqref="K532">
    <cfRule type="containsText" dxfId="123" priority="64" operator="containsText" text="off">
      <formula>NOT(ISERROR(SEARCH("off",K532)))</formula>
    </cfRule>
  </conditionalFormatting>
  <conditionalFormatting sqref="F652:H652">
    <cfRule type="containsText" dxfId="122" priority="63" operator="containsText" text="off">
      <formula>NOT(ISERROR(SEARCH("off",F652)))</formula>
    </cfRule>
  </conditionalFormatting>
  <conditionalFormatting sqref="I652:J652">
    <cfRule type="containsText" dxfId="121" priority="62" operator="containsText" text="off">
      <formula>NOT(ISERROR(SEARCH("off",I652)))</formula>
    </cfRule>
  </conditionalFormatting>
  <conditionalFormatting sqref="K652">
    <cfRule type="containsText" dxfId="120" priority="61" operator="containsText" text="off">
      <formula>NOT(ISERROR(SEARCH("off",K652)))</formula>
    </cfRule>
  </conditionalFormatting>
  <conditionalFormatting sqref="F676:H676">
    <cfRule type="containsText" dxfId="119" priority="60" operator="containsText" text="off">
      <formula>NOT(ISERROR(SEARCH("off",F676)))</formula>
    </cfRule>
  </conditionalFormatting>
  <conditionalFormatting sqref="I676:J676">
    <cfRule type="containsText" dxfId="118" priority="59" operator="containsText" text="off">
      <formula>NOT(ISERROR(SEARCH("off",I676)))</formula>
    </cfRule>
  </conditionalFormatting>
  <conditionalFormatting sqref="K676">
    <cfRule type="containsText" dxfId="117" priority="58" operator="containsText" text="off">
      <formula>NOT(ISERROR(SEARCH("off",K676)))</formula>
    </cfRule>
  </conditionalFormatting>
  <conditionalFormatting sqref="F700:H700">
    <cfRule type="containsText" dxfId="116" priority="57" operator="containsText" text="off">
      <formula>NOT(ISERROR(SEARCH("off",F700)))</formula>
    </cfRule>
  </conditionalFormatting>
  <conditionalFormatting sqref="I700:J700">
    <cfRule type="containsText" dxfId="115" priority="56" operator="containsText" text="off">
      <formula>NOT(ISERROR(SEARCH("off",I700)))</formula>
    </cfRule>
  </conditionalFormatting>
  <conditionalFormatting sqref="K700">
    <cfRule type="containsText" dxfId="114" priority="55" operator="containsText" text="off">
      <formula>NOT(ISERROR(SEARCH("off",K700)))</formula>
    </cfRule>
  </conditionalFormatting>
  <conditionalFormatting sqref="F724:H724">
    <cfRule type="containsText" dxfId="113" priority="54" operator="containsText" text="off">
      <formula>NOT(ISERROR(SEARCH("off",F724)))</formula>
    </cfRule>
  </conditionalFormatting>
  <conditionalFormatting sqref="I724:J724">
    <cfRule type="containsText" dxfId="112" priority="53" operator="containsText" text="off">
      <formula>NOT(ISERROR(SEARCH("off",I724)))</formula>
    </cfRule>
  </conditionalFormatting>
  <conditionalFormatting sqref="K724">
    <cfRule type="containsText" dxfId="111" priority="51" operator="containsText" text="off">
      <formula>NOT(ISERROR(SEARCH("off",K724)))</formula>
    </cfRule>
  </conditionalFormatting>
  <conditionalFormatting sqref="N79:O79">
    <cfRule type="containsText" dxfId="110" priority="25" operator="containsText" text="off">
      <formula>NOT(ISERROR(SEARCH("off",N79)))</formula>
    </cfRule>
  </conditionalFormatting>
  <conditionalFormatting sqref="N81:O81">
    <cfRule type="containsText" dxfId="109" priority="23" operator="containsText" text="off">
      <formula>NOT(ISERROR(SEARCH("off",N81)))</formula>
    </cfRule>
  </conditionalFormatting>
  <conditionalFormatting sqref="N82:O82">
    <cfRule type="containsText" dxfId="108" priority="21" operator="containsText" text="off">
      <formula>NOT(ISERROR(SEARCH("off",N82)))</formula>
    </cfRule>
  </conditionalFormatting>
  <conditionalFormatting sqref="N83:O83">
    <cfRule type="containsText" dxfId="107" priority="19" operator="containsText" text="off">
      <formula>NOT(ISERROR(SEARCH("off",N83)))</formula>
    </cfRule>
  </conditionalFormatting>
  <conditionalFormatting sqref="N85:O85">
    <cfRule type="containsText" dxfId="106" priority="17" operator="containsText" text="off">
      <formula>NOT(ISERROR(SEARCH("off",N85)))</formula>
    </cfRule>
  </conditionalFormatting>
  <conditionalFormatting sqref="N86:O86">
    <cfRule type="containsText" dxfId="105" priority="15" operator="containsText" text="off">
      <formula>NOT(ISERROR(SEARCH("off",N86)))</formula>
    </cfRule>
  </conditionalFormatting>
  <conditionalFormatting sqref="N87:O87">
    <cfRule type="containsText" dxfId="104" priority="13" operator="containsText" text="off">
      <formula>NOT(ISERROR(SEARCH("off",N87)))</formula>
    </cfRule>
  </conditionalFormatting>
  <conditionalFormatting sqref="N88:O88">
    <cfRule type="containsText" dxfId="103" priority="11" operator="containsText" text="off">
      <formula>NOT(ISERROR(SEARCH("off",N88)))</formula>
    </cfRule>
  </conditionalFormatting>
  <conditionalFormatting sqref="N89:O89">
    <cfRule type="containsText" dxfId="102" priority="9" operator="containsText" text="off">
      <formula>NOT(ISERROR(SEARCH("off",N89)))</formula>
    </cfRule>
  </conditionalFormatting>
  <conditionalFormatting sqref="N94:O94">
    <cfRule type="containsText" dxfId="101" priority="7" operator="containsText" text="off">
      <formula>NOT(ISERROR(SEARCH("off",N94)))</formula>
    </cfRule>
  </conditionalFormatting>
  <conditionalFormatting sqref="N95:O95">
    <cfRule type="containsText" dxfId="100" priority="5" operator="containsText" text="off">
      <formula>NOT(ISERROR(SEARCH("off",N95)))</formula>
    </cfRule>
  </conditionalFormatting>
  <conditionalFormatting sqref="N96:O96">
    <cfRule type="containsText" dxfId="99" priority="3" operator="containsText" text="off">
      <formula>NOT(ISERROR(SEARCH("off",N96)))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T680"/>
  <sheetViews>
    <sheetView zoomScale="70" zoomScaleNormal="70" zoomScalePageLayoutView="70" workbookViewId="0">
      <pane xSplit="1" topLeftCell="B1" activePane="topRight" state="frozen"/>
      <selection activeCell="A275" sqref="A275"/>
      <selection pane="topRight" activeCell="J2" sqref="J2"/>
    </sheetView>
  </sheetViews>
  <sheetFormatPr baseColWidth="10" defaultColWidth="11" defaultRowHeight="16" x14ac:dyDescent="0.2"/>
  <cols>
    <col min="1" max="1" width="25.83203125" customWidth="1"/>
    <col min="2" max="2" width="19" style="2" customWidth="1"/>
    <col min="3" max="3" width="13.6640625" customWidth="1"/>
    <col min="4" max="4" width="17.33203125" style="2" customWidth="1"/>
    <col min="5" max="5" width="17" style="8" customWidth="1"/>
    <col min="6" max="11" width="17" customWidth="1"/>
    <col min="12" max="12" width="15.33203125" customWidth="1"/>
    <col min="13" max="13" width="19.5" bestFit="1" customWidth="1"/>
    <col min="14" max="14" width="15" style="18" customWidth="1"/>
    <col min="15" max="15" width="34.5" customWidth="1"/>
  </cols>
  <sheetData>
    <row r="1" spans="1:16" s="76" customFormat="1" ht="16" customHeight="1" x14ac:dyDescent="0.2">
      <c r="A1" s="103" t="s">
        <v>5731</v>
      </c>
      <c r="B1" s="103"/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N1" s="78"/>
    </row>
    <row r="2" spans="1:16" s="76" customFormat="1" ht="48" x14ac:dyDescent="0.2">
      <c r="A2" s="79"/>
      <c r="B2" s="80" t="s">
        <v>2346</v>
      </c>
      <c r="C2" s="77" t="s">
        <v>10</v>
      </c>
      <c r="D2" s="80" t="s">
        <v>52</v>
      </c>
      <c r="E2" s="102" t="s">
        <v>5735</v>
      </c>
      <c r="F2" s="81" t="s">
        <v>532</v>
      </c>
      <c r="G2" s="81" t="s">
        <v>533</v>
      </c>
      <c r="H2" s="81" t="s">
        <v>534</v>
      </c>
      <c r="I2" s="81" t="s">
        <v>529</v>
      </c>
      <c r="J2" s="81" t="s">
        <v>530</v>
      </c>
      <c r="K2" s="81" t="s">
        <v>534</v>
      </c>
      <c r="L2" s="81" t="s">
        <v>538</v>
      </c>
      <c r="M2" s="113"/>
      <c r="N2" s="116"/>
      <c r="O2" s="113"/>
    </row>
    <row r="3" spans="1:16" x14ac:dyDescent="0.2">
      <c r="A3" s="1" t="s">
        <v>3045</v>
      </c>
      <c r="B3" s="2">
        <v>24</v>
      </c>
      <c r="C3">
        <v>92</v>
      </c>
      <c r="D3" s="2">
        <v>4473</v>
      </c>
      <c r="N3" s="73" t="s">
        <v>5734</v>
      </c>
      <c r="O3" s="88" t="s">
        <v>541</v>
      </c>
      <c r="P3" s="8"/>
    </row>
    <row r="4" spans="1:16" ht="35.25" customHeight="1" x14ac:dyDescent="0.2">
      <c r="A4" s="1" t="s">
        <v>3046</v>
      </c>
      <c r="B4" s="2">
        <v>23</v>
      </c>
      <c r="C4">
        <v>92</v>
      </c>
      <c r="D4" s="66">
        <v>4216</v>
      </c>
      <c r="N4" s="70">
        <v>44228</v>
      </c>
      <c r="O4" s="89"/>
      <c r="P4" s="8"/>
    </row>
    <row r="5" spans="1:16" x14ac:dyDescent="0.2">
      <c r="A5" s="1" t="s">
        <v>3047</v>
      </c>
      <c r="B5" s="2">
        <v>21</v>
      </c>
      <c r="C5">
        <v>93</v>
      </c>
      <c r="D5" s="66">
        <v>3701</v>
      </c>
      <c r="N5" s="70">
        <v>44229</v>
      </c>
      <c r="O5" s="89"/>
      <c r="P5" s="8"/>
    </row>
    <row r="6" spans="1:16" ht="56" customHeight="1" x14ac:dyDescent="0.2">
      <c r="A6" s="1" t="s">
        <v>3048</v>
      </c>
      <c r="B6" s="2">
        <v>21</v>
      </c>
      <c r="C6">
        <v>92</v>
      </c>
      <c r="D6" s="66">
        <v>3701</v>
      </c>
      <c r="N6" s="70">
        <v>44230</v>
      </c>
      <c r="O6" s="89"/>
      <c r="P6" s="8"/>
    </row>
    <row r="7" spans="1:16" x14ac:dyDescent="0.2">
      <c r="A7" s="1" t="s">
        <v>3049</v>
      </c>
      <c r="B7" s="2">
        <v>21</v>
      </c>
      <c r="C7">
        <v>92</v>
      </c>
      <c r="D7" s="66">
        <v>3701</v>
      </c>
      <c r="N7" s="70">
        <v>44231</v>
      </c>
      <c r="O7" s="89"/>
      <c r="P7" s="8"/>
    </row>
    <row r="8" spans="1:16" ht="32" x14ac:dyDescent="0.2">
      <c r="A8" s="1" t="s">
        <v>3050</v>
      </c>
      <c r="B8" s="2">
        <v>21</v>
      </c>
      <c r="C8">
        <v>91</v>
      </c>
      <c r="D8" s="66">
        <v>3701</v>
      </c>
      <c r="N8" s="70">
        <v>44232</v>
      </c>
      <c r="O8" s="89" t="s">
        <v>3044</v>
      </c>
      <c r="P8" s="67"/>
    </row>
    <row r="9" spans="1:16" x14ac:dyDescent="0.2">
      <c r="A9" s="1" t="s">
        <v>3051</v>
      </c>
      <c r="B9" s="2">
        <v>21</v>
      </c>
      <c r="C9">
        <v>89</v>
      </c>
      <c r="D9" s="66">
        <v>2879</v>
      </c>
      <c r="N9" s="70">
        <v>44233</v>
      </c>
      <c r="O9" s="90"/>
      <c r="P9" s="67"/>
    </row>
    <row r="10" spans="1:16" x14ac:dyDescent="0.2">
      <c r="A10" s="1" t="s">
        <v>3052</v>
      </c>
      <c r="B10" s="2">
        <v>21</v>
      </c>
      <c r="C10">
        <v>86</v>
      </c>
      <c r="D10" s="66">
        <v>2879</v>
      </c>
      <c r="F10">
        <v>17.100000000000001</v>
      </c>
      <c r="G10">
        <v>90.1</v>
      </c>
      <c r="H10">
        <v>290476</v>
      </c>
      <c r="I10">
        <v>16.3</v>
      </c>
      <c r="J10">
        <v>82.6</v>
      </c>
      <c r="K10">
        <v>341463</v>
      </c>
      <c r="N10" s="70">
        <v>44234</v>
      </c>
      <c r="O10" s="89"/>
      <c r="P10" s="67"/>
    </row>
    <row r="11" spans="1:16" x14ac:dyDescent="0.2">
      <c r="A11" s="1" t="s">
        <v>3053</v>
      </c>
      <c r="B11" s="2">
        <v>21</v>
      </c>
      <c r="C11">
        <v>84</v>
      </c>
      <c r="D11" s="66">
        <v>2879</v>
      </c>
      <c r="F11">
        <v>22.2</v>
      </c>
      <c r="G11">
        <v>90.1</v>
      </c>
      <c r="H11">
        <v>290539</v>
      </c>
      <c r="I11">
        <v>16.8</v>
      </c>
      <c r="J11">
        <v>89.6</v>
      </c>
      <c r="K11">
        <v>341675</v>
      </c>
      <c r="N11" s="70">
        <v>44235</v>
      </c>
      <c r="O11" s="89"/>
      <c r="P11" s="8"/>
    </row>
    <row r="12" spans="1:16" x14ac:dyDescent="0.2">
      <c r="A12" s="1" t="s">
        <v>3054</v>
      </c>
      <c r="B12" s="2">
        <v>22</v>
      </c>
      <c r="C12">
        <v>77</v>
      </c>
      <c r="D12" s="66">
        <v>2712</v>
      </c>
      <c r="F12">
        <v>20</v>
      </c>
      <c r="G12">
        <v>90.1</v>
      </c>
      <c r="H12">
        <v>290603</v>
      </c>
      <c r="I12">
        <v>17.899999999999999</v>
      </c>
      <c r="J12">
        <v>89.4</v>
      </c>
      <c r="K12">
        <v>341836</v>
      </c>
      <c r="N12" s="70">
        <v>44236</v>
      </c>
      <c r="O12" s="89"/>
      <c r="P12" s="8"/>
    </row>
    <row r="13" spans="1:16" x14ac:dyDescent="0.2">
      <c r="A13" s="1" t="s">
        <v>3055</v>
      </c>
      <c r="B13" s="2">
        <v>23</v>
      </c>
      <c r="C13">
        <v>70</v>
      </c>
      <c r="D13" s="66">
        <v>2896</v>
      </c>
      <c r="F13">
        <v>21</v>
      </c>
      <c r="G13">
        <v>90</v>
      </c>
      <c r="H13">
        <v>290671</v>
      </c>
      <c r="I13">
        <v>18.5</v>
      </c>
      <c r="J13">
        <v>89.6</v>
      </c>
      <c r="K13">
        <v>341992</v>
      </c>
      <c r="N13" s="70">
        <v>44237</v>
      </c>
      <c r="O13" s="89"/>
      <c r="P13" s="8"/>
    </row>
    <row r="14" spans="1:16" ht="33" customHeight="1" x14ac:dyDescent="0.2">
      <c r="A14" s="1" t="s">
        <v>3056</v>
      </c>
      <c r="B14" s="2">
        <v>25</v>
      </c>
      <c r="C14">
        <v>63</v>
      </c>
      <c r="D14" s="66">
        <v>2339</v>
      </c>
      <c r="F14">
        <v>20.100000000000001</v>
      </c>
      <c r="G14">
        <v>86.9</v>
      </c>
      <c r="H14">
        <v>290733</v>
      </c>
      <c r="I14">
        <v>20.100000000000001</v>
      </c>
      <c r="J14">
        <v>87</v>
      </c>
      <c r="K14">
        <v>342286</v>
      </c>
      <c r="N14" s="70">
        <v>44238</v>
      </c>
      <c r="O14" s="90"/>
      <c r="P14" s="8"/>
    </row>
    <row r="15" spans="1:16" x14ac:dyDescent="0.2">
      <c r="A15" s="1" t="s">
        <v>3057</v>
      </c>
      <c r="B15" s="2">
        <v>25</v>
      </c>
      <c r="C15">
        <v>61</v>
      </c>
      <c r="D15" s="66">
        <v>2339</v>
      </c>
      <c r="F15">
        <v>18.5</v>
      </c>
      <c r="G15">
        <v>78.2</v>
      </c>
      <c r="H15">
        <v>290837</v>
      </c>
      <c r="I15">
        <v>22</v>
      </c>
      <c r="J15">
        <v>87.7</v>
      </c>
      <c r="K15">
        <v>342505</v>
      </c>
      <c r="N15" s="70">
        <v>44239</v>
      </c>
      <c r="O15" s="89" t="s">
        <v>3668</v>
      </c>
      <c r="P15" s="8"/>
    </row>
    <row r="16" spans="1:16" x14ac:dyDescent="0.2">
      <c r="A16" s="1" t="s">
        <v>3058</v>
      </c>
      <c r="B16" s="2">
        <v>23</v>
      </c>
      <c r="C16">
        <v>69</v>
      </c>
      <c r="D16" s="66">
        <v>2016</v>
      </c>
      <c r="F16">
        <v>20.100000000000001</v>
      </c>
      <c r="G16">
        <v>77.8</v>
      </c>
      <c r="H16">
        <v>290865</v>
      </c>
      <c r="I16">
        <v>22.3</v>
      </c>
      <c r="J16">
        <v>88.9</v>
      </c>
      <c r="K16">
        <v>342620</v>
      </c>
      <c r="N16" s="70">
        <v>44240</v>
      </c>
      <c r="O16" s="8" t="s">
        <v>3668</v>
      </c>
      <c r="P16" s="8"/>
    </row>
    <row r="17" spans="1:20" x14ac:dyDescent="0.2">
      <c r="A17" s="1" t="s">
        <v>3059</v>
      </c>
      <c r="B17" s="2">
        <v>23</v>
      </c>
      <c r="C17">
        <v>68</v>
      </c>
      <c r="D17" s="66">
        <v>2016</v>
      </c>
      <c r="F17">
        <v>22</v>
      </c>
      <c r="G17">
        <v>89.9</v>
      </c>
      <c r="H17">
        <v>290934</v>
      </c>
      <c r="I17">
        <v>17.8</v>
      </c>
      <c r="J17">
        <v>89.6</v>
      </c>
      <c r="K17">
        <v>342662</v>
      </c>
      <c r="N17" s="70">
        <v>44241</v>
      </c>
      <c r="O17" s="89"/>
      <c r="P17" s="8"/>
    </row>
    <row r="18" spans="1:20" x14ac:dyDescent="0.2">
      <c r="A18" s="1" t="s">
        <v>3060</v>
      </c>
      <c r="B18" s="2">
        <v>23</v>
      </c>
      <c r="C18">
        <v>70</v>
      </c>
      <c r="D18" s="66">
        <v>2896</v>
      </c>
      <c r="F18">
        <v>17.8</v>
      </c>
      <c r="G18">
        <v>76.8</v>
      </c>
      <c r="H18">
        <v>291003</v>
      </c>
      <c r="I18">
        <v>21.8</v>
      </c>
      <c r="J18">
        <v>82</v>
      </c>
      <c r="K18">
        <v>342970</v>
      </c>
      <c r="N18" s="70">
        <v>44242</v>
      </c>
      <c r="O18" s="91"/>
      <c r="P18" s="8"/>
    </row>
    <row r="19" spans="1:20" ht="32" x14ac:dyDescent="0.2">
      <c r="A19" s="1" t="s">
        <v>3061</v>
      </c>
      <c r="B19" s="2">
        <v>22</v>
      </c>
      <c r="C19">
        <v>75</v>
      </c>
      <c r="D19" s="66">
        <v>2712</v>
      </c>
      <c r="F19">
        <v>22.1</v>
      </c>
      <c r="G19">
        <v>70</v>
      </c>
      <c r="H19">
        <v>291003</v>
      </c>
      <c r="I19">
        <v>24.3</v>
      </c>
      <c r="J19">
        <v>82</v>
      </c>
      <c r="K19">
        <v>342970</v>
      </c>
      <c r="N19" s="70">
        <v>44243</v>
      </c>
      <c r="O19" s="90" t="s">
        <v>5742</v>
      </c>
      <c r="P19" s="8"/>
    </row>
    <row r="20" spans="1:20" x14ac:dyDescent="0.2">
      <c r="A20" s="1" t="s">
        <v>3062</v>
      </c>
      <c r="B20" s="2">
        <v>21</v>
      </c>
      <c r="C20">
        <v>79</v>
      </c>
      <c r="D20" s="66">
        <v>2528</v>
      </c>
      <c r="F20">
        <v>23.2</v>
      </c>
      <c r="G20">
        <v>58</v>
      </c>
      <c r="H20">
        <v>291127</v>
      </c>
      <c r="I20">
        <v>25.1</v>
      </c>
      <c r="J20">
        <v>74</v>
      </c>
      <c r="K20">
        <v>342245</v>
      </c>
      <c r="N20" s="70">
        <v>44244</v>
      </c>
      <c r="O20" s="91" t="s">
        <v>5743</v>
      </c>
      <c r="P20" s="8"/>
    </row>
    <row r="21" spans="1:20" x14ac:dyDescent="0.2">
      <c r="A21" s="1" t="s">
        <v>3063</v>
      </c>
      <c r="B21" s="2">
        <v>21</v>
      </c>
      <c r="C21">
        <v>78</v>
      </c>
      <c r="D21" s="66">
        <v>2528</v>
      </c>
      <c r="F21">
        <v>21.1</v>
      </c>
      <c r="G21">
        <v>57</v>
      </c>
      <c r="H21">
        <v>291193</v>
      </c>
      <c r="I21">
        <v>20.7</v>
      </c>
      <c r="J21">
        <v>70</v>
      </c>
      <c r="K21">
        <v>343394</v>
      </c>
      <c r="N21" s="70">
        <v>44245</v>
      </c>
      <c r="O21" s="91"/>
      <c r="P21" s="8"/>
    </row>
    <row r="22" spans="1:20" x14ac:dyDescent="0.2">
      <c r="A22" s="1" t="s">
        <v>3064</v>
      </c>
      <c r="B22" s="2">
        <v>21</v>
      </c>
      <c r="C22">
        <v>77</v>
      </c>
      <c r="D22" s="66">
        <v>2528</v>
      </c>
      <c r="F22">
        <v>22</v>
      </c>
      <c r="G22">
        <v>60</v>
      </c>
      <c r="H22">
        <v>291226</v>
      </c>
      <c r="I22">
        <v>19.899999999999999</v>
      </c>
      <c r="J22">
        <v>57</v>
      </c>
      <c r="K22">
        <v>323586</v>
      </c>
      <c r="N22" s="70">
        <v>44246</v>
      </c>
      <c r="O22" s="91"/>
      <c r="P22" s="8"/>
    </row>
    <row r="23" spans="1:20" x14ac:dyDescent="0.2">
      <c r="A23" s="1" t="s">
        <v>3065</v>
      </c>
      <c r="B23" s="2">
        <v>21</v>
      </c>
      <c r="C23">
        <v>77</v>
      </c>
      <c r="D23" s="66">
        <v>2528</v>
      </c>
      <c r="F23">
        <v>20</v>
      </c>
      <c r="G23">
        <v>60.1</v>
      </c>
      <c r="H23">
        <v>291226</v>
      </c>
      <c r="I23">
        <v>20</v>
      </c>
      <c r="J23">
        <v>66</v>
      </c>
      <c r="K23">
        <v>323567</v>
      </c>
      <c r="N23" s="70">
        <v>44247</v>
      </c>
      <c r="O23" s="89"/>
      <c r="P23" s="8"/>
    </row>
    <row r="24" spans="1:20" x14ac:dyDescent="0.2">
      <c r="A24" s="1" t="s">
        <v>3066</v>
      </c>
      <c r="B24" s="2">
        <v>20</v>
      </c>
      <c r="C24">
        <v>79</v>
      </c>
      <c r="D24" s="66">
        <v>2343</v>
      </c>
      <c r="F24">
        <v>20.3</v>
      </c>
      <c r="G24">
        <v>58.5</v>
      </c>
      <c r="H24">
        <v>291384</v>
      </c>
      <c r="I24">
        <v>21</v>
      </c>
      <c r="J24">
        <v>52.1</v>
      </c>
      <c r="K24">
        <v>343907</v>
      </c>
      <c r="N24" s="70">
        <v>44248</v>
      </c>
      <c r="O24" s="90"/>
      <c r="P24" s="8"/>
    </row>
    <row r="25" spans="1:20" x14ac:dyDescent="0.2">
      <c r="A25" s="1" t="s">
        <v>3067</v>
      </c>
      <c r="B25" s="2">
        <v>20</v>
      </c>
      <c r="C25">
        <v>82</v>
      </c>
      <c r="D25" s="66">
        <v>2672</v>
      </c>
      <c r="F25">
        <v>22.3</v>
      </c>
      <c r="G25">
        <v>55</v>
      </c>
      <c r="H25">
        <v>291464</v>
      </c>
      <c r="I25">
        <v>22.1</v>
      </c>
      <c r="J25">
        <v>55</v>
      </c>
      <c r="K25">
        <v>344222</v>
      </c>
      <c r="N25" s="70">
        <v>44249</v>
      </c>
      <c r="O25" s="89"/>
      <c r="P25" s="8"/>
    </row>
    <row r="26" spans="1:20" x14ac:dyDescent="0.2">
      <c r="A26" s="1" t="s">
        <v>3068</v>
      </c>
      <c r="B26" s="2">
        <v>19</v>
      </c>
      <c r="C26">
        <v>83</v>
      </c>
      <c r="D26" s="66">
        <v>2464</v>
      </c>
      <c r="E26" s="67">
        <v>2901.9583333333335</v>
      </c>
      <c r="F26" s="55">
        <f>AVERAGE(F9:F24)</f>
        <v>20.5</v>
      </c>
      <c r="G26" s="55">
        <f>AVERAGE(G9:G24)</f>
        <v>75.566666666666649</v>
      </c>
      <c r="H26" s="55">
        <f>H34-H10</f>
        <v>1506</v>
      </c>
      <c r="I26" s="55">
        <f>AVERAGE(I9:I24)</f>
        <v>20.3</v>
      </c>
      <c r="J26" s="55">
        <f>AVERAGE(J9:J24)</f>
        <v>79.166666666666671</v>
      </c>
      <c r="K26" s="55">
        <f>K34-K10</f>
        <v>3963</v>
      </c>
      <c r="L26" s="8">
        <f>(K34-K10)+(H34-H10)</f>
        <v>5469</v>
      </c>
      <c r="N26" s="70">
        <v>44250</v>
      </c>
      <c r="O26" s="89"/>
      <c r="P26" s="8"/>
    </row>
    <row r="27" spans="1:20" x14ac:dyDescent="0.2">
      <c r="A27" s="1" t="s">
        <v>3069</v>
      </c>
      <c r="B27" s="2">
        <v>19</v>
      </c>
      <c r="C27">
        <v>84</v>
      </c>
      <c r="D27" s="66">
        <v>2464</v>
      </c>
      <c r="E27" s="67"/>
      <c r="F27" s="8"/>
      <c r="G27" s="8"/>
      <c r="H27" s="8"/>
      <c r="I27" s="8"/>
      <c r="J27" s="8"/>
      <c r="K27" s="8"/>
      <c r="N27" s="70">
        <v>44251</v>
      </c>
      <c r="O27" s="89"/>
      <c r="P27" s="8"/>
    </row>
    <row r="28" spans="1:20" x14ac:dyDescent="0.2">
      <c r="A28" s="1" t="s">
        <v>3070</v>
      </c>
      <c r="B28" s="2">
        <v>18</v>
      </c>
      <c r="C28">
        <v>84</v>
      </c>
      <c r="D28" s="66">
        <v>2256</v>
      </c>
      <c r="E28" s="67"/>
      <c r="F28" s="2"/>
      <c r="G28" s="8"/>
      <c r="I28" s="8"/>
      <c r="J28" s="8"/>
      <c r="N28" s="70">
        <v>44252</v>
      </c>
      <c r="O28" s="89"/>
      <c r="P28" s="8"/>
    </row>
    <row r="29" spans="1:20" x14ac:dyDescent="0.2">
      <c r="A29" s="1" t="s">
        <v>3071</v>
      </c>
      <c r="B29" s="2">
        <v>17</v>
      </c>
      <c r="C29">
        <v>84</v>
      </c>
      <c r="D29" s="66">
        <v>2048</v>
      </c>
      <c r="N29" s="70">
        <v>44253</v>
      </c>
      <c r="O29" s="8"/>
      <c r="P29" s="8"/>
    </row>
    <row r="30" spans="1:20" x14ac:dyDescent="0.2">
      <c r="A30" s="1" t="s">
        <v>3072</v>
      </c>
      <c r="B30" s="2">
        <v>17</v>
      </c>
      <c r="C30">
        <v>84</v>
      </c>
      <c r="D30" s="66">
        <v>2048</v>
      </c>
      <c r="N30" s="70">
        <v>44254</v>
      </c>
      <c r="O30" s="8"/>
      <c r="P30" s="8"/>
    </row>
    <row r="31" spans="1:20" x14ac:dyDescent="0.2">
      <c r="A31" s="1" t="s">
        <v>3073</v>
      </c>
      <c r="B31" s="2">
        <v>16</v>
      </c>
      <c r="C31">
        <v>83</v>
      </c>
      <c r="D31" s="66">
        <v>840</v>
      </c>
      <c r="N31" s="70">
        <v>44255</v>
      </c>
      <c r="O31" s="67"/>
      <c r="P31" s="8"/>
    </row>
    <row r="32" spans="1:20" x14ac:dyDescent="0.2">
      <c r="A32" s="1" t="s">
        <v>3074</v>
      </c>
      <c r="B32" s="2">
        <v>15</v>
      </c>
      <c r="C32">
        <v>83</v>
      </c>
      <c r="D32" s="66">
        <v>1632</v>
      </c>
      <c r="N32" s="70"/>
      <c r="O32" s="8"/>
      <c r="P32" s="8"/>
      <c r="Q32" s="8"/>
      <c r="R32" s="8"/>
      <c r="S32" s="8"/>
      <c r="T32" s="8"/>
    </row>
    <row r="33" spans="1:20" x14ac:dyDescent="0.2">
      <c r="A33" s="1" t="s">
        <v>3075</v>
      </c>
      <c r="B33" s="2">
        <v>14</v>
      </c>
      <c r="C33">
        <v>83</v>
      </c>
      <c r="D33" s="66">
        <v>0</v>
      </c>
      <c r="N33" s="70"/>
      <c r="O33" s="8"/>
      <c r="P33" s="8"/>
      <c r="Q33" s="8"/>
      <c r="R33" s="8"/>
      <c r="S33" s="8"/>
      <c r="T33" s="8"/>
    </row>
    <row r="34" spans="1:20" x14ac:dyDescent="0.2">
      <c r="A34" s="1" t="s">
        <v>3076</v>
      </c>
      <c r="B34" s="2">
        <v>14</v>
      </c>
      <c r="C34">
        <v>83</v>
      </c>
      <c r="D34" s="66">
        <v>0</v>
      </c>
      <c r="F34">
        <v>19.3</v>
      </c>
      <c r="G34">
        <v>79</v>
      </c>
      <c r="H34">
        <v>291982</v>
      </c>
      <c r="I34">
        <v>19.2</v>
      </c>
      <c r="J34">
        <v>78</v>
      </c>
      <c r="K34">
        <v>345426</v>
      </c>
      <c r="N34" s="70"/>
      <c r="O34" s="8"/>
      <c r="P34" s="8"/>
      <c r="Q34" s="8"/>
      <c r="R34" s="8"/>
      <c r="S34" s="8"/>
      <c r="T34" s="8"/>
    </row>
    <row r="35" spans="1:20" x14ac:dyDescent="0.2">
      <c r="A35" s="1" t="s">
        <v>3077</v>
      </c>
      <c r="B35" s="2">
        <v>14</v>
      </c>
      <c r="C35">
        <v>82</v>
      </c>
      <c r="D35" s="66">
        <v>0</v>
      </c>
      <c r="F35">
        <v>20.399999999999999</v>
      </c>
      <c r="G35">
        <v>75</v>
      </c>
      <c r="H35">
        <v>292015</v>
      </c>
      <c r="I35">
        <v>18</v>
      </c>
      <c r="J35">
        <v>83.1</v>
      </c>
      <c r="K35">
        <v>345426</v>
      </c>
      <c r="N35" s="70"/>
      <c r="O35" s="8"/>
      <c r="P35" s="8"/>
      <c r="Q35" s="8"/>
      <c r="R35" s="8"/>
      <c r="S35" s="8"/>
      <c r="T35" s="8"/>
    </row>
    <row r="36" spans="1:20" x14ac:dyDescent="0.2">
      <c r="A36" s="1" t="s">
        <v>3078</v>
      </c>
      <c r="B36" s="2">
        <v>14</v>
      </c>
      <c r="C36">
        <v>82</v>
      </c>
      <c r="D36" s="66">
        <v>0</v>
      </c>
      <c r="F36">
        <v>21.4</v>
      </c>
      <c r="G36">
        <v>73.5</v>
      </c>
      <c r="H36">
        <v>292015</v>
      </c>
      <c r="I36">
        <v>18.600000000000001</v>
      </c>
      <c r="J36">
        <v>81</v>
      </c>
      <c r="K36">
        <v>345426</v>
      </c>
      <c r="N36" s="70"/>
      <c r="O36" s="8"/>
      <c r="P36" s="8"/>
      <c r="Q36" s="8"/>
      <c r="R36" s="8"/>
      <c r="S36" s="8"/>
      <c r="T36" s="8"/>
    </row>
    <row r="37" spans="1:20" x14ac:dyDescent="0.2">
      <c r="A37" s="1" t="s">
        <v>3079</v>
      </c>
      <c r="B37" s="2">
        <v>14</v>
      </c>
      <c r="C37">
        <v>83</v>
      </c>
      <c r="D37" s="66">
        <v>0</v>
      </c>
      <c r="F37">
        <v>24</v>
      </c>
      <c r="G37">
        <v>82.1</v>
      </c>
      <c r="H37">
        <v>292122</v>
      </c>
      <c r="I37">
        <v>20.100000000000001</v>
      </c>
      <c r="J37">
        <v>80.099999999999994</v>
      </c>
      <c r="K37">
        <v>345491</v>
      </c>
      <c r="N37" s="70"/>
      <c r="O37" s="8"/>
      <c r="P37" s="8"/>
      <c r="Q37" s="8"/>
      <c r="R37" s="8"/>
      <c r="S37" s="8"/>
      <c r="T37" s="8"/>
    </row>
    <row r="38" spans="1:20" x14ac:dyDescent="0.2">
      <c r="A38" s="1" t="s">
        <v>3080</v>
      </c>
      <c r="B38" s="2">
        <v>14</v>
      </c>
      <c r="C38">
        <v>83</v>
      </c>
      <c r="D38" s="66">
        <v>0</v>
      </c>
      <c r="F38">
        <v>23.3</v>
      </c>
      <c r="G38">
        <v>58.1</v>
      </c>
      <c r="H38">
        <v>292184</v>
      </c>
      <c r="I38">
        <v>20.399999999999999</v>
      </c>
      <c r="J38">
        <v>73.2</v>
      </c>
      <c r="K38">
        <v>345546</v>
      </c>
      <c r="N38" s="70"/>
      <c r="O38" s="8"/>
      <c r="P38" s="8"/>
      <c r="Q38" s="8"/>
      <c r="R38" s="8"/>
      <c r="S38" s="8"/>
      <c r="T38" s="8"/>
    </row>
    <row r="39" spans="1:20" x14ac:dyDescent="0.2">
      <c r="A39" s="1" t="s">
        <v>3081</v>
      </c>
      <c r="B39" s="2">
        <v>15</v>
      </c>
      <c r="C39">
        <v>81</v>
      </c>
      <c r="D39" s="66">
        <v>1632</v>
      </c>
      <c r="F39">
        <v>24.1</v>
      </c>
      <c r="G39">
        <v>59.2</v>
      </c>
      <c r="H39">
        <v>292261</v>
      </c>
      <c r="I39">
        <v>20.6</v>
      </c>
      <c r="J39">
        <v>75</v>
      </c>
      <c r="K39">
        <v>345809</v>
      </c>
      <c r="N39" s="70"/>
      <c r="O39" s="71"/>
      <c r="P39" s="8"/>
      <c r="Q39" s="8"/>
      <c r="R39" s="8"/>
      <c r="S39" s="8"/>
      <c r="T39" s="8"/>
    </row>
    <row r="40" spans="1:20" x14ac:dyDescent="0.2">
      <c r="A40" s="1" t="s">
        <v>3082</v>
      </c>
      <c r="B40" s="2">
        <v>15</v>
      </c>
      <c r="C40">
        <v>81</v>
      </c>
      <c r="D40" s="66">
        <v>1632</v>
      </c>
      <c r="F40">
        <v>24.7</v>
      </c>
      <c r="G40">
        <v>63.1</v>
      </c>
      <c r="H40">
        <v>292298</v>
      </c>
      <c r="I40">
        <v>21.1</v>
      </c>
      <c r="J40">
        <v>73.900000000000006</v>
      </c>
      <c r="K40">
        <v>345809</v>
      </c>
      <c r="N40" s="70"/>
      <c r="O40" s="8"/>
      <c r="P40" s="8"/>
      <c r="Q40" s="8"/>
      <c r="R40" s="8"/>
      <c r="S40" s="8"/>
      <c r="T40" s="8"/>
    </row>
    <row r="41" spans="1:20" x14ac:dyDescent="0.2">
      <c r="A41" s="1" t="s">
        <v>3083</v>
      </c>
      <c r="B41" s="2">
        <v>15</v>
      </c>
      <c r="C41">
        <v>80</v>
      </c>
      <c r="D41" s="66">
        <v>1632</v>
      </c>
      <c r="F41">
        <v>25.4</v>
      </c>
      <c r="G41">
        <v>66.2</v>
      </c>
      <c r="H41">
        <v>292363</v>
      </c>
      <c r="I41">
        <v>22.3</v>
      </c>
      <c r="J41">
        <v>70.7</v>
      </c>
      <c r="K41">
        <v>345135</v>
      </c>
      <c r="N41" s="67"/>
      <c r="O41" s="71"/>
      <c r="P41" s="8"/>
      <c r="Q41" s="8"/>
      <c r="R41" s="8"/>
      <c r="S41" s="8"/>
      <c r="T41" s="8"/>
    </row>
    <row r="42" spans="1:20" x14ac:dyDescent="0.2">
      <c r="A42" s="1" t="s">
        <v>3084</v>
      </c>
      <c r="B42" s="2">
        <v>15</v>
      </c>
      <c r="C42">
        <v>81</v>
      </c>
      <c r="D42" s="66">
        <v>1632</v>
      </c>
      <c r="F42">
        <v>24.8</v>
      </c>
      <c r="G42">
        <v>65</v>
      </c>
      <c r="H42">
        <v>292441</v>
      </c>
      <c r="I42">
        <v>23.1</v>
      </c>
      <c r="J42">
        <v>67.8</v>
      </c>
      <c r="K42">
        <v>346135</v>
      </c>
      <c r="N42" s="67"/>
      <c r="O42" s="8"/>
      <c r="P42" s="8"/>
      <c r="Q42" s="8"/>
      <c r="R42" s="8"/>
      <c r="S42" s="8"/>
      <c r="T42" s="8"/>
    </row>
    <row r="43" spans="1:20" x14ac:dyDescent="0.2">
      <c r="A43" s="1" t="s">
        <v>3085</v>
      </c>
      <c r="B43" s="2">
        <v>15</v>
      </c>
      <c r="C43">
        <v>81</v>
      </c>
      <c r="D43" s="66">
        <v>1632</v>
      </c>
      <c r="F43">
        <v>26.4</v>
      </c>
      <c r="G43">
        <v>60</v>
      </c>
      <c r="H43">
        <v>292441</v>
      </c>
      <c r="I43">
        <v>21.4</v>
      </c>
      <c r="J43">
        <v>72.8</v>
      </c>
      <c r="K43">
        <v>346355</v>
      </c>
      <c r="N43" s="67"/>
      <c r="O43" s="8"/>
      <c r="P43" s="8"/>
      <c r="Q43" s="8"/>
      <c r="R43" s="8"/>
      <c r="S43" s="8"/>
      <c r="T43" s="8"/>
    </row>
    <row r="44" spans="1:20" x14ac:dyDescent="0.2">
      <c r="A44" s="1" t="s">
        <v>3086</v>
      </c>
      <c r="B44" s="2">
        <v>16</v>
      </c>
      <c r="C44">
        <v>82</v>
      </c>
      <c r="D44" s="66">
        <v>840</v>
      </c>
      <c r="F44">
        <v>26.1</v>
      </c>
      <c r="G44">
        <v>73.2</v>
      </c>
      <c r="H44">
        <v>292565</v>
      </c>
      <c r="I44">
        <v>22.1</v>
      </c>
      <c r="J44">
        <v>69</v>
      </c>
      <c r="K44">
        <v>346424</v>
      </c>
      <c r="N44" s="8"/>
      <c r="O44" s="8"/>
      <c r="P44" s="8"/>
      <c r="Q44" s="8"/>
      <c r="R44" s="8"/>
      <c r="S44" s="8"/>
      <c r="T44" s="8"/>
    </row>
    <row r="45" spans="1:20" x14ac:dyDescent="0.2">
      <c r="A45" s="1" t="s">
        <v>3087</v>
      </c>
      <c r="B45" s="2">
        <v>16</v>
      </c>
      <c r="C45">
        <v>83</v>
      </c>
      <c r="D45" s="66">
        <v>840</v>
      </c>
      <c r="F45">
        <v>23.4</v>
      </c>
      <c r="G45">
        <v>72</v>
      </c>
      <c r="H45">
        <v>292630</v>
      </c>
      <c r="I45">
        <v>21.2</v>
      </c>
      <c r="J45">
        <v>74.5</v>
      </c>
      <c r="K45">
        <v>346518</v>
      </c>
      <c r="N45" s="8"/>
      <c r="O45" s="8"/>
      <c r="P45" s="8"/>
      <c r="Q45" s="8"/>
      <c r="R45" s="8"/>
      <c r="S45" s="8"/>
      <c r="T45" s="8"/>
    </row>
    <row r="46" spans="1:20" x14ac:dyDescent="0.2">
      <c r="A46" s="1" t="s">
        <v>3088</v>
      </c>
      <c r="B46" s="2">
        <v>15</v>
      </c>
      <c r="C46">
        <v>84</v>
      </c>
      <c r="D46" s="66">
        <v>1632</v>
      </c>
      <c r="F46">
        <v>21.7</v>
      </c>
      <c r="G46">
        <v>70</v>
      </c>
      <c r="H46">
        <v>292708</v>
      </c>
      <c r="I46">
        <v>21.9</v>
      </c>
      <c r="J46">
        <v>75.900000000000006</v>
      </c>
      <c r="K46">
        <v>346727</v>
      </c>
      <c r="N46" s="8"/>
      <c r="O46" s="8"/>
      <c r="P46" s="8"/>
      <c r="Q46" s="8"/>
      <c r="R46" s="8"/>
      <c r="S46" s="8"/>
      <c r="T46" s="8"/>
    </row>
    <row r="47" spans="1:20" x14ac:dyDescent="0.2">
      <c r="A47" s="1" t="s">
        <v>3089</v>
      </c>
      <c r="B47" s="2">
        <v>15</v>
      </c>
      <c r="C47">
        <v>85</v>
      </c>
      <c r="D47" s="66">
        <v>1632</v>
      </c>
      <c r="F47">
        <v>21.1</v>
      </c>
      <c r="G47">
        <v>65.099999999999994</v>
      </c>
      <c r="H47">
        <v>292774</v>
      </c>
      <c r="I47">
        <v>20.6</v>
      </c>
      <c r="J47">
        <v>74.900000000000006</v>
      </c>
      <c r="K47">
        <v>346971</v>
      </c>
      <c r="N47" s="70"/>
      <c r="O47" s="8"/>
      <c r="P47" s="8"/>
      <c r="Q47" s="8"/>
      <c r="R47" s="8"/>
      <c r="S47" s="8"/>
      <c r="T47" s="8"/>
    </row>
    <row r="48" spans="1:20" x14ac:dyDescent="0.2">
      <c r="A48" s="1" t="s">
        <v>3090</v>
      </c>
      <c r="B48" s="2">
        <v>15</v>
      </c>
      <c r="C48">
        <v>85</v>
      </c>
      <c r="D48" s="66">
        <v>1632</v>
      </c>
      <c r="F48">
        <v>22</v>
      </c>
      <c r="G48">
        <v>55</v>
      </c>
      <c r="H48">
        <v>292845</v>
      </c>
      <c r="I48">
        <v>22.1</v>
      </c>
      <c r="J48">
        <v>72.599999999999994</v>
      </c>
      <c r="K48">
        <v>347042</v>
      </c>
      <c r="N48" s="70"/>
      <c r="O48" s="8"/>
      <c r="P48" s="8"/>
      <c r="Q48" s="8"/>
      <c r="R48" s="8"/>
      <c r="S48" s="8"/>
      <c r="T48" s="8"/>
    </row>
    <row r="49" spans="1:20" x14ac:dyDescent="0.2">
      <c r="A49" s="1" t="s">
        <v>3091</v>
      </c>
      <c r="B49" s="2">
        <v>16</v>
      </c>
      <c r="C49">
        <v>85</v>
      </c>
      <c r="D49" s="66">
        <v>840</v>
      </c>
      <c r="F49">
        <v>23.1</v>
      </c>
      <c r="G49">
        <v>68.099999999999994</v>
      </c>
      <c r="H49">
        <v>292912</v>
      </c>
      <c r="I49">
        <v>20.8</v>
      </c>
      <c r="J49">
        <v>71.599999999999994</v>
      </c>
      <c r="K49">
        <v>347358</v>
      </c>
      <c r="N49" s="70"/>
      <c r="O49" s="8"/>
      <c r="P49" s="8"/>
      <c r="Q49" s="8"/>
      <c r="R49" s="8"/>
      <c r="S49" s="8"/>
      <c r="T49" s="8"/>
    </row>
    <row r="50" spans="1:20" x14ac:dyDescent="0.2">
      <c r="A50" s="1" t="s">
        <v>3092</v>
      </c>
      <c r="B50" s="2">
        <v>16</v>
      </c>
      <c r="C50">
        <v>85</v>
      </c>
      <c r="D50" s="66">
        <v>840</v>
      </c>
      <c r="E50" s="67">
        <v>1154.3333333333333</v>
      </c>
      <c r="F50" s="55">
        <f>AVERAGE(F33:F48)</f>
        <v>23.206666666666667</v>
      </c>
      <c r="G50" s="55">
        <f>AVERAGE(G33:G48)</f>
        <v>67.76666666666668</v>
      </c>
      <c r="H50" s="55">
        <f>H58-H34</f>
        <v>1350</v>
      </c>
      <c r="I50" s="55">
        <f>AVERAGE(I33:I48)</f>
        <v>20.846666666666671</v>
      </c>
      <c r="J50" s="55">
        <f>AVERAGE(J33:J48)</f>
        <v>74.833333333333314</v>
      </c>
      <c r="K50" s="55">
        <f>K58-K34</f>
        <v>3028</v>
      </c>
      <c r="L50" s="8">
        <f>(K58-K34)+(H58-H34)</f>
        <v>4378</v>
      </c>
      <c r="N50" s="70"/>
      <c r="O50" s="8"/>
      <c r="P50" s="8"/>
      <c r="Q50" s="8"/>
      <c r="R50" s="8"/>
      <c r="S50" s="8"/>
      <c r="T50" s="8"/>
    </row>
    <row r="51" spans="1:20" x14ac:dyDescent="0.2">
      <c r="A51" s="11" t="s">
        <v>3093</v>
      </c>
      <c r="B51" s="9">
        <v>16</v>
      </c>
      <c r="C51" s="8">
        <v>86</v>
      </c>
      <c r="D51" s="66">
        <v>840</v>
      </c>
      <c r="F51" s="8"/>
      <c r="G51" s="8"/>
      <c r="H51" s="8"/>
      <c r="I51" s="8"/>
      <c r="J51" s="8"/>
      <c r="K51" s="8"/>
      <c r="N51" s="70"/>
      <c r="O51" s="8"/>
      <c r="P51" s="8"/>
      <c r="Q51" s="8"/>
      <c r="R51" s="8"/>
      <c r="S51" s="8"/>
      <c r="T51" s="8"/>
    </row>
    <row r="52" spans="1:20" x14ac:dyDescent="0.2">
      <c r="A52" s="1" t="s">
        <v>3094</v>
      </c>
      <c r="B52" s="2">
        <v>16</v>
      </c>
      <c r="C52" s="8">
        <v>86</v>
      </c>
      <c r="D52" s="66">
        <v>840</v>
      </c>
      <c r="E52" s="67"/>
      <c r="F52" s="2"/>
      <c r="N52" s="70"/>
      <c r="O52" s="8"/>
      <c r="P52" s="8"/>
      <c r="Q52" s="8"/>
      <c r="R52" s="8"/>
      <c r="S52" s="8"/>
      <c r="T52" s="8"/>
    </row>
    <row r="53" spans="1:20" x14ac:dyDescent="0.2">
      <c r="A53" s="1" t="s">
        <v>3095</v>
      </c>
      <c r="B53" s="2">
        <v>16</v>
      </c>
      <c r="C53" s="8">
        <v>86</v>
      </c>
      <c r="D53" s="66">
        <v>840</v>
      </c>
      <c r="N53" s="70"/>
      <c r="O53" s="8"/>
      <c r="P53" s="8"/>
      <c r="Q53" s="8"/>
      <c r="R53" s="8"/>
      <c r="S53" s="8"/>
      <c r="T53" s="8"/>
    </row>
    <row r="54" spans="1:20" x14ac:dyDescent="0.2">
      <c r="A54" s="1" t="s">
        <v>3096</v>
      </c>
      <c r="B54" s="2">
        <v>16</v>
      </c>
      <c r="C54" s="8">
        <v>87</v>
      </c>
      <c r="D54" s="66">
        <v>840</v>
      </c>
      <c r="N54" s="70"/>
      <c r="O54" s="8"/>
      <c r="P54" s="8"/>
      <c r="Q54" s="8"/>
      <c r="R54" s="8"/>
      <c r="S54" s="8"/>
      <c r="T54" s="8"/>
    </row>
    <row r="55" spans="1:20" x14ac:dyDescent="0.2">
      <c r="A55" s="1" t="s">
        <v>3097</v>
      </c>
      <c r="B55" s="2">
        <v>16</v>
      </c>
      <c r="C55" s="8">
        <v>87</v>
      </c>
      <c r="D55" s="66">
        <v>840</v>
      </c>
      <c r="N55" s="70"/>
      <c r="O55" s="8"/>
      <c r="P55" s="8"/>
      <c r="Q55" s="8"/>
      <c r="R55" s="8"/>
      <c r="S55" s="8"/>
      <c r="T55" s="8"/>
    </row>
    <row r="56" spans="1:20" x14ac:dyDescent="0.2">
      <c r="A56" s="1" t="s">
        <v>3098</v>
      </c>
      <c r="B56" s="2">
        <v>16</v>
      </c>
      <c r="C56" s="8">
        <v>88</v>
      </c>
      <c r="D56" s="66">
        <v>840</v>
      </c>
      <c r="N56" s="70"/>
      <c r="O56" s="8"/>
      <c r="P56" s="8"/>
      <c r="Q56" s="8"/>
      <c r="R56" s="8"/>
      <c r="S56" s="8"/>
      <c r="T56" s="8"/>
    </row>
    <row r="57" spans="1:20" x14ac:dyDescent="0.2">
      <c r="A57" s="1" t="s">
        <v>3099</v>
      </c>
      <c r="B57" s="2">
        <v>16</v>
      </c>
      <c r="C57" s="8">
        <v>88</v>
      </c>
      <c r="D57" s="66">
        <v>840</v>
      </c>
      <c r="N57" s="70"/>
      <c r="O57" s="8"/>
      <c r="P57" s="8"/>
      <c r="Q57" s="8"/>
      <c r="R57" s="8"/>
      <c r="S57" s="8"/>
      <c r="T57" s="8"/>
    </row>
    <row r="58" spans="1:20" x14ac:dyDescent="0.2">
      <c r="A58" s="1" t="s">
        <v>3100</v>
      </c>
      <c r="B58" s="2">
        <v>16</v>
      </c>
      <c r="C58" s="8">
        <v>89</v>
      </c>
      <c r="D58" s="66">
        <v>840</v>
      </c>
      <c r="F58">
        <v>16.100000000000001</v>
      </c>
      <c r="G58">
        <v>88.1</v>
      </c>
      <c r="H58">
        <v>293332</v>
      </c>
      <c r="I58">
        <v>18.8</v>
      </c>
      <c r="J58">
        <v>82.2</v>
      </c>
      <c r="K58">
        <v>348454</v>
      </c>
      <c r="N58" s="70"/>
      <c r="O58" s="8"/>
      <c r="P58" s="8"/>
      <c r="Q58" s="8"/>
      <c r="R58" s="8"/>
      <c r="S58" s="8"/>
      <c r="T58" s="8"/>
    </row>
    <row r="59" spans="1:20" x14ac:dyDescent="0.2">
      <c r="A59" s="1" t="s">
        <v>3101</v>
      </c>
      <c r="B59" s="2">
        <v>16</v>
      </c>
      <c r="C59" s="8">
        <v>87</v>
      </c>
      <c r="D59" s="66">
        <v>840</v>
      </c>
      <c r="F59">
        <v>16</v>
      </c>
      <c r="G59">
        <v>78</v>
      </c>
      <c r="H59">
        <v>293387</v>
      </c>
      <c r="I59">
        <v>22.2</v>
      </c>
      <c r="J59">
        <v>90.1</v>
      </c>
      <c r="K59">
        <v>348699</v>
      </c>
      <c r="N59" s="70"/>
      <c r="O59" s="69"/>
      <c r="P59" s="8"/>
      <c r="Q59" s="8"/>
      <c r="R59" s="8"/>
      <c r="S59" s="8"/>
      <c r="T59" s="8"/>
    </row>
    <row r="60" spans="1:20" x14ac:dyDescent="0.2">
      <c r="A60" s="1" t="s">
        <v>3102</v>
      </c>
      <c r="B60" s="2">
        <v>17</v>
      </c>
      <c r="C60" s="8">
        <v>85</v>
      </c>
      <c r="D60" s="66">
        <v>2048</v>
      </c>
      <c r="F60">
        <v>17.5</v>
      </c>
      <c r="G60">
        <v>84</v>
      </c>
      <c r="H60">
        <v>293387</v>
      </c>
      <c r="I60">
        <v>19.600000000000001</v>
      </c>
      <c r="J60">
        <v>89.7</v>
      </c>
      <c r="K60">
        <v>348699</v>
      </c>
      <c r="N60" s="70"/>
      <c r="O60" s="69"/>
      <c r="P60" s="8"/>
      <c r="Q60" s="8"/>
      <c r="R60" s="8"/>
      <c r="S60" s="8"/>
      <c r="T60" s="8"/>
    </row>
    <row r="61" spans="1:20" x14ac:dyDescent="0.2">
      <c r="A61" s="1" t="s">
        <v>3103</v>
      </c>
      <c r="B61" s="2">
        <v>18</v>
      </c>
      <c r="C61" s="8">
        <v>83</v>
      </c>
      <c r="D61" s="66">
        <v>2256</v>
      </c>
      <c r="F61">
        <v>17</v>
      </c>
      <c r="G61">
        <v>83.1</v>
      </c>
      <c r="H61">
        <v>293527</v>
      </c>
      <c r="I61">
        <v>20.3</v>
      </c>
      <c r="J61">
        <v>67.5</v>
      </c>
      <c r="K61">
        <v>349031</v>
      </c>
      <c r="N61" s="70"/>
      <c r="O61" s="69"/>
      <c r="P61" s="8"/>
      <c r="Q61" s="8"/>
      <c r="R61" s="8"/>
      <c r="S61" s="8"/>
      <c r="T61" s="8"/>
    </row>
    <row r="62" spans="1:20" x14ac:dyDescent="0.2">
      <c r="A62" s="1" t="s">
        <v>3104</v>
      </c>
      <c r="B62" s="2">
        <v>19</v>
      </c>
      <c r="C62" s="8">
        <v>81</v>
      </c>
      <c r="D62" s="66">
        <v>2464</v>
      </c>
      <c r="F62">
        <v>18.2</v>
      </c>
      <c r="G62">
        <v>80.3</v>
      </c>
      <c r="H62">
        <v>293592</v>
      </c>
      <c r="I62">
        <v>20</v>
      </c>
      <c r="J62">
        <v>61.3</v>
      </c>
      <c r="K62">
        <v>349031</v>
      </c>
      <c r="N62" s="70"/>
      <c r="O62" s="69"/>
      <c r="P62" s="8"/>
      <c r="Q62" s="8"/>
      <c r="R62" s="8"/>
      <c r="S62" s="8"/>
      <c r="T62" s="8"/>
    </row>
    <row r="63" spans="1:20" x14ac:dyDescent="0.2">
      <c r="A63" s="1" t="s">
        <v>3105</v>
      </c>
      <c r="B63" s="2">
        <v>19</v>
      </c>
      <c r="C63" s="8">
        <v>80</v>
      </c>
      <c r="D63" s="66">
        <v>2464</v>
      </c>
      <c r="F63">
        <v>18.3</v>
      </c>
      <c r="G63">
        <v>77.2</v>
      </c>
      <c r="H63">
        <v>293690</v>
      </c>
      <c r="I63">
        <v>20</v>
      </c>
      <c r="J63">
        <v>87.6</v>
      </c>
      <c r="K63">
        <v>349288</v>
      </c>
      <c r="N63" s="70"/>
      <c r="O63" s="69"/>
      <c r="P63" s="8"/>
      <c r="Q63" s="8"/>
      <c r="R63" s="8"/>
      <c r="S63" s="8"/>
      <c r="T63" s="8"/>
    </row>
    <row r="64" spans="1:20" x14ac:dyDescent="0.2">
      <c r="A64" s="1" t="s">
        <v>3106</v>
      </c>
      <c r="B64" s="2">
        <v>20</v>
      </c>
      <c r="C64" s="8">
        <v>80</v>
      </c>
      <c r="D64" s="66">
        <v>2672</v>
      </c>
      <c r="F64">
        <v>18.5</v>
      </c>
      <c r="G64">
        <v>71.599999999999994</v>
      </c>
      <c r="H64">
        <v>293690</v>
      </c>
      <c r="I64">
        <v>19.600000000000001</v>
      </c>
      <c r="J64">
        <v>70.5</v>
      </c>
      <c r="K64">
        <v>349288</v>
      </c>
      <c r="N64" s="70"/>
      <c r="O64" s="69"/>
      <c r="P64" s="8"/>
      <c r="Q64" s="8"/>
      <c r="R64" s="8"/>
      <c r="S64" s="8"/>
      <c r="T64" s="8"/>
    </row>
    <row r="65" spans="1:20" x14ac:dyDescent="0.2">
      <c r="A65" s="1" t="s">
        <v>3107</v>
      </c>
      <c r="B65" s="2">
        <v>20</v>
      </c>
      <c r="C65" s="8">
        <v>80</v>
      </c>
      <c r="D65" s="66">
        <v>2672</v>
      </c>
      <c r="F65">
        <v>18</v>
      </c>
      <c r="G65">
        <v>77.400000000000006</v>
      </c>
      <c r="H65">
        <v>293804</v>
      </c>
      <c r="I65">
        <v>20.5</v>
      </c>
      <c r="J65">
        <v>83.7</v>
      </c>
      <c r="K65">
        <v>349570</v>
      </c>
      <c r="N65" s="70"/>
      <c r="O65" s="8"/>
      <c r="P65" s="8"/>
      <c r="Q65" s="8"/>
      <c r="R65" s="8"/>
      <c r="S65" s="8"/>
      <c r="T65" s="8"/>
    </row>
    <row r="66" spans="1:20" x14ac:dyDescent="0.2">
      <c r="A66" s="1" t="s">
        <v>3108</v>
      </c>
      <c r="B66" s="2">
        <v>20</v>
      </c>
      <c r="C66" s="8">
        <v>80</v>
      </c>
      <c r="D66" s="66">
        <v>2672</v>
      </c>
      <c r="F66">
        <v>19.5</v>
      </c>
      <c r="G66">
        <v>75.400000000000006</v>
      </c>
      <c r="H66">
        <v>293804</v>
      </c>
      <c r="I66">
        <v>19.7</v>
      </c>
      <c r="J66">
        <v>78.599999999999994</v>
      </c>
      <c r="K66">
        <v>349570</v>
      </c>
      <c r="N66" s="70"/>
      <c r="O66" s="69"/>
      <c r="P66" s="8"/>
      <c r="Q66" s="8"/>
      <c r="R66" s="8"/>
      <c r="S66" s="8"/>
      <c r="T66" s="8"/>
    </row>
    <row r="67" spans="1:20" x14ac:dyDescent="0.2">
      <c r="A67" s="1" t="s">
        <v>3109</v>
      </c>
      <c r="B67" s="2">
        <v>20</v>
      </c>
      <c r="C67" s="8">
        <v>80</v>
      </c>
      <c r="D67" s="66">
        <v>2672</v>
      </c>
      <c r="F67">
        <v>19.600000000000001</v>
      </c>
      <c r="G67">
        <v>72.2</v>
      </c>
      <c r="H67">
        <v>215250</v>
      </c>
      <c r="I67">
        <v>19.8</v>
      </c>
      <c r="J67">
        <v>87.6</v>
      </c>
      <c r="K67">
        <v>348454</v>
      </c>
      <c r="N67" s="70"/>
      <c r="O67" s="69"/>
      <c r="P67" s="8"/>
      <c r="Q67" s="8"/>
      <c r="R67" s="8"/>
      <c r="S67" s="8"/>
      <c r="T67" s="8"/>
    </row>
    <row r="68" spans="1:20" x14ac:dyDescent="0.2">
      <c r="A68" s="1" t="s">
        <v>3110</v>
      </c>
      <c r="B68" s="2">
        <v>20</v>
      </c>
      <c r="C68" s="8">
        <v>80</v>
      </c>
      <c r="D68" s="66">
        <v>2672</v>
      </c>
      <c r="F68">
        <v>20</v>
      </c>
      <c r="G68">
        <v>73.2</v>
      </c>
      <c r="H68">
        <v>218250</v>
      </c>
      <c r="I68">
        <v>18.8</v>
      </c>
      <c r="J68">
        <v>82.2</v>
      </c>
      <c r="K68">
        <v>348454</v>
      </c>
      <c r="N68" s="70"/>
      <c r="O68" s="69"/>
      <c r="P68" s="8"/>
      <c r="Q68" s="8"/>
      <c r="R68" s="8"/>
      <c r="S68" s="8"/>
      <c r="T68" s="8"/>
    </row>
    <row r="69" spans="1:20" x14ac:dyDescent="0.2">
      <c r="A69" s="1" t="s">
        <v>3111</v>
      </c>
      <c r="B69" s="2">
        <v>20</v>
      </c>
      <c r="C69" s="8">
        <v>81</v>
      </c>
      <c r="D69" s="66">
        <v>2672</v>
      </c>
      <c r="F69">
        <v>20.100000000000001</v>
      </c>
      <c r="G69">
        <v>80</v>
      </c>
      <c r="H69">
        <v>294159</v>
      </c>
      <c r="I69">
        <v>20.3</v>
      </c>
      <c r="J69">
        <v>86.5</v>
      </c>
      <c r="K69">
        <v>350076</v>
      </c>
      <c r="N69" s="70"/>
      <c r="O69" s="69"/>
      <c r="P69" s="8"/>
      <c r="Q69" s="8"/>
      <c r="R69" s="8"/>
      <c r="S69" s="8"/>
      <c r="T69" s="8"/>
    </row>
    <row r="70" spans="1:20" x14ac:dyDescent="0.2">
      <c r="A70" s="1" t="s">
        <v>3112</v>
      </c>
      <c r="B70" s="2">
        <v>19</v>
      </c>
      <c r="C70" s="8">
        <v>84</v>
      </c>
      <c r="D70" s="66">
        <v>2464</v>
      </c>
      <c r="F70">
        <v>20.100000000000001</v>
      </c>
      <c r="G70">
        <v>74.8</v>
      </c>
      <c r="H70">
        <v>211198</v>
      </c>
      <c r="I70">
        <v>19.5</v>
      </c>
      <c r="J70">
        <v>89.6</v>
      </c>
      <c r="K70">
        <v>350076</v>
      </c>
      <c r="N70" s="70"/>
      <c r="O70" s="69"/>
      <c r="P70" s="8"/>
      <c r="Q70" s="8"/>
      <c r="R70" s="8"/>
      <c r="S70" s="8"/>
      <c r="T70" s="8"/>
    </row>
    <row r="71" spans="1:20" x14ac:dyDescent="0.2">
      <c r="A71" s="1" t="s">
        <v>3113</v>
      </c>
      <c r="B71" s="2">
        <v>19</v>
      </c>
      <c r="C71" s="8">
        <v>84</v>
      </c>
      <c r="D71" s="66">
        <v>2464</v>
      </c>
      <c r="F71">
        <v>20.3</v>
      </c>
      <c r="G71">
        <v>77</v>
      </c>
      <c r="H71">
        <v>294500</v>
      </c>
      <c r="I71">
        <v>22.8</v>
      </c>
      <c r="J71">
        <v>89.6</v>
      </c>
      <c r="K71">
        <v>350210</v>
      </c>
      <c r="N71" s="70"/>
      <c r="O71" s="8"/>
      <c r="P71" s="8"/>
      <c r="Q71" s="8"/>
      <c r="R71" s="8"/>
      <c r="S71" s="8"/>
      <c r="T71" s="8"/>
    </row>
    <row r="72" spans="1:20" x14ac:dyDescent="0.2">
      <c r="A72" s="1" t="s">
        <v>3114</v>
      </c>
      <c r="B72" s="2">
        <v>19</v>
      </c>
      <c r="C72" s="8">
        <v>83</v>
      </c>
      <c r="D72" s="66">
        <v>2464</v>
      </c>
      <c r="F72">
        <v>21.8</v>
      </c>
      <c r="G72">
        <v>72.2</v>
      </c>
      <c r="H72">
        <v>294591</v>
      </c>
      <c r="I72">
        <v>20</v>
      </c>
      <c r="J72">
        <v>90.1</v>
      </c>
      <c r="K72">
        <v>350577</v>
      </c>
      <c r="N72" s="70"/>
      <c r="O72" s="8"/>
      <c r="P72" s="8"/>
      <c r="Q72" s="8"/>
      <c r="R72" s="8"/>
      <c r="S72" s="8"/>
      <c r="T72" s="8"/>
    </row>
    <row r="73" spans="1:20" x14ac:dyDescent="0.2">
      <c r="A73" s="1" t="s">
        <v>3115</v>
      </c>
      <c r="B73" s="2">
        <v>18</v>
      </c>
      <c r="C73" s="8">
        <v>83</v>
      </c>
      <c r="D73" s="66">
        <v>2256</v>
      </c>
      <c r="F73">
        <v>20.7</v>
      </c>
      <c r="G73">
        <v>70</v>
      </c>
      <c r="H73">
        <v>294591</v>
      </c>
      <c r="I73">
        <v>21.9</v>
      </c>
      <c r="J73">
        <v>89.3</v>
      </c>
      <c r="K73">
        <v>350577</v>
      </c>
      <c r="N73" s="70"/>
      <c r="O73" s="69"/>
      <c r="P73" s="8"/>
      <c r="Q73" s="8"/>
      <c r="R73" s="8"/>
      <c r="S73" s="8"/>
      <c r="T73" s="8"/>
    </row>
    <row r="74" spans="1:20" x14ac:dyDescent="0.2">
      <c r="A74" s="1" t="s">
        <v>3116</v>
      </c>
      <c r="B74" s="2">
        <v>18</v>
      </c>
      <c r="C74" s="8">
        <v>85</v>
      </c>
      <c r="D74" s="66">
        <v>2256</v>
      </c>
      <c r="E74" s="67">
        <v>1863.6666666666667</v>
      </c>
      <c r="F74" s="55">
        <f>AVERAGE(F57:F72)</f>
        <v>18.733333333333334</v>
      </c>
      <c r="G74" s="55">
        <f>AVERAGE(G57:G72)</f>
        <v>77.63333333333334</v>
      </c>
      <c r="H74" s="55">
        <f>H82-H58</f>
        <v>1918</v>
      </c>
      <c r="I74" s="55">
        <f>AVERAGE(I57:I72)</f>
        <v>20.126666666666669</v>
      </c>
      <c r="J74" s="55">
        <f>AVERAGE(J57:J72)</f>
        <v>82.453333333333333</v>
      </c>
      <c r="K74" s="55">
        <f>K82-K58</f>
        <v>4163</v>
      </c>
      <c r="L74" s="8">
        <f>(K82-K58)+(H82-H58)</f>
        <v>6081</v>
      </c>
      <c r="N74" s="70"/>
      <c r="O74" s="69"/>
      <c r="P74" s="8"/>
      <c r="Q74" s="8"/>
      <c r="R74" s="8"/>
      <c r="S74" s="8"/>
      <c r="T74" s="8"/>
    </row>
    <row r="75" spans="1:20" x14ac:dyDescent="0.2">
      <c r="A75" s="11" t="s">
        <v>3117</v>
      </c>
      <c r="B75" s="9">
        <v>18</v>
      </c>
      <c r="C75" s="8">
        <v>85</v>
      </c>
      <c r="D75" s="66">
        <v>2256</v>
      </c>
      <c r="F75" s="8"/>
      <c r="G75" s="8"/>
      <c r="H75" s="8"/>
      <c r="I75" s="8"/>
      <c r="J75" s="8"/>
      <c r="K75" s="8"/>
      <c r="N75" s="70"/>
      <c r="O75" s="69"/>
      <c r="P75" s="8"/>
      <c r="Q75" s="8"/>
      <c r="R75" s="8"/>
      <c r="S75" s="8"/>
      <c r="T75" s="8"/>
    </row>
    <row r="76" spans="1:20" x14ac:dyDescent="0.2">
      <c r="A76" s="1" t="s">
        <v>3118</v>
      </c>
      <c r="B76" s="2">
        <v>18</v>
      </c>
      <c r="C76" s="8">
        <v>84</v>
      </c>
      <c r="D76" s="66">
        <v>2256</v>
      </c>
      <c r="E76" s="67"/>
      <c r="F76" s="2"/>
      <c r="N76" s="70"/>
      <c r="O76" s="69"/>
      <c r="P76" s="8"/>
      <c r="Q76" s="8"/>
      <c r="R76" s="8"/>
      <c r="S76" s="8"/>
      <c r="T76" s="8"/>
    </row>
    <row r="77" spans="1:20" x14ac:dyDescent="0.2">
      <c r="A77" s="1" t="s">
        <v>3119</v>
      </c>
      <c r="B77" s="2">
        <v>18</v>
      </c>
      <c r="C77" s="8">
        <v>85</v>
      </c>
      <c r="D77" s="66">
        <v>2256</v>
      </c>
      <c r="N77" s="70"/>
      <c r="O77" s="69"/>
      <c r="P77" s="8"/>
      <c r="Q77" s="8"/>
      <c r="R77" s="8"/>
      <c r="S77" s="8"/>
      <c r="T77" s="8"/>
    </row>
    <row r="78" spans="1:20" x14ac:dyDescent="0.2">
      <c r="A78" s="1" t="s">
        <v>3120</v>
      </c>
      <c r="B78" s="2">
        <v>17</v>
      </c>
      <c r="C78" s="8">
        <v>85</v>
      </c>
      <c r="D78" s="66">
        <v>2048</v>
      </c>
      <c r="N78" s="70"/>
      <c r="O78" s="69"/>
      <c r="P78" s="8"/>
      <c r="Q78" s="8"/>
      <c r="R78" s="8"/>
      <c r="S78" s="8"/>
      <c r="T78" s="8"/>
    </row>
    <row r="79" spans="1:20" x14ac:dyDescent="0.2">
      <c r="A79" s="1" t="s">
        <v>3121</v>
      </c>
      <c r="B79" s="2">
        <v>17</v>
      </c>
      <c r="C79" s="8">
        <v>86</v>
      </c>
      <c r="D79" s="66">
        <v>2048</v>
      </c>
      <c r="N79" s="70"/>
      <c r="O79" s="8"/>
      <c r="P79" s="8"/>
      <c r="Q79" s="8"/>
      <c r="R79" s="8"/>
      <c r="S79" s="8"/>
      <c r="T79" s="8"/>
    </row>
    <row r="80" spans="1:20" x14ac:dyDescent="0.2">
      <c r="A80" s="1" t="s">
        <v>3122</v>
      </c>
      <c r="B80" s="2">
        <v>17</v>
      </c>
      <c r="C80" s="8">
        <v>86</v>
      </c>
      <c r="D80" s="66">
        <v>2048</v>
      </c>
      <c r="N80" s="70"/>
      <c r="O80" s="69"/>
      <c r="P80" s="8"/>
      <c r="Q80" s="8"/>
      <c r="R80" s="8"/>
      <c r="S80" s="8"/>
      <c r="T80" s="8"/>
    </row>
    <row r="81" spans="1:20" x14ac:dyDescent="0.2">
      <c r="A81" s="1" t="s">
        <v>3123</v>
      </c>
      <c r="B81" s="2">
        <v>18</v>
      </c>
      <c r="C81" s="8">
        <v>86</v>
      </c>
      <c r="D81" s="66">
        <v>2256</v>
      </c>
      <c r="N81" s="70"/>
      <c r="O81" s="69"/>
      <c r="P81" s="8"/>
      <c r="Q81" s="8"/>
      <c r="R81" s="8"/>
      <c r="S81" s="8"/>
      <c r="T81" s="8"/>
    </row>
    <row r="82" spans="1:20" x14ac:dyDescent="0.2">
      <c r="A82" s="1" t="s">
        <v>3124</v>
      </c>
      <c r="B82" s="2">
        <v>18</v>
      </c>
      <c r="C82" s="8">
        <v>87</v>
      </c>
      <c r="D82" s="66">
        <v>2256</v>
      </c>
      <c r="F82">
        <v>17.2</v>
      </c>
      <c r="G82">
        <v>79.2</v>
      </c>
      <c r="H82">
        <v>295250</v>
      </c>
      <c r="I82">
        <v>16</v>
      </c>
      <c r="J82">
        <v>60</v>
      </c>
      <c r="K82">
        <v>352617</v>
      </c>
      <c r="N82" s="70"/>
      <c r="O82" s="69"/>
      <c r="P82" s="8"/>
      <c r="Q82" s="8"/>
      <c r="R82" s="8"/>
      <c r="S82" s="8"/>
      <c r="T82" s="8"/>
    </row>
    <row r="83" spans="1:20" x14ac:dyDescent="0.2">
      <c r="A83" s="1" t="s">
        <v>3125</v>
      </c>
      <c r="B83" s="2">
        <v>19</v>
      </c>
      <c r="C83" s="8">
        <v>84</v>
      </c>
      <c r="D83" s="66">
        <v>2464</v>
      </c>
      <c r="F83">
        <v>17.8</v>
      </c>
      <c r="G83">
        <v>90.1</v>
      </c>
      <c r="H83">
        <v>295251</v>
      </c>
      <c r="I83">
        <v>19.2</v>
      </c>
      <c r="J83">
        <v>80</v>
      </c>
      <c r="K83">
        <v>352620</v>
      </c>
      <c r="N83" s="70"/>
      <c r="O83" s="69"/>
      <c r="P83" s="8"/>
      <c r="Q83" s="8"/>
      <c r="R83" s="8"/>
      <c r="S83" s="8"/>
      <c r="T83" s="8"/>
    </row>
    <row r="84" spans="1:20" x14ac:dyDescent="0.2">
      <c r="A84" s="1" t="s">
        <v>3126</v>
      </c>
      <c r="B84" s="2">
        <v>21</v>
      </c>
      <c r="C84" s="8">
        <v>77</v>
      </c>
      <c r="D84" s="66">
        <v>2528</v>
      </c>
      <c r="F84">
        <v>19</v>
      </c>
      <c r="G84">
        <v>86.2</v>
      </c>
      <c r="H84">
        <v>295266</v>
      </c>
      <c r="I84">
        <v>18.100000000000001</v>
      </c>
      <c r="J84">
        <v>68.2</v>
      </c>
      <c r="K84">
        <v>352511</v>
      </c>
      <c r="N84" s="70"/>
      <c r="O84" s="69"/>
      <c r="P84" s="8"/>
      <c r="Q84" s="8"/>
      <c r="R84" s="8"/>
      <c r="S84" s="8"/>
      <c r="T84" s="8"/>
    </row>
    <row r="85" spans="1:20" x14ac:dyDescent="0.2">
      <c r="A85" s="1" t="s">
        <v>3127</v>
      </c>
      <c r="B85" s="2">
        <v>22</v>
      </c>
      <c r="C85" s="8">
        <v>73</v>
      </c>
      <c r="D85" s="66">
        <v>2712</v>
      </c>
      <c r="F85">
        <v>20.100000000000001</v>
      </c>
      <c r="G85">
        <v>79</v>
      </c>
      <c r="H85">
        <v>295383</v>
      </c>
      <c r="I85">
        <v>20</v>
      </c>
      <c r="J85">
        <v>78</v>
      </c>
      <c r="K85">
        <v>352581</v>
      </c>
      <c r="N85" s="70"/>
      <c r="O85" s="69"/>
      <c r="P85" s="8"/>
      <c r="Q85" s="8"/>
      <c r="R85" s="8"/>
      <c r="S85" s="8"/>
      <c r="T85" s="8"/>
    </row>
    <row r="86" spans="1:20" x14ac:dyDescent="0.2">
      <c r="A86" s="1" t="s">
        <v>3128</v>
      </c>
      <c r="B86" s="2">
        <v>24</v>
      </c>
      <c r="C86" s="8">
        <v>70</v>
      </c>
      <c r="D86" s="66">
        <v>3080</v>
      </c>
      <c r="F86">
        <v>22.3</v>
      </c>
      <c r="G86">
        <v>80.099999999999994</v>
      </c>
      <c r="H86" s="65">
        <v>295383</v>
      </c>
      <c r="I86">
        <v>21.4</v>
      </c>
      <c r="J86">
        <v>65.099999999999994</v>
      </c>
      <c r="K86">
        <v>352590</v>
      </c>
      <c r="N86" s="70"/>
      <c r="O86" s="69"/>
      <c r="P86" s="8"/>
      <c r="Q86" s="8"/>
      <c r="R86" s="8"/>
      <c r="S86" s="8"/>
      <c r="T86" s="8"/>
    </row>
    <row r="87" spans="1:20" x14ac:dyDescent="0.2">
      <c r="A87" s="1" t="s">
        <v>3129</v>
      </c>
      <c r="B87" s="2">
        <v>25</v>
      </c>
      <c r="C87" s="8">
        <v>66</v>
      </c>
      <c r="D87" s="66">
        <v>2339</v>
      </c>
      <c r="F87">
        <v>22</v>
      </c>
      <c r="G87">
        <v>80.099999999999994</v>
      </c>
      <c r="H87" s="65">
        <v>295383</v>
      </c>
      <c r="I87">
        <v>21.5</v>
      </c>
      <c r="J87">
        <v>79.2</v>
      </c>
      <c r="K87">
        <v>352594</v>
      </c>
      <c r="N87" s="70"/>
      <c r="O87" s="8"/>
      <c r="P87" s="8"/>
      <c r="Q87" s="8"/>
      <c r="R87" s="8"/>
      <c r="S87" s="8"/>
      <c r="T87" s="8"/>
    </row>
    <row r="88" spans="1:20" x14ac:dyDescent="0.2">
      <c r="A88" s="1" t="s">
        <v>3130</v>
      </c>
      <c r="B88" s="2">
        <v>26</v>
      </c>
      <c r="C88" s="8">
        <v>63</v>
      </c>
      <c r="D88" s="66">
        <v>2502</v>
      </c>
      <c r="F88">
        <v>25.8</v>
      </c>
      <c r="G88">
        <v>68.2</v>
      </c>
      <c r="H88">
        <v>295428</v>
      </c>
      <c r="I88">
        <v>26.1</v>
      </c>
      <c r="J88">
        <v>65.8</v>
      </c>
      <c r="K88">
        <v>352594</v>
      </c>
      <c r="N88" s="70"/>
      <c r="O88" s="8"/>
      <c r="P88" s="8"/>
      <c r="Q88" s="8"/>
      <c r="R88" s="8"/>
      <c r="S88" s="8"/>
      <c r="T88" s="8"/>
    </row>
    <row r="89" spans="1:20" x14ac:dyDescent="0.2">
      <c r="A89" s="1" t="s">
        <v>3131</v>
      </c>
      <c r="B89" s="2">
        <v>26</v>
      </c>
      <c r="C89" s="8">
        <v>61</v>
      </c>
      <c r="D89" s="66">
        <v>2502</v>
      </c>
      <c r="F89">
        <v>27</v>
      </c>
      <c r="G89">
        <v>66</v>
      </c>
      <c r="H89">
        <v>295504</v>
      </c>
      <c r="I89">
        <v>24.1</v>
      </c>
      <c r="J89">
        <v>71.2</v>
      </c>
      <c r="K89">
        <v>352594</v>
      </c>
      <c r="N89" s="70"/>
      <c r="O89" s="8"/>
      <c r="P89" s="8"/>
      <c r="Q89" s="8"/>
      <c r="R89" s="8"/>
      <c r="S89" s="8"/>
      <c r="T89" s="8"/>
    </row>
    <row r="90" spans="1:20" x14ac:dyDescent="0.2">
      <c r="A90" s="1" t="s">
        <v>3132</v>
      </c>
      <c r="B90" s="2">
        <v>26</v>
      </c>
      <c r="C90" s="8">
        <v>61</v>
      </c>
      <c r="D90" s="66">
        <v>2502</v>
      </c>
      <c r="F90">
        <v>26</v>
      </c>
      <c r="G90">
        <v>63.3</v>
      </c>
      <c r="H90">
        <v>295504</v>
      </c>
      <c r="I90">
        <v>26</v>
      </c>
      <c r="J90">
        <v>63.4</v>
      </c>
      <c r="K90">
        <v>352858</v>
      </c>
      <c r="N90" s="70"/>
      <c r="O90" s="8"/>
      <c r="P90" s="8"/>
      <c r="Q90" s="8"/>
      <c r="R90" s="8"/>
      <c r="S90" s="8"/>
      <c r="T90" s="8"/>
    </row>
    <row r="91" spans="1:20" x14ac:dyDescent="0.2">
      <c r="A91" s="1" t="s">
        <v>3133</v>
      </c>
      <c r="B91" s="2">
        <v>26</v>
      </c>
      <c r="C91" s="8">
        <v>62</v>
      </c>
      <c r="D91" s="66">
        <v>2502</v>
      </c>
      <c r="F91">
        <v>22.7</v>
      </c>
      <c r="G91">
        <v>77</v>
      </c>
      <c r="H91">
        <v>295504</v>
      </c>
      <c r="I91">
        <v>22.7</v>
      </c>
      <c r="J91">
        <v>67.400000000000006</v>
      </c>
      <c r="K91">
        <v>352858</v>
      </c>
      <c r="N91" s="70"/>
      <c r="O91" s="8"/>
      <c r="P91" s="8"/>
      <c r="Q91" s="8"/>
      <c r="R91" s="8"/>
      <c r="S91" s="8"/>
      <c r="T91" s="8"/>
    </row>
    <row r="92" spans="1:20" x14ac:dyDescent="0.2">
      <c r="A92" s="1" t="s">
        <v>3134</v>
      </c>
      <c r="B92" s="2">
        <v>25</v>
      </c>
      <c r="C92" s="8">
        <v>63</v>
      </c>
      <c r="D92" s="66">
        <v>2339</v>
      </c>
      <c r="F92">
        <v>21.2</v>
      </c>
      <c r="G92">
        <v>84</v>
      </c>
      <c r="H92">
        <v>295504</v>
      </c>
      <c r="I92">
        <v>22.1</v>
      </c>
      <c r="J92">
        <v>85.3</v>
      </c>
      <c r="K92">
        <v>352858</v>
      </c>
      <c r="N92" s="70"/>
      <c r="O92" s="8"/>
      <c r="P92" s="8"/>
      <c r="Q92" s="8"/>
      <c r="R92" s="8"/>
      <c r="S92" s="8"/>
      <c r="T92" s="8"/>
    </row>
    <row r="93" spans="1:20" x14ac:dyDescent="0.2">
      <c r="A93" s="1" t="s">
        <v>3135</v>
      </c>
      <c r="B93" s="2">
        <v>25</v>
      </c>
      <c r="C93" s="8">
        <v>66</v>
      </c>
      <c r="D93" s="66">
        <v>2339</v>
      </c>
      <c r="F93">
        <v>23</v>
      </c>
      <c r="G93">
        <v>82.3</v>
      </c>
      <c r="H93">
        <v>295733</v>
      </c>
      <c r="I93">
        <v>20.3</v>
      </c>
      <c r="J93">
        <v>88.6</v>
      </c>
      <c r="K93">
        <v>353107</v>
      </c>
      <c r="N93" s="70"/>
      <c r="O93" s="8"/>
      <c r="P93" s="8"/>
      <c r="Q93" s="8"/>
      <c r="R93" s="8"/>
      <c r="S93" s="8"/>
      <c r="T93" s="8"/>
    </row>
    <row r="94" spans="1:20" x14ac:dyDescent="0.2">
      <c r="A94" s="1" t="s">
        <v>3136</v>
      </c>
      <c r="B94" s="2">
        <v>23</v>
      </c>
      <c r="C94" s="8">
        <v>72</v>
      </c>
      <c r="D94" s="66">
        <v>2896</v>
      </c>
      <c r="F94">
        <v>21.2</v>
      </c>
      <c r="G94">
        <v>83.4</v>
      </c>
      <c r="H94">
        <v>295812</v>
      </c>
      <c r="I94">
        <v>19.600000000000001</v>
      </c>
      <c r="J94">
        <v>90.9</v>
      </c>
      <c r="K94">
        <v>353369</v>
      </c>
      <c r="N94" s="70"/>
      <c r="O94" s="8"/>
      <c r="P94" s="8"/>
      <c r="Q94" s="8"/>
      <c r="R94" s="8"/>
      <c r="S94" s="8"/>
      <c r="T94" s="8"/>
    </row>
    <row r="95" spans="1:20" x14ac:dyDescent="0.2">
      <c r="A95" s="1" t="s">
        <v>3137</v>
      </c>
      <c r="B95" s="2">
        <v>22</v>
      </c>
      <c r="C95" s="8">
        <v>73</v>
      </c>
      <c r="D95" s="66">
        <v>2712</v>
      </c>
      <c r="F95">
        <v>20.2</v>
      </c>
      <c r="G95">
        <v>80.5</v>
      </c>
      <c r="H95">
        <v>295849</v>
      </c>
      <c r="I95">
        <v>22.7</v>
      </c>
      <c r="J95">
        <v>80.3</v>
      </c>
      <c r="K95">
        <v>353560</v>
      </c>
      <c r="N95" s="70"/>
      <c r="O95" s="8"/>
      <c r="P95" s="8"/>
      <c r="Q95" s="8"/>
      <c r="R95" s="8"/>
      <c r="S95" s="8"/>
      <c r="T95" s="8"/>
    </row>
    <row r="96" spans="1:20" x14ac:dyDescent="0.2">
      <c r="A96" s="1" t="s">
        <v>3138</v>
      </c>
      <c r="B96" s="2">
        <v>22</v>
      </c>
      <c r="C96" s="8">
        <v>75</v>
      </c>
      <c r="D96" s="66">
        <v>2712</v>
      </c>
      <c r="F96">
        <v>18.5</v>
      </c>
      <c r="G96">
        <v>89.6</v>
      </c>
      <c r="H96">
        <v>295849</v>
      </c>
      <c r="I96">
        <v>19.600000000000001</v>
      </c>
      <c r="J96">
        <v>89.5</v>
      </c>
      <c r="K96">
        <v>353560</v>
      </c>
      <c r="N96" s="70"/>
      <c r="O96" s="8"/>
      <c r="P96" s="8"/>
      <c r="Q96" s="8"/>
      <c r="R96" s="8"/>
      <c r="S96" s="8"/>
      <c r="T96" s="8"/>
    </row>
    <row r="97" spans="1:20" x14ac:dyDescent="0.2">
      <c r="A97" s="1" t="s">
        <v>3139</v>
      </c>
      <c r="B97" s="2">
        <v>21</v>
      </c>
      <c r="C97" s="8">
        <v>76</v>
      </c>
      <c r="D97" s="66">
        <v>2528</v>
      </c>
      <c r="F97">
        <v>22.5</v>
      </c>
      <c r="G97">
        <v>78</v>
      </c>
      <c r="H97">
        <v>295883</v>
      </c>
      <c r="I97">
        <v>21.9</v>
      </c>
      <c r="J97">
        <v>85.6</v>
      </c>
      <c r="K97">
        <v>353757</v>
      </c>
      <c r="N97" s="70"/>
      <c r="O97" s="8"/>
      <c r="P97" s="8"/>
      <c r="Q97" s="8"/>
      <c r="R97" s="8"/>
      <c r="S97" s="8"/>
      <c r="T97" s="8"/>
    </row>
    <row r="98" spans="1:20" x14ac:dyDescent="0.2">
      <c r="A98" s="1" t="s">
        <v>3140</v>
      </c>
      <c r="B98" s="2">
        <v>21</v>
      </c>
      <c r="C98" s="8">
        <v>77</v>
      </c>
      <c r="D98" s="66">
        <v>2528</v>
      </c>
      <c r="E98" s="67">
        <v>2442.0416666666665</v>
      </c>
      <c r="F98" s="55">
        <f>AVERAGE(F81:F96)</f>
        <v>21.599999999999998</v>
      </c>
      <c r="G98" s="55">
        <f>AVERAGE(G81:G96)</f>
        <v>79.266666666666666</v>
      </c>
      <c r="H98" s="55">
        <f>H106-H82</f>
        <v>1288</v>
      </c>
      <c r="I98" s="55">
        <f>AVERAGE(I81:I96)</f>
        <v>21.293333333333337</v>
      </c>
      <c r="J98" s="55">
        <f>AVERAGE(J81:J96)</f>
        <v>75.526666666666657</v>
      </c>
      <c r="K98" s="55">
        <f>K106-K82</f>
        <v>2483</v>
      </c>
      <c r="L98" s="8">
        <f>(K106-K82)+(H106-H82)</f>
        <v>3771</v>
      </c>
      <c r="N98" s="70"/>
      <c r="O98" s="8"/>
      <c r="P98" s="8"/>
      <c r="Q98" s="8"/>
      <c r="R98" s="8"/>
      <c r="S98" s="8"/>
      <c r="T98" s="8"/>
    </row>
    <row r="99" spans="1:20" x14ac:dyDescent="0.2">
      <c r="A99" s="1" t="s">
        <v>3141</v>
      </c>
      <c r="B99" s="2">
        <v>20</v>
      </c>
      <c r="C99" s="8">
        <v>79</v>
      </c>
      <c r="D99" s="66">
        <v>2343</v>
      </c>
      <c r="F99" s="8"/>
      <c r="G99" s="8"/>
      <c r="H99" s="8"/>
      <c r="I99" s="8"/>
      <c r="J99" s="8"/>
      <c r="K99" s="8"/>
      <c r="N99" s="70"/>
      <c r="O99" s="8"/>
      <c r="P99" s="8"/>
      <c r="Q99" s="8"/>
      <c r="R99" s="8"/>
      <c r="S99" s="8"/>
      <c r="T99" s="8"/>
    </row>
    <row r="100" spans="1:20" x14ac:dyDescent="0.2">
      <c r="A100" s="1" t="s">
        <v>3142</v>
      </c>
      <c r="B100" s="2">
        <v>20</v>
      </c>
      <c r="C100" s="8">
        <v>81</v>
      </c>
      <c r="D100" s="66">
        <v>2672</v>
      </c>
      <c r="E100" s="67"/>
      <c r="F100" s="2"/>
      <c r="N100" s="70"/>
      <c r="O100" s="8"/>
      <c r="P100" s="8"/>
      <c r="Q100" s="8"/>
      <c r="R100" s="8"/>
      <c r="S100" s="8"/>
      <c r="T100" s="8"/>
    </row>
    <row r="101" spans="1:20" x14ac:dyDescent="0.2">
      <c r="A101" s="1" t="s">
        <v>3143</v>
      </c>
      <c r="B101" s="2">
        <v>20</v>
      </c>
      <c r="C101" s="8">
        <v>82</v>
      </c>
      <c r="D101" s="66">
        <v>2672</v>
      </c>
      <c r="N101" s="70"/>
      <c r="O101" s="8"/>
      <c r="P101" s="8"/>
      <c r="Q101" s="8"/>
      <c r="R101" s="8"/>
      <c r="S101" s="8"/>
      <c r="T101" s="8"/>
    </row>
    <row r="102" spans="1:20" x14ac:dyDescent="0.2">
      <c r="A102" s="1" t="s">
        <v>3144</v>
      </c>
      <c r="B102" s="2">
        <v>19</v>
      </c>
      <c r="C102" s="8">
        <v>83</v>
      </c>
      <c r="D102" s="66">
        <v>2464</v>
      </c>
      <c r="N102" s="70"/>
      <c r="O102" s="8"/>
      <c r="P102" s="8"/>
      <c r="Q102" s="8"/>
      <c r="R102" s="8"/>
      <c r="S102" s="8"/>
      <c r="T102" s="8"/>
    </row>
    <row r="103" spans="1:20" x14ac:dyDescent="0.2">
      <c r="A103" s="1" t="s">
        <v>3145</v>
      </c>
      <c r="B103" s="2">
        <v>19</v>
      </c>
      <c r="C103" s="8">
        <v>84</v>
      </c>
      <c r="D103" s="66">
        <v>2464</v>
      </c>
      <c r="N103" s="70"/>
      <c r="O103" s="8"/>
      <c r="P103" s="8"/>
      <c r="Q103" s="8"/>
      <c r="R103" s="8"/>
      <c r="S103" s="8"/>
      <c r="T103" s="8"/>
    </row>
    <row r="104" spans="1:20" x14ac:dyDescent="0.2">
      <c r="A104" s="1" t="s">
        <v>3146</v>
      </c>
      <c r="B104" s="2">
        <v>19</v>
      </c>
      <c r="C104" s="8">
        <v>84</v>
      </c>
      <c r="D104" s="66">
        <v>2464</v>
      </c>
      <c r="N104" s="70"/>
      <c r="O104" s="8"/>
      <c r="P104" s="8"/>
      <c r="Q104" s="8"/>
      <c r="R104" s="8"/>
      <c r="S104" s="8"/>
      <c r="T104" s="8"/>
    </row>
    <row r="105" spans="1:20" x14ac:dyDescent="0.2">
      <c r="A105" s="1" t="s">
        <v>3147</v>
      </c>
      <c r="B105" s="2">
        <v>19</v>
      </c>
      <c r="C105" s="8">
        <v>86</v>
      </c>
      <c r="D105" s="66">
        <v>2464</v>
      </c>
      <c r="N105" s="70"/>
      <c r="O105" s="8"/>
      <c r="P105" s="8"/>
      <c r="Q105" s="8"/>
      <c r="R105" s="8"/>
      <c r="S105" s="8"/>
      <c r="T105" s="8"/>
    </row>
    <row r="106" spans="1:20" x14ac:dyDescent="0.2">
      <c r="A106" s="1" t="s">
        <v>3148</v>
      </c>
      <c r="B106" s="2">
        <v>19</v>
      </c>
      <c r="C106" s="8">
        <v>86</v>
      </c>
      <c r="D106" s="66">
        <v>2464</v>
      </c>
      <c r="F106">
        <v>18.8</v>
      </c>
      <c r="G106">
        <v>89.1</v>
      </c>
      <c r="H106">
        <v>296538</v>
      </c>
      <c r="I106">
        <v>20.3</v>
      </c>
      <c r="J106">
        <v>83.4</v>
      </c>
      <c r="K106">
        <v>355100</v>
      </c>
      <c r="N106" s="70"/>
      <c r="O106" s="8"/>
      <c r="P106" s="8"/>
      <c r="Q106" s="8"/>
      <c r="R106" s="8"/>
      <c r="S106" s="8"/>
      <c r="T106" s="8"/>
    </row>
    <row r="107" spans="1:20" x14ac:dyDescent="0.2">
      <c r="A107" s="1" t="s">
        <v>3149</v>
      </c>
      <c r="B107" s="2">
        <v>20</v>
      </c>
      <c r="C107" s="8">
        <v>85</v>
      </c>
      <c r="D107" s="66">
        <v>2672</v>
      </c>
      <c r="F107">
        <v>18.8</v>
      </c>
      <c r="G107">
        <v>89.1</v>
      </c>
      <c r="H107">
        <v>296601</v>
      </c>
      <c r="I107">
        <v>19.3</v>
      </c>
      <c r="J107">
        <v>86.7</v>
      </c>
      <c r="K107">
        <v>355100</v>
      </c>
      <c r="N107" s="70"/>
      <c r="O107" s="8"/>
      <c r="P107" s="8"/>
      <c r="Q107" s="8"/>
      <c r="R107" s="8"/>
      <c r="S107" s="8"/>
      <c r="T107" s="8"/>
    </row>
    <row r="108" spans="1:20" x14ac:dyDescent="0.2">
      <c r="A108" s="1" t="s">
        <v>3150</v>
      </c>
      <c r="B108" s="2">
        <v>20</v>
      </c>
      <c r="C108" s="8">
        <v>84</v>
      </c>
      <c r="D108" s="66">
        <v>2672</v>
      </c>
      <c r="F108">
        <v>19.3</v>
      </c>
      <c r="G108">
        <v>87.9</v>
      </c>
      <c r="H108">
        <v>296688</v>
      </c>
      <c r="I108">
        <v>19.8</v>
      </c>
      <c r="J108">
        <v>89</v>
      </c>
      <c r="K108">
        <v>355421</v>
      </c>
      <c r="N108" s="70"/>
      <c r="O108" s="8"/>
      <c r="P108" s="8"/>
      <c r="Q108" s="8"/>
      <c r="R108" s="8"/>
      <c r="S108" s="8"/>
      <c r="T108" s="8"/>
    </row>
    <row r="109" spans="1:20" x14ac:dyDescent="0.2">
      <c r="A109" s="1" t="s">
        <v>3151</v>
      </c>
      <c r="B109" s="2">
        <v>20</v>
      </c>
      <c r="C109" s="8">
        <v>85</v>
      </c>
      <c r="D109" s="66">
        <v>2672</v>
      </c>
      <c r="F109">
        <v>19.8</v>
      </c>
      <c r="G109">
        <v>88</v>
      </c>
      <c r="H109">
        <v>296746</v>
      </c>
      <c r="I109">
        <v>19.5</v>
      </c>
      <c r="J109">
        <v>87.6</v>
      </c>
      <c r="K109">
        <v>355450</v>
      </c>
      <c r="N109" s="70"/>
      <c r="O109" s="8"/>
      <c r="P109" s="8"/>
      <c r="Q109" s="8"/>
      <c r="R109" s="8"/>
      <c r="S109" s="8"/>
      <c r="T109" s="8"/>
    </row>
    <row r="110" spans="1:20" x14ac:dyDescent="0.2">
      <c r="A110" s="1" t="s">
        <v>3152</v>
      </c>
      <c r="B110" s="2">
        <v>20</v>
      </c>
      <c r="C110" s="8">
        <v>84</v>
      </c>
      <c r="D110" s="66">
        <v>2672</v>
      </c>
      <c r="F110">
        <v>22.2</v>
      </c>
      <c r="G110">
        <v>78.7</v>
      </c>
      <c r="H110">
        <v>296746</v>
      </c>
      <c r="I110">
        <v>19.600000000000001</v>
      </c>
      <c r="J110">
        <v>88.5</v>
      </c>
      <c r="K110">
        <v>355450</v>
      </c>
      <c r="N110" s="70"/>
      <c r="O110" s="8"/>
      <c r="P110" s="8"/>
      <c r="Q110" s="8"/>
      <c r="R110" s="8"/>
      <c r="S110" s="8"/>
      <c r="T110" s="8"/>
    </row>
    <row r="111" spans="1:20" x14ac:dyDescent="0.2">
      <c r="A111" s="1" t="s">
        <v>3153</v>
      </c>
      <c r="B111" s="2">
        <v>21</v>
      </c>
      <c r="C111" s="8">
        <v>82</v>
      </c>
      <c r="D111" s="66">
        <v>2879</v>
      </c>
      <c r="F111" t="s">
        <v>537</v>
      </c>
      <c r="G111" t="s">
        <v>537</v>
      </c>
      <c r="H111">
        <v>296746</v>
      </c>
      <c r="I111" t="s">
        <v>537</v>
      </c>
      <c r="J111" t="s">
        <v>537</v>
      </c>
      <c r="K111">
        <v>355450</v>
      </c>
      <c r="N111" s="70"/>
      <c r="O111" s="8"/>
      <c r="P111" s="8"/>
      <c r="Q111" s="8"/>
      <c r="R111" s="8"/>
      <c r="S111" s="8"/>
      <c r="T111" s="8"/>
    </row>
    <row r="112" spans="1:20" x14ac:dyDescent="0.2">
      <c r="A112" s="1" t="s">
        <v>3154</v>
      </c>
      <c r="B112" s="2">
        <v>22</v>
      </c>
      <c r="C112" s="8">
        <v>78</v>
      </c>
      <c r="D112" s="66">
        <v>2712</v>
      </c>
      <c r="F112" t="s">
        <v>537</v>
      </c>
      <c r="G112" t="s">
        <v>537</v>
      </c>
      <c r="H112">
        <v>296746</v>
      </c>
      <c r="I112" t="s">
        <v>537</v>
      </c>
      <c r="J112" t="s">
        <v>537</v>
      </c>
      <c r="K112">
        <v>355450</v>
      </c>
      <c r="N112" s="70"/>
      <c r="O112" s="8"/>
      <c r="P112" s="8"/>
      <c r="Q112" s="8"/>
      <c r="R112" s="8"/>
      <c r="S112" s="8"/>
      <c r="T112" s="8"/>
    </row>
    <row r="113" spans="1:20" x14ac:dyDescent="0.2">
      <c r="A113" s="1" t="s">
        <v>3155</v>
      </c>
      <c r="B113" s="2">
        <v>22</v>
      </c>
      <c r="C113" s="8">
        <v>76</v>
      </c>
      <c r="D113" s="66">
        <v>2712</v>
      </c>
      <c r="F113">
        <v>20</v>
      </c>
      <c r="G113">
        <v>83</v>
      </c>
      <c r="H113">
        <v>296746</v>
      </c>
      <c r="I113">
        <v>20.3</v>
      </c>
      <c r="J113">
        <v>83</v>
      </c>
      <c r="K113">
        <v>355450</v>
      </c>
      <c r="N113" s="70"/>
      <c r="O113" s="8"/>
      <c r="P113" s="8"/>
      <c r="Q113" s="8"/>
      <c r="R113" s="8"/>
      <c r="S113" s="8"/>
      <c r="T113" s="8"/>
    </row>
    <row r="114" spans="1:20" x14ac:dyDescent="0.2">
      <c r="A114" s="1" t="s">
        <v>3156</v>
      </c>
      <c r="B114" s="2">
        <v>22</v>
      </c>
      <c r="C114" s="8">
        <v>77</v>
      </c>
      <c r="D114" s="66">
        <v>2712</v>
      </c>
      <c r="F114">
        <v>19.600000000000001</v>
      </c>
      <c r="G114">
        <v>79.8</v>
      </c>
      <c r="H114">
        <v>296928</v>
      </c>
      <c r="I114">
        <v>20</v>
      </c>
      <c r="J114">
        <v>79.8</v>
      </c>
      <c r="K114">
        <v>355966</v>
      </c>
      <c r="N114" s="70"/>
      <c r="O114" s="8"/>
      <c r="P114" s="8"/>
      <c r="Q114" s="8"/>
      <c r="R114" s="8"/>
      <c r="S114" s="8"/>
      <c r="T114" s="8"/>
    </row>
    <row r="115" spans="1:20" x14ac:dyDescent="0.2">
      <c r="A115" s="1" t="s">
        <v>3157</v>
      </c>
      <c r="B115" s="2">
        <v>22</v>
      </c>
      <c r="C115" s="8">
        <v>76</v>
      </c>
      <c r="D115" s="66">
        <v>2712</v>
      </c>
      <c r="F115">
        <v>21.1</v>
      </c>
      <c r="G115">
        <v>89.1</v>
      </c>
      <c r="H115">
        <v>296938</v>
      </c>
      <c r="I115">
        <v>20.5</v>
      </c>
      <c r="J115">
        <v>89.1</v>
      </c>
      <c r="K115">
        <v>355966</v>
      </c>
      <c r="N115" s="70"/>
      <c r="O115" s="8"/>
      <c r="P115" s="8"/>
      <c r="Q115" s="8"/>
      <c r="R115" s="8"/>
      <c r="S115" s="8"/>
      <c r="T115" s="8"/>
    </row>
    <row r="116" spans="1:20" x14ac:dyDescent="0.2">
      <c r="A116" s="1" t="s">
        <v>3158</v>
      </c>
      <c r="B116" s="2">
        <v>22</v>
      </c>
      <c r="C116" s="8">
        <v>77</v>
      </c>
      <c r="D116" s="66">
        <v>2712</v>
      </c>
      <c r="F116">
        <v>21</v>
      </c>
      <c r="G116">
        <v>83</v>
      </c>
      <c r="H116">
        <v>297076</v>
      </c>
      <c r="I116">
        <v>21.2</v>
      </c>
      <c r="J116">
        <v>83</v>
      </c>
      <c r="K116">
        <v>356356</v>
      </c>
      <c r="N116" s="70"/>
      <c r="O116" s="8"/>
      <c r="P116" s="8"/>
      <c r="Q116" s="8"/>
      <c r="R116" s="8"/>
      <c r="S116" s="8"/>
      <c r="T116" s="8"/>
    </row>
    <row r="117" spans="1:20" x14ac:dyDescent="0.2">
      <c r="A117" s="1" t="s">
        <v>3159</v>
      </c>
      <c r="B117" s="2">
        <v>21</v>
      </c>
      <c r="C117" s="8">
        <v>79</v>
      </c>
      <c r="D117" s="66">
        <v>2528</v>
      </c>
      <c r="F117">
        <v>21.5</v>
      </c>
      <c r="G117">
        <v>89</v>
      </c>
      <c r="H117">
        <v>297154</v>
      </c>
      <c r="I117">
        <v>19.5</v>
      </c>
      <c r="J117">
        <v>89</v>
      </c>
      <c r="K117">
        <v>356356</v>
      </c>
      <c r="N117" s="70"/>
      <c r="O117" s="8"/>
      <c r="P117" s="8"/>
      <c r="Q117" s="8"/>
      <c r="R117" s="8"/>
      <c r="S117" s="8"/>
      <c r="T117" s="8"/>
    </row>
    <row r="118" spans="1:20" x14ac:dyDescent="0.2">
      <c r="A118" s="1" t="s">
        <v>3160</v>
      </c>
      <c r="B118" s="2">
        <v>20</v>
      </c>
      <c r="C118" s="8">
        <v>81</v>
      </c>
      <c r="D118" s="66">
        <v>2672</v>
      </c>
      <c r="F118" t="s">
        <v>537</v>
      </c>
      <c r="G118" t="s">
        <v>537</v>
      </c>
      <c r="H118">
        <v>297215</v>
      </c>
      <c r="I118" t="s">
        <v>537</v>
      </c>
      <c r="J118" t="s">
        <v>537</v>
      </c>
      <c r="K118">
        <v>356662</v>
      </c>
      <c r="N118" s="70"/>
      <c r="O118" s="8"/>
      <c r="P118" s="8"/>
      <c r="Q118" s="8"/>
      <c r="R118" s="8"/>
      <c r="S118" s="8"/>
      <c r="T118" s="8"/>
    </row>
    <row r="119" spans="1:20" x14ac:dyDescent="0.2">
      <c r="A119" s="1" t="s">
        <v>3161</v>
      </c>
      <c r="B119" s="2">
        <v>20</v>
      </c>
      <c r="C119" s="8">
        <v>83</v>
      </c>
      <c r="D119" s="66">
        <v>2672</v>
      </c>
      <c r="F119" t="s">
        <v>537</v>
      </c>
      <c r="G119" t="s">
        <v>537</v>
      </c>
      <c r="H119">
        <v>297215</v>
      </c>
      <c r="I119" t="s">
        <v>537</v>
      </c>
      <c r="J119" t="s">
        <v>537</v>
      </c>
      <c r="K119">
        <v>356366</v>
      </c>
      <c r="N119" s="70"/>
      <c r="O119" s="8"/>
      <c r="P119" s="8"/>
      <c r="Q119" s="8"/>
      <c r="R119" s="8"/>
      <c r="S119" s="8"/>
      <c r="T119" s="8"/>
    </row>
    <row r="120" spans="1:20" x14ac:dyDescent="0.2">
      <c r="A120" s="1" t="s">
        <v>3162</v>
      </c>
      <c r="B120" s="2">
        <v>20</v>
      </c>
      <c r="C120" s="8">
        <v>83</v>
      </c>
      <c r="D120" s="66">
        <v>2672</v>
      </c>
      <c r="F120" t="s">
        <v>537</v>
      </c>
      <c r="G120" t="s">
        <v>537</v>
      </c>
      <c r="H120">
        <v>297215</v>
      </c>
      <c r="I120" t="s">
        <v>537</v>
      </c>
      <c r="J120" t="s">
        <v>537</v>
      </c>
      <c r="K120">
        <v>356366</v>
      </c>
    </row>
    <row r="121" spans="1:20" x14ac:dyDescent="0.2">
      <c r="A121" s="1" t="s">
        <v>3163</v>
      </c>
      <c r="B121" s="2">
        <v>19</v>
      </c>
      <c r="C121" s="8">
        <v>85</v>
      </c>
      <c r="D121" s="66">
        <v>2464</v>
      </c>
      <c r="F121" t="s">
        <v>537</v>
      </c>
      <c r="G121" t="s">
        <v>537</v>
      </c>
      <c r="H121">
        <v>297218</v>
      </c>
      <c r="I121" t="s">
        <v>537</v>
      </c>
      <c r="J121" t="s">
        <v>537</v>
      </c>
      <c r="K121">
        <v>356366</v>
      </c>
    </row>
    <row r="122" spans="1:20" x14ac:dyDescent="0.2">
      <c r="A122" s="1" t="s">
        <v>3164</v>
      </c>
      <c r="B122" s="2">
        <v>19</v>
      </c>
      <c r="C122" s="8">
        <v>86</v>
      </c>
      <c r="D122" s="66">
        <v>2464</v>
      </c>
      <c r="E122" s="67">
        <v>2608.5833333333335</v>
      </c>
      <c r="F122" s="55">
        <f>AVERAGE(F105:F120)</f>
        <v>20.21</v>
      </c>
      <c r="G122" s="55">
        <f>AVERAGE(G105:G120)</f>
        <v>85.669999999999987</v>
      </c>
      <c r="H122" s="55">
        <f>H130-H106</f>
        <v>871</v>
      </c>
      <c r="I122" s="55">
        <f>AVERAGE(I105:I120)</f>
        <v>20</v>
      </c>
      <c r="J122" s="55">
        <f>AVERAGE(J105:J120)</f>
        <v>85.91</v>
      </c>
      <c r="K122" s="55">
        <f>K130-K106</f>
        <v>1881</v>
      </c>
      <c r="L122" s="8">
        <f>(K130-K106)+(H130-H106)</f>
        <v>2752</v>
      </c>
    </row>
    <row r="123" spans="1:20" x14ac:dyDescent="0.2">
      <c r="A123" s="1" t="s">
        <v>3165</v>
      </c>
      <c r="B123" s="2">
        <v>19</v>
      </c>
      <c r="C123" s="8">
        <v>87</v>
      </c>
      <c r="D123" s="66">
        <v>2464</v>
      </c>
      <c r="E123" s="107"/>
      <c r="F123" s="107"/>
      <c r="G123" s="107"/>
      <c r="H123" s="107"/>
      <c r="I123" s="107"/>
      <c r="J123" s="107"/>
      <c r="K123" s="107"/>
    </row>
    <row r="124" spans="1:20" x14ac:dyDescent="0.2">
      <c r="A124" s="1" t="s">
        <v>3166</v>
      </c>
      <c r="B124" s="2">
        <v>18</v>
      </c>
      <c r="C124" s="8">
        <v>89</v>
      </c>
      <c r="D124" s="66">
        <v>2256</v>
      </c>
      <c r="E124" s="108"/>
      <c r="F124" s="109"/>
      <c r="G124" s="110"/>
      <c r="H124" s="110"/>
      <c r="I124" s="110"/>
      <c r="J124" s="110"/>
      <c r="K124" s="110"/>
    </row>
    <row r="125" spans="1:20" x14ac:dyDescent="0.2">
      <c r="A125" s="1" t="s">
        <v>3167</v>
      </c>
      <c r="B125" s="2">
        <v>18</v>
      </c>
      <c r="C125" s="8">
        <v>91</v>
      </c>
      <c r="D125" s="66">
        <v>2930</v>
      </c>
      <c r="E125" s="107"/>
      <c r="F125" s="110"/>
      <c r="G125" s="110"/>
      <c r="H125" s="110"/>
      <c r="I125" s="110"/>
      <c r="J125" s="110"/>
      <c r="K125" s="110"/>
    </row>
    <row r="126" spans="1:20" x14ac:dyDescent="0.2">
      <c r="A126" s="1" t="s">
        <v>3168</v>
      </c>
      <c r="B126" s="2">
        <v>18</v>
      </c>
      <c r="C126" s="8">
        <v>90</v>
      </c>
      <c r="D126" s="66">
        <v>2930</v>
      </c>
      <c r="E126" s="107"/>
      <c r="F126" s="110"/>
      <c r="G126" s="110"/>
      <c r="H126" s="110"/>
      <c r="I126" s="110"/>
      <c r="J126" s="110"/>
      <c r="K126" s="110"/>
    </row>
    <row r="127" spans="1:20" x14ac:dyDescent="0.2">
      <c r="A127" s="1" t="s">
        <v>3169</v>
      </c>
      <c r="B127" s="2">
        <v>18</v>
      </c>
      <c r="C127" s="8">
        <v>90</v>
      </c>
      <c r="D127" s="66">
        <v>2930</v>
      </c>
      <c r="E127" s="107"/>
      <c r="F127" s="110"/>
      <c r="G127" s="110"/>
      <c r="H127" s="110"/>
      <c r="I127" s="110"/>
      <c r="J127" s="110"/>
      <c r="K127" s="110"/>
    </row>
    <row r="128" spans="1:20" x14ac:dyDescent="0.2">
      <c r="A128" s="1" t="s">
        <v>3170</v>
      </c>
      <c r="B128" s="2">
        <v>18</v>
      </c>
      <c r="C128" s="8">
        <v>90</v>
      </c>
      <c r="D128" s="66">
        <v>2930</v>
      </c>
    </row>
    <row r="129" spans="1:11" x14ac:dyDescent="0.2">
      <c r="A129" s="1" t="s">
        <v>3171</v>
      </c>
      <c r="B129" s="2">
        <v>18</v>
      </c>
      <c r="C129" s="8">
        <v>89</v>
      </c>
      <c r="D129" s="66">
        <v>2256</v>
      </c>
    </row>
    <row r="130" spans="1:11" x14ac:dyDescent="0.2">
      <c r="A130" s="1" t="s">
        <v>3172</v>
      </c>
      <c r="B130" s="2">
        <v>18</v>
      </c>
      <c r="C130" s="8">
        <v>88</v>
      </c>
      <c r="D130" s="66">
        <v>2256</v>
      </c>
      <c r="F130">
        <v>18.2</v>
      </c>
      <c r="G130">
        <v>88.2</v>
      </c>
      <c r="H130">
        <v>297409</v>
      </c>
      <c r="I130">
        <v>17.600000000000001</v>
      </c>
      <c r="J130">
        <v>90.1</v>
      </c>
      <c r="K130">
        <v>356981</v>
      </c>
    </row>
    <row r="131" spans="1:11" x14ac:dyDescent="0.2">
      <c r="A131" s="1" t="s">
        <v>3173</v>
      </c>
      <c r="B131" s="2">
        <v>19</v>
      </c>
      <c r="C131" s="8">
        <v>85</v>
      </c>
      <c r="D131" s="66">
        <v>2464</v>
      </c>
      <c r="F131">
        <v>18.600000000000001</v>
      </c>
      <c r="G131">
        <v>89.7</v>
      </c>
      <c r="H131">
        <v>297482</v>
      </c>
      <c r="I131">
        <v>18.100000000000001</v>
      </c>
      <c r="J131">
        <v>90.7</v>
      </c>
      <c r="K131">
        <v>357087</v>
      </c>
    </row>
    <row r="132" spans="1:11" x14ac:dyDescent="0.2">
      <c r="A132" s="1" t="s">
        <v>3174</v>
      </c>
      <c r="B132" s="2">
        <v>19</v>
      </c>
      <c r="C132" s="8">
        <v>82</v>
      </c>
      <c r="D132" s="66">
        <v>2464</v>
      </c>
      <c r="F132">
        <v>19.7</v>
      </c>
      <c r="G132">
        <v>87.1</v>
      </c>
      <c r="H132">
        <v>297528</v>
      </c>
      <c r="I132">
        <v>18.600000000000001</v>
      </c>
      <c r="J132">
        <v>89.3</v>
      </c>
      <c r="K132">
        <v>357279</v>
      </c>
    </row>
    <row r="133" spans="1:11" x14ac:dyDescent="0.2">
      <c r="A133" s="1" t="s">
        <v>3175</v>
      </c>
      <c r="B133" s="2">
        <v>19</v>
      </c>
      <c r="C133" s="8">
        <v>80</v>
      </c>
      <c r="D133" s="66">
        <v>2464</v>
      </c>
      <c r="F133">
        <v>18.7</v>
      </c>
      <c r="G133">
        <v>90.1</v>
      </c>
      <c r="H133">
        <v>297610</v>
      </c>
      <c r="I133">
        <v>18.7</v>
      </c>
      <c r="J133">
        <v>89.6</v>
      </c>
      <c r="K133">
        <v>357537</v>
      </c>
    </row>
    <row r="134" spans="1:11" x14ac:dyDescent="0.2">
      <c r="A134" s="1" t="s">
        <v>3176</v>
      </c>
      <c r="B134" s="2">
        <v>20</v>
      </c>
      <c r="C134" s="8">
        <v>78</v>
      </c>
      <c r="D134" s="66">
        <v>2343</v>
      </c>
      <c r="F134">
        <v>18.7</v>
      </c>
      <c r="G134">
        <v>89.6</v>
      </c>
      <c r="H134">
        <v>297673</v>
      </c>
      <c r="I134">
        <v>19.7</v>
      </c>
      <c r="J134">
        <v>86.5</v>
      </c>
      <c r="K134">
        <v>357614</v>
      </c>
    </row>
    <row r="135" spans="1:11" x14ac:dyDescent="0.2">
      <c r="A135" s="1" t="s">
        <v>3177</v>
      </c>
      <c r="B135" s="2">
        <v>20</v>
      </c>
      <c r="C135" s="8">
        <v>77</v>
      </c>
      <c r="D135" s="66">
        <v>2343</v>
      </c>
      <c r="F135">
        <v>19.8</v>
      </c>
      <c r="G135">
        <v>82.2</v>
      </c>
      <c r="H135">
        <v>297785</v>
      </c>
      <c r="I135">
        <v>18.8</v>
      </c>
      <c r="J135">
        <v>87.6</v>
      </c>
      <c r="K135">
        <v>357925</v>
      </c>
    </row>
    <row r="136" spans="1:11" x14ac:dyDescent="0.2">
      <c r="A136" s="1" t="s">
        <v>3178</v>
      </c>
      <c r="B136" s="2">
        <v>20</v>
      </c>
      <c r="C136" s="8">
        <v>76</v>
      </c>
      <c r="D136" s="66">
        <v>2343</v>
      </c>
      <c r="F136">
        <v>20.3</v>
      </c>
      <c r="G136">
        <v>78.599999999999994</v>
      </c>
      <c r="H136">
        <v>297820</v>
      </c>
      <c r="I136">
        <v>19.5</v>
      </c>
      <c r="J136">
        <v>83.7</v>
      </c>
      <c r="K136">
        <v>357925</v>
      </c>
    </row>
    <row r="137" spans="1:11" x14ac:dyDescent="0.2">
      <c r="A137" s="1" t="s">
        <v>3179</v>
      </c>
      <c r="B137" s="2">
        <v>21</v>
      </c>
      <c r="C137" s="8">
        <v>76</v>
      </c>
      <c r="D137" s="66">
        <v>2528</v>
      </c>
      <c r="F137">
        <v>22.8</v>
      </c>
      <c r="G137">
        <v>70.5</v>
      </c>
      <c r="H137">
        <v>297891</v>
      </c>
      <c r="I137">
        <v>20</v>
      </c>
      <c r="J137">
        <v>87.6</v>
      </c>
      <c r="K137">
        <v>357238</v>
      </c>
    </row>
    <row r="138" spans="1:11" x14ac:dyDescent="0.2">
      <c r="A138" s="1" t="s">
        <v>3180</v>
      </c>
      <c r="B138" s="2">
        <v>21</v>
      </c>
      <c r="C138" s="8">
        <v>74</v>
      </c>
      <c r="D138" s="66">
        <v>2528</v>
      </c>
      <c r="F138">
        <v>24.9</v>
      </c>
      <c r="G138">
        <v>61.3</v>
      </c>
      <c r="H138">
        <v>297963</v>
      </c>
      <c r="I138">
        <v>23.6</v>
      </c>
      <c r="J138">
        <v>67.5</v>
      </c>
      <c r="K138">
        <v>357238</v>
      </c>
    </row>
    <row r="139" spans="1:11" x14ac:dyDescent="0.2">
      <c r="A139" s="1" t="s">
        <v>3181</v>
      </c>
      <c r="B139" s="2">
        <v>21</v>
      </c>
      <c r="C139" s="8">
        <v>74</v>
      </c>
      <c r="D139" s="66">
        <v>2528</v>
      </c>
    </row>
    <row r="140" spans="1:11" x14ac:dyDescent="0.2">
      <c r="A140" s="1" t="s">
        <v>3182</v>
      </c>
      <c r="B140" s="2">
        <v>21</v>
      </c>
      <c r="C140" s="8">
        <v>75</v>
      </c>
      <c r="D140" s="66">
        <v>2528</v>
      </c>
      <c r="F140" s="8"/>
      <c r="G140" s="8"/>
      <c r="H140" s="8"/>
      <c r="I140" s="8"/>
      <c r="J140" s="8"/>
      <c r="K140" s="8"/>
    </row>
    <row r="141" spans="1:11" x14ac:dyDescent="0.2">
      <c r="A141" s="1" t="s">
        <v>3183</v>
      </c>
      <c r="B141" s="2">
        <v>20</v>
      </c>
      <c r="C141" s="8">
        <v>78</v>
      </c>
      <c r="D141" s="66">
        <v>2343</v>
      </c>
    </row>
    <row r="142" spans="1:11" x14ac:dyDescent="0.2">
      <c r="A142" s="1" t="s">
        <v>3184</v>
      </c>
      <c r="B142" s="2">
        <v>20</v>
      </c>
      <c r="C142" s="8">
        <v>82</v>
      </c>
      <c r="D142" s="66">
        <v>2672</v>
      </c>
    </row>
    <row r="143" spans="1:11" x14ac:dyDescent="0.2">
      <c r="A143" s="1" t="s">
        <v>3185</v>
      </c>
      <c r="B143" s="2">
        <v>19</v>
      </c>
      <c r="C143" s="8">
        <v>84</v>
      </c>
      <c r="D143" s="66">
        <v>2464</v>
      </c>
    </row>
    <row r="144" spans="1:11" x14ac:dyDescent="0.2">
      <c r="A144" s="1" t="s">
        <v>3186</v>
      </c>
      <c r="B144" s="2">
        <v>19</v>
      </c>
      <c r="C144" s="8">
        <v>86</v>
      </c>
      <c r="D144" s="66">
        <v>2464</v>
      </c>
    </row>
    <row r="145" spans="1:12" x14ac:dyDescent="0.2">
      <c r="A145" s="1" t="s">
        <v>3187</v>
      </c>
      <c r="B145" s="2">
        <v>18</v>
      </c>
      <c r="C145" s="8">
        <v>88</v>
      </c>
      <c r="D145" s="66">
        <v>2256</v>
      </c>
    </row>
    <row r="146" spans="1:12" x14ac:dyDescent="0.2">
      <c r="A146" s="1" t="s">
        <v>3188</v>
      </c>
      <c r="B146" s="2">
        <v>18</v>
      </c>
      <c r="C146" s="8">
        <v>89</v>
      </c>
      <c r="D146" s="66">
        <v>2256</v>
      </c>
      <c r="E146" s="67">
        <v>2497.5</v>
      </c>
      <c r="F146" s="55">
        <f>AVERAGE(F129:F144)</f>
        <v>20.18888888888889</v>
      </c>
      <c r="G146" s="55">
        <f>AVERAGE(G129:G144)</f>
        <v>81.922222222222231</v>
      </c>
      <c r="H146" s="55">
        <f>H178-H130</f>
        <v>2522</v>
      </c>
      <c r="I146" s="55">
        <f>AVERAGE(I129:I144)</f>
        <v>19.399999999999999</v>
      </c>
      <c r="J146" s="55">
        <f>AVERAGE(J129:J144)</f>
        <v>85.844444444444463</v>
      </c>
      <c r="K146" s="55">
        <f>K178-K130</f>
        <v>6126</v>
      </c>
      <c r="L146" s="8">
        <f>((K178-K130)+(H178-H130))/2</f>
        <v>4324</v>
      </c>
    </row>
    <row r="147" spans="1:12" x14ac:dyDescent="0.2">
      <c r="A147" s="1" t="s">
        <v>3189</v>
      </c>
      <c r="B147" s="2">
        <v>18</v>
      </c>
      <c r="C147" s="8">
        <v>90</v>
      </c>
      <c r="D147" s="66">
        <v>2930</v>
      </c>
    </row>
    <row r="148" spans="1:12" x14ac:dyDescent="0.2">
      <c r="A148" s="1" t="s">
        <v>3190</v>
      </c>
      <c r="B148" s="2">
        <v>18</v>
      </c>
      <c r="C148" s="8">
        <v>89</v>
      </c>
      <c r="D148" s="66">
        <v>2256</v>
      </c>
      <c r="E148" s="67"/>
      <c r="F148" s="2"/>
    </row>
    <row r="149" spans="1:12" x14ac:dyDescent="0.2">
      <c r="A149" s="1" t="s">
        <v>3191</v>
      </c>
      <c r="B149" s="2">
        <v>18</v>
      </c>
      <c r="C149" s="8">
        <v>90</v>
      </c>
      <c r="D149" s="66">
        <v>2930</v>
      </c>
    </row>
    <row r="150" spans="1:12" x14ac:dyDescent="0.2">
      <c r="A150" s="1" t="s">
        <v>3192</v>
      </c>
      <c r="B150" s="2">
        <v>17</v>
      </c>
      <c r="C150" s="8">
        <v>90</v>
      </c>
      <c r="D150" s="66">
        <v>2672</v>
      </c>
    </row>
    <row r="151" spans="1:12" x14ac:dyDescent="0.2">
      <c r="A151" s="1" t="s">
        <v>3193</v>
      </c>
      <c r="B151" s="2">
        <v>17</v>
      </c>
      <c r="C151" s="8">
        <v>90</v>
      </c>
      <c r="D151" s="66">
        <v>2672</v>
      </c>
    </row>
    <row r="152" spans="1:12" x14ac:dyDescent="0.2">
      <c r="A152" s="1" t="s">
        <v>3194</v>
      </c>
      <c r="B152" s="2">
        <v>17</v>
      </c>
      <c r="C152" s="8">
        <v>91</v>
      </c>
      <c r="D152" s="66">
        <v>2672</v>
      </c>
    </row>
    <row r="153" spans="1:12" x14ac:dyDescent="0.2">
      <c r="A153" s="1" t="s">
        <v>3195</v>
      </c>
      <c r="B153" s="2">
        <v>17</v>
      </c>
      <c r="C153" s="8">
        <v>92</v>
      </c>
      <c r="D153" s="66">
        <v>2672</v>
      </c>
    </row>
    <row r="154" spans="1:12" x14ac:dyDescent="0.2">
      <c r="A154" s="1" t="s">
        <v>3196</v>
      </c>
      <c r="B154" s="2">
        <v>17</v>
      </c>
      <c r="C154" s="8">
        <v>90</v>
      </c>
      <c r="D154" s="66">
        <v>2672</v>
      </c>
    </row>
    <row r="155" spans="1:12" x14ac:dyDescent="0.2">
      <c r="A155" s="1" t="s">
        <v>3197</v>
      </c>
      <c r="B155" s="2">
        <v>17</v>
      </c>
      <c r="C155" s="8">
        <v>90</v>
      </c>
      <c r="D155" s="66">
        <v>2672</v>
      </c>
    </row>
    <row r="156" spans="1:12" x14ac:dyDescent="0.2">
      <c r="A156" s="1" t="s">
        <v>3198</v>
      </c>
      <c r="B156" s="2">
        <v>17</v>
      </c>
      <c r="C156" s="8">
        <v>89</v>
      </c>
      <c r="D156" s="66">
        <v>2048</v>
      </c>
    </row>
    <row r="157" spans="1:12" x14ac:dyDescent="0.2">
      <c r="A157" s="1" t="s">
        <v>3199</v>
      </c>
      <c r="B157" s="2">
        <v>17</v>
      </c>
      <c r="C157" s="8">
        <v>86</v>
      </c>
      <c r="D157" s="66">
        <v>2048</v>
      </c>
    </row>
    <row r="158" spans="1:12" x14ac:dyDescent="0.2">
      <c r="A158" s="1" t="s">
        <v>3200</v>
      </c>
      <c r="B158" s="2">
        <v>17</v>
      </c>
      <c r="C158" s="8">
        <v>85</v>
      </c>
      <c r="D158" s="66">
        <v>2048</v>
      </c>
    </row>
    <row r="159" spans="1:12" x14ac:dyDescent="0.2">
      <c r="A159" s="1" t="s">
        <v>3201</v>
      </c>
      <c r="B159" s="2">
        <v>17</v>
      </c>
      <c r="C159" s="8">
        <v>85</v>
      </c>
      <c r="D159" s="66">
        <v>2048</v>
      </c>
    </row>
    <row r="160" spans="1:12" x14ac:dyDescent="0.2">
      <c r="A160" s="1" t="s">
        <v>3202</v>
      </c>
      <c r="B160" s="2">
        <v>17</v>
      </c>
      <c r="C160" s="8">
        <v>87</v>
      </c>
      <c r="D160" s="66">
        <v>2048</v>
      </c>
    </row>
    <row r="161" spans="1:12" x14ac:dyDescent="0.2">
      <c r="A161" s="1" t="s">
        <v>3203</v>
      </c>
      <c r="B161" s="2">
        <v>17</v>
      </c>
      <c r="C161" s="8">
        <v>88</v>
      </c>
      <c r="D161" s="66">
        <v>2048</v>
      </c>
    </row>
    <row r="162" spans="1:12" x14ac:dyDescent="0.2">
      <c r="A162" s="1" t="s">
        <v>3204</v>
      </c>
      <c r="B162" s="2">
        <v>17</v>
      </c>
      <c r="C162" s="8">
        <v>88</v>
      </c>
      <c r="D162" s="66">
        <v>2048</v>
      </c>
    </row>
    <row r="163" spans="1:12" x14ac:dyDescent="0.2">
      <c r="A163" s="1" t="s">
        <v>3205</v>
      </c>
      <c r="B163" s="2">
        <v>17</v>
      </c>
      <c r="C163" s="8">
        <v>87</v>
      </c>
      <c r="D163" s="66">
        <v>2048</v>
      </c>
    </row>
    <row r="164" spans="1:12" x14ac:dyDescent="0.2">
      <c r="A164" s="1" t="s">
        <v>3206</v>
      </c>
      <c r="B164" s="2">
        <v>18</v>
      </c>
      <c r="C164" s="8">
        <v>87</v>
      </c>
      <c r="D164" s="66">
        <v>2256</v>
      </c>
    </row>
    <row r="165" spans="1:12" x14ac:dyDescent="0.2">
      <c r="A165" s="1" t="s">
        <v>3207</v>
      </c>
      <c r="B165" s="2">
        <v>18</v>
      </c>
      <c r="C165" s="8">
        <v>87</v>
      </c>
      <c r="D165" s="66">
        <v>2256</v>
      </c>
    </row>
    <row r="166" spans="1:12" x14ac:dyDescent="0.2">
      <c r="A166" s="1" t="s">
        <v>3208</v>
      </c>
      <c r="B166" s="2">
        <v>18</v>
      </c>
      <c r="C166" s="8">
        <v>87</v>
      </c>
      <c r="D166" s="66">
        <v>2256</v>
      </c>
    </row>
    <row r="167" spans="1:12" x14ac:dyDescent="0.2">
      <c r="A167" s="1" t="s">
        <v>3209</v>
      </c>
      <c r="B167" s="2">
        <v>18</v>
      </c>
      <c r="C167" s="8">
        <v>86</v>
      </c>
      <c r="D167" s="66">
        <v>2256</v>
      </c>
    </row>
    <row r="168" spans="1:12" x14ac:dyDescent="0.2">
      <c r="A168" s="1" t="s">
        <v>3210</v>
      </c>
      <c r="B168" s="2">
        <v>18</v>
      </c>
      <c r="C168" s="8">
        <v>87</v>
      </c>
      <c r="D168" s="66">
        <v>2256</v>
      </c>
    </row>
    <row r="169" spans="1:12" x14ac:dyDescent="0.2">
      <c r="A169" s="1" t="s">
        <v>3211</v>
      </c>
      <c r="B169" s="2">
        <v>17</v>
      </c>
      <c r="C169" s="8">
        <v>88</v>
      </c>
      <c r="D169" s="66">
        <v>2048</v>
      </c>
    </row>
    <row r="170" spans="1:12" x14ac:dyDescent="0.2">
      <c r="A170" s="1" t="s">
        <v>3212</v>
      </c>
      <c r="B170" s="2">
        <v>17</v>
      </c>
      <c r="C170" s="8">
        <v>88</v>
      </c>
      <c r="D170" s="66">
        <v>2048</v>
      </c>
      <c r="E170" s="67">
        <v>2329.5</v>
      </c>
      <c r="L170" s="8">
        <v>4324</v>
      </c>
    </row>
    <row r="171" spans="1:12" x14ac:dyDescent="0.2">
      <c r="A171" s="1" t="s">
        <v>3213</v>
      </c>
      <c r="B171" s="2">
        <v>17</v>
      </c>
      <c r="C171" s="8">
        <v>89</v>
      </c>
      <c r="D171" s="66">
        <v>2048</v>
      </c>
    </row>
    <row r="172" spans="1:12" x14ac:dyDescent="0.2">
      <c r="A172" s="1" t="s">
        <v>3214</v>
      </c>
      <c r="B172" s="2">
        <v>17</v>
      </c>
      <c r="C172" s="8">
        <v>89</v>
      </c>
      <c r="D172" s="66">
        <v>2048</v>
      </c>
      <c r="E172" s="67"/>
      <c r="F172" s="2"/>
    </row>
    <row r="173" spans="1:12" x14ac:dyDescent="0.2">
      <c r="A173" s="1" t="s">
        <v>3215</v>
      </c>
      <c r="B173" s="2">
        <v>17</v>
      </c>
      <c r="C173" s="8">
        <v>89</v>
      </c>
      <c r="D173" s="66">
        <v>2048</v>
      </c>
      <c r="E173" s="67"/>
      <c r="F173" s="2"/>
    </row>
    <row r="174" spans="1:12" x14ac:dyDescent="0.2">
      <c r="A174" s="1" t="s">
        <v>3216</v>
      </c>
      <c r="B174" s="2">
        <v>17</v>
      </c>
      <c r="C174" s="8">
        <v>90</v>
      </c>
      <c r="D174" s="66">
        <v>2672</v>
      </c>
    </row>
    <row r="175" spans="1:12" x14ac:dyDescent="0.2">
      <c r="A175" s="1" t="s">
        <v>3217</v>
      </c>
      <c r="B175" s="2">
        <v>17</v>
      </c>
      <c r="C175" s="8">
        <v>90</v>
      </c>
      <c r="D175" s="66">
        <v>2672</v>
      </c>
    </row>
    <row r="176" spans="1:12" x14ac:dyDescent="0.2">
      <c r="A176" s="1" t="s">
        <v>3218</v>
      </c>
      <c r="B176" s="2">
        <v>17</v>
      </c>
      <c r="C176" s="8">
        <v>90</v>
      </c>
      <c r="D176" s="66">
        <v>2672</v>
      </c>
    </row>
    <row r="177" spans="1:11" x14ac:dyDescent="0.2">
      <c r="A177" s="1" t="s">
        <v>3219</v>
      </c>
      <c r="B177" s="2">
        <v>17</v>
      </c>
      <c r="C177" s="8">
        <v>89</v>
      </c>
      <c r="D177" s="66">
        <v>2048</v>
      </c>
    </row>
    <row r="178" spans="1:11" x14ac:dyDescent="0.2">
      <c r="A178" s="1" t="s">
        <v>3220</v>
      </c>
      <c r="B178" s="2">
        <v>17</v>
      </c>
      <c r="C178" s="8">
        <v>91</v>
      </c>
      <c r="D178" s="66">
        <v>2672</v>
      </c>
      <c r="F178">
        <v>18.399999999999999</v>
      </c>
      <c r="G178">
        <v>90</v>
      </c>
      <c r="H178">
        <v>299931</v>
      </c>
      <c r="I178">
        <v>18.5</v>
      </c>
      <c r="J178">
        <v>89.4</v>
      </c>
      <c r="K178">
        <v>363107</v>
      </c>
    </row>
    <row r="179" spans="1:11" x14ac:dyDescent="0.2">
      <c r="A179" s="1" t="s">
        <v>3221</v>
      </c>
      <c r="B179" s="2">
        <v>22</v>
      </c>
      <c r="C179" s="8">
        <v>82</v>
      </c>
      <c r="D179" s="66">
        <v>3087</v>
      </c>
      <c r="F179">
        <v>19.899999999999999</v>
      </c>
      <c r="G179">
        <v>85.9</v>
      </c>
      <c r="H179">
        <v>299995</v>
      </c>
      <c r="I179">
        <v>18.899999999999999</v>
      </c>
      <c r="J179">
        <v>87.3</v>
      </c>
      <c r="K179">
        <v>363107</v>
      </c>
    </row>
    <row r="180" spans="1:11" x14ac:dyDescent="0.2">
      <c r="A180" s="1" t="s">
        <v>3222</v>
      </c>
      <c r="B180" s="2">
        <v>22</v>
      </c>
      <c r="C180" s="8">
        <v>85</v>
      </c>
      <c r="D180" s="66">
        <v>3087</v>
      </c>
      <c r="F180">
        <v>19.100000000000001</v>
      </c>
      <c r="G180">
        <v>87.9</v>
      </c>
      <c r="H180">
        <v>300042</v>
      </c>
      <c r="I180">
        <v>21.1</v>
      </c>
      <c r="J180">
        <v>80.099999999999994</v>
      </c>
      <c r="K180" s="42">
        <v>36321</v>
      </c>
    </row>
    <row r="181" spans="1:11" x14ac:dyDescent="0.2">
      <c r="A181" s="1" t="s">
        <v>3223</v>
      </c>
      <c r="B181" s="2">
        <v>21</v>
      </c>
      <c r="C181" s="8">
        <v>87</v>
      </c>
      <c r="D181" s="66">
        <v>2879</v>
      </c>
      <c r="F181">
        <v>22.5</v>
      </c>
      <c r="G181">
        <v>71.900000000000006</v>
      </c>
      <c r="H181">
        <v>300096</v>
      </c>
      <c r="I181">
        <v>20.3</v>
      </c>
      <c r="J181">
        <v>83.8</v>
      </c>
      <c r="K181">
        <v>363396</v>
      </c>
    </row>
    <row r="182" spans="1:11" x14ac:dyDescent="0.2">
      <c r="A182" s="1" t="s">
        <v>3223</v>
      </c>
      <c r="B182" s="2">
        <v>21</v>
      </c>
      <c r="C182" s="8">
        <v>88</v>
      </c>
      <c r="D182" s="66">
        <v>2879</v>
      </c>
      <c r="F182">
        <v>55.5</v>
      </c>
      <c r="G182">
        <v>74.3</v>
      </c>
      <c r="H182">
        <v>300145</v>
      </c>
      <c r="I182">
        <v>21.1</v>
      </c>
      <c r="J182">
        <v>81.599999999999994</v>
      </c>
      <c r="K182">
        <v>363396</v>
      </c>
    </row>
    <row r="183" spans="1:11" x14ac:dyDescent="0.2">
      <c r="A183" s="1" t="s">
        <v>3224</v>
      </c>
      <c r="B183" s="2">
        <v>21</v>
      </c>
      <c r="C183" s="8">
        <v>90</v>
      </c>
      <c r="D183" s="66">
        <v>3701</v>
      </c>
      <c r="F183">
        <v>55.3</v>
      </c>
      <c r="G183">
        <v>70</v>
      </c>
      <c r="H183">
        <v>300272</v>
      </c>
      <c r="I183">
        <v>23.4</v>
      </c>
      <c r="J183">
        <v>70.099999999999994</v>
      </c>
      <c r="K183">
        <v>363688</v>
      </c>
    </row>
    <row r="184" spans="1:11" x14ac:dyDescent="0.2">
      <c r="A184" s="1" t="s">
        <v>3225</v>
      </c>
      <c r="B184" s="2">
        <v>20</v>
      </c>
      <c r="C184" s="8">
        <v>91</v>
      </c>
      <c r="D184" s="66">
        <v>3444</v>
      </c>
      <c r="F184">
        <v>23</v>
      </c>
      <c r="G184">
        <v>72.2</v>
      </c>
      <c r="H184">
        <v>300281</v>
      </c>
      <c r="I184">
        <v>24.3</v>
      </c>
      <c r="J184">
        <v>68.5</v>
      </c>
      <c r="K184">
        <v>363688</v>
      </c>
    </row>
    <row r="185" spans="1:11" x14ac:dyDescent="0.2">
      <c r="A185" s="1" t="s">
        <v>3226</v>
      </c>
      <c r="B185" s="2">
        <v>21</v>
      </c>
      <c r="C185" s="8">
        <v>85</v>
      </c>
      <c r="D185" s="66">
        <v>2879</v>
      </c>
      <c r="F185">
        <v>27.1</v>
      </c>
      <c r="G185">
        <v>58.9</v>
      </c>
      <c r="H185">
        <v>300315</v>
      </c>
      <c r="I185">
        <v>26.8</v>
      </c>
      <c r="J185">
        <v>61.7</v>
      </c>
      <c r="K185">
        <v>363921</v>
      </c>
    </row>
    <row r="186" spans="1:11" x14ac:dyDescent="0.2">
      <c r="A186" s="1" t="s">
        <v>3227</v>
      </c>
      <c r="B186" s="2">
        <v>21</v>
      </c>
      <c r="C186" s="8">
        <v>79</v>
      </c>
      <c r="D186" s="66">
        <v>2528</v>
      </c>
      <c r="F186">
        <v>22.8</v>
      </c>
      <c r="G186">
        <v>75.900000000000006</v>
      </c>
      <c r="H186">
        <v>300464</v>
      </c>
      <c r="I186">
        <v>25.1</v>
      </c>
      <c r="J186">
        <v>63.2</v>
      </c>
      <c r="K186">
        <v>363921</v>
      </c>
    </row>
    <row r="187" spans="1:11" x14ac:dyDescent="0.2">
      <c r="A187" s="1" t="s">
        <v>3228</v>
      </c>
      <c r="B187" s="2">
        <v>22</v>
      </c>
      <c r="C187" s="8">
        <v>73</v>
      </c>
      <c r="D187" s="66">
        <v>2712</v>
      </c>
      <c r="F187">
        <v>23.4</v>
      </c>
      <c r="G187">
        <v>79.8</v>
      </c>
      <c r="H187">
        <v>300537</v>
      </c>
      <c r="I187">
        <v>27</v>
      </c>
      <c r="J187">
        <v>61.4</v>
      </c>
      <c r="K187">
        <v>364209</v>
      </c>
    </row>
    <row r="188" spans="1:11" x14ac:dyDescent="0.2">
      <c r="A188" s="1" t="s">
        <v>3229</v>
      </c>
      <c r="B188" s="2">
        <v>23</v>
      </c>
      <c r="C188" s="8">
        <v>66</v>
      </c>
      <c r="D188" s="66">
        <v>2016</v>
      </c>
      <c r="F188">
        <v>23.1</v>
      </c>
      <c r="G188">
        <v>80.400000000000006</v>
      </c>
      <c r="H188">
        <v>300599</v>
      </c>
      <c r="I188">
        <v>23.6</v>
      </c>
      <c r="J188">
        <v>71.3</v>
      </c>
      <c r="K188">
        <v>364209</v>
      </c>
    </row>
    <row r="189" spans="1:11" x14ac:dyDescent="0.2">
      <c r="A189" s="1" t="s">
        <v>3230</v>
      </c>
      <c r="B189" s="2">
        <v>25</v>
      </c>
      <c r="C189" s="8">
        <v>59</v>
      </c>
      <c r="D189" s="66">
        <v>1861</v>
      </c>
      <c r="F189">
        <v>22.5</v>
      </c>
      <c r="G189">
        <v>82.3</v>
      </c>
      <c r="H189">
        <v>300680</v>
      </c>
      <c r="I189">
        <v>23.7</v>
      </c>
      <c r="J189">
        <v>71.599999999999994</v>
      </c>
      <c r="K189">
        <v>364430</v>
      </c>
    </row>
    <row r="190" spans="1:11" x14ac:dyDescent="0.2">
      <c r="A190" s="1" t="s">
        <v>3231</v>
      </c>
      <c r="B190" s="2">
        <v>26</v>
      </c>
      <c r="C190" s="8">
        <v>51</v>
      </c>
      <c r="D190" s="66">
        <v>1950</v>
      </c>
      <c r="F190">
        <v>22.7</v>
      </c>
      <c r="G190">
        <v>82.9</v>
      </c>
      <c r="H190">
        <v>300769</v>
      </c>
      <c r="I190">
        <v>23</v>
      </c>
      <c r="J190">
        <v>80.099999999999994</v>
      </c>
      <c r="K190">
        <v>364489</v>
      </c>
    </row>
    <row r="191" spans="1:11" x14ac:dyDescent="0.2">
      <c r="A191" s="1" t="s">
        <v>3232</v>
      </c>
      <c r="B191" s="2">
        <v>27</v>
      </c>
      <c r="C191" s="8">
        <v>46</v>
      </c>
      <c r="D191" s="66">
        <v>1550</v>
      </c>
      <c r="F191">
        <v>21.6</v>
      </c>
      <c r="G191">
        <v>84.5</v>
      </c>
      <c r="H191">
        <v>300769</v>
      </c>
      <c r="I191">
        <v>21.6</v>
      </c>
      <c r="J191">
        <v>86.5</v>
      </c>
      <c r="K191">
        <v>364489</v>
      </c>
    </row>
    <row r="192" spans="1:11" x14ac:dyDescent="0.2">
      <c r="A192" s="1" t="s">
        <v>3233</v>
      </c>
      <c r="B192" s="2">
        <v>28</v>
      </c>
      <c r="C192" s="8">
        <v>40</v>
      </c>
      <c r="D192" s="66">
        <v>1594</v>
      </c>
      <c r="F192">
        <v>21.8</v>
      </c>
      <c r="G192">
        <v>85.6</v>
      </c>
      <c r="H192">
        <v>300858</v>
      </c>
      <c r="I192">
        <v>20.8</v>
      </c>
      <c r="J192">
        <v>81.8</v>
      </c>
      <c r="K192">
        <v>364943</v>
      </c>
    </row>
    <row r="193" spans="1:12" x14ac:dyDescent="0.2">
      <c r="A193" s="1" t="s">
        <v>3234</v>
      </c>
      <c r="B193" s="2">
        <v>29</v>
      </c>
      <c r="C193" s="8">
        <v>34</v>
      </c>
      <c r="D193" s="66">
        <v>1232</v>
      </c>
      <c r="F193">
        <v>20.6</v>
      </c>
      <c r="G193">
        <v>86.3</v>
      </c>
      <c r="H193">
        <v>300959</v>
      </c>
      <c r="I193">
        <v>21.9</v>
      </c>
      <c r="J193">
        <v>83.7</v>
      </c>
      <c r="K193">
        <v>365080</v>
      </c>
    </row>
    <row r="194" spans="1:12" x14ac:dyDescent="0.2">
      <c r="A194" s="1" t="s">
        <v>3235</v>
      </c>
      <c r="B194" s="2">
        <v>30</v>
      </c>
      <c r="C194" s="8">
        <v>33</v>
      </c>
      <c r="D194" s="66">
        <v>1259</v>
      </c>
      <c r="E194" s="67">
        <v>2397.4166666666665</v>
      </c>
      <c r="F194" s="55">
        <f>AVERAGE(F177:F192)</f>
        <v>26.58</v>
      </c>
      <c r="G194" s="55">
        <f>AVERAGE(G177:G192)</f>
        <v>78.833333333333314</v>
      </c>
      <c r="H194" s="55">
        <f>H202-H178</f>
        <v>1461</v>
      </c>
      <c r="I194" s="55">
        <f>AVERAGE(I177:I192)</f>
        <v>22.613333333333337</v>
      </c>
      <c r="J194" s="55">
        <f>AVERAGE(J177:J192)</f>
        <v>75.893333333333331</v>
      </c>
      <c r="K194" s="55">
        <f>K202-K178</f>
        <v>3124</v>
      </c>
      <c r="L194" s="8">
        <f>(K202-K178)+(H202-H178)</f>
        <v>4585</v>
      </c>
    </row>
    <row r="195" spans="1:12" x14ac:dyDescent="0.2">
      <c r="A195" s="1" t="s">
        <v>3236</v>
      </c>
      <c r="B195" s="2">
        <v>30</v>
      </c>
      <c r="C195" s="8">
        <v>32</v>
      </c>
      <c r="D195" s="66">
        <v>1259</v>
      </c>
      <c r="E195" s="67"/>
      <c r="F195" s="8"/>
      <c r="G195" s="8"/>
      <c r="H195" s="8"/>
      <c r="I195" s="8"/>
      <c r="J195" s="8"/>
      <c r="K195" s="8"/>
    </row>
    <row r="196" spans="1:12" x14ac:dyDescent="0.2">
      <c r="A196" s="1" t="s">
        <v>3237</v>
      </c>
      <c r="B196" s="2">
        <v>31</v>
      </c>
      <c r="C196" s="8">
        <v>31</v>
      </c>
      <c r="D196" s="66">
        <v>1290</v>
      </c>
      <c r="E196" s="67"/>
      <c r="F196" s="2"/>
    </row>
    <row r="197" spans="1:12" x14ac:dyDescent="0.2">
      <c r="A197" s="1" t="s">
        <v>3238</v>
      </c>
      <c r="B197" s="2">
        <v>29</v>
      </c>
      <c r="C197" s="8">
        <v>36</v>
      </c>
      <c r="D197" s="66">
        <v>1232</v>
      </c>
    </row>
    <row r="198" spans="1:12" x14ac:dyDescent="0.2">
      <c r="A198" s="1" t="s">
        <v>3239</v>
      </c>
      <c r="B198" s="2">
        <v>28</v>
      </c>
      <c r="C198" s="8">
        <v>41</v>
      </c>
      <c r="D198" s="66">
        <v>1594</v>
      </c>
    </row>
    <row r="199" spans="1:12" x14ac:dyDescent="0.2">
      <c r="A199" s="1" t="s">
        <v>3240</v>
      </c>
      <c r="B199" s="2">
        <v>26</v>
      </c>
      <c r="C199" s="8">
        <v>46</v>
      </c>
      <c r="D199" s="66">
        <v>1507</v>
      </c>
    </row>
    <row r="200" spans="1:12" x14ac:dyDescent="0.2">
      <c r="A200" s="1" t="s">
        <v>3241</v>
      </c>
      <c r="B200" s="2">
        <v>25</v>
      </c>
      <c r="C200" s="8">
        <v>52</v>
      </c>
      <c r="D200" s="66">
        <v>1861</v>
      </c>
    </row>
    <row r="201" spans="1:12" x14ac:dyDescent="0.2">
      <c r="A201" s="1" t="s">
        <v>3242</v>
      </c>
      <c r="B201" s="2">
        <v>24</v>
      </c>
      <c r="C201" s="8">
        <v>59</v>
      </c>
      <c r="D201" s="66">
        <v>1772</v>
      </c>
    </row>
    <row r="202" spans="1:12" x14ac:dyDescent="0.2">
      <c r="A202" s="1" t="s">
        <v>3243</v>
      </c>
      <c r="B202" s="2">
        <v>23</v>
      </c>
      <c r="C202" s="8">
        <v>65</v>
      </c>
      <c r="D202" s="66">
        <v>2016</v>
      </c>
      <c r="F202">
        <v>18.5</v>
      </c>
      <c r="G202">
        <v>90.1</v>
      </c>
      <c r="H202">
        <v>301392</v>
      </c>
      <c r="I202">
        <v>21</v>
      </c>
      <c r="J202">
        <v>82.3</v>
      </c>
      <c r="K202">
        <v>366231</v>
      </c>
    </row>
    <row r="203" spans="1:12" x14ac:dyDescent="0.2">
      <c r="A203" s="1" t="s">
        <v>3244</v>
      </c>
      <c r="B203" s="2">
        <v>22</v>
      </c>
      <c r="C203" s="8">
        <v>69</v>
      </c>
      <c r="D203" s="66">
        <v>1860</v>
      </c>
      <c r="F203">
        <v>19.5</v>
      </c>
      <c r="G203">
        <v>80</v>
      </c>
      <c r="H203">
        <v>301452</v>
      </c>
      <c r="I203">
        <v>20.5</v>
      </c>
      <c r="J203">
        <v>86.1</v>
      </c>
      <c r="K203">
        <v>366492</v>
      </c>
    </row>
    <row r="204" spans="1:12" x14ac:dyDescent="0.2">
      <c r="A204" s="1" t="s">
        <v>3245</v>
      </c>
      <c r="B204" s="2">
        <v>22</v>
      </c>
      <c r="C204" s="8">
        <v>73</v>
      </c>
      <c r="D204" s="66">
        <v>2712</v>
      </c>
      <c r="F204">
        <v>20.100000000000001</v>
      </c>
      <c r="G204">
        <v>83.5</v>
      </c>
      <c r="H204">
        <v>301527</v>
      </c>
      <c r="I204">
        <v>20</v>
      </c>
      <c r="J204">
        <v>86.1</v>
      </c>
      <c r="K204">
        <v>366590</v>
      </c>
    </row>
    <row r="205" spans="1:12" x14ac:dyDescent="0.2">
      <c r="A205" s="1" t="s">
        <v>3246</v>
      </c>
      <c r="B205" s="2">
        <v>21</v>
      </c>
      <c r="C205" s="8">
        <v>77</v>
      </c>
      <c r="D205" s="66">
        <v>2528</v>
      </c>
      <c r="F205">
        <v>21</v>
      </c>
      <c r="G205">
        <v>77.7</v>
      </c>
      <c r="H205">
        <v>301606</v>
      </c>
      <c r="I205">
        <v>20.3</v>
      </c>
      <c r="J205">
        <v>83.8</v>
      </c>
      <c r="K205">
        <v>366799</v>
      </c>
    </row>
    <row r="206" spans="1:12" x14ac:dyDescent="0.2">
      <c r="A206" s="1" t="s">
        <v>3247</v>
      </c>
      <c r="B206" s="2">
        <v>21</v>
      </c>
      <c r="C206" s="8">
        <v>79</v>
      </c>
      <c r="D206" s="66">
        <v>2528</v>
      </c>
      <c r="F206">
        <v>22</v>
      </c>
      <c r="G206">
        <v>76.099999999999994</v>
      </c>
      <c r="H206">
        <v>301671</v>
      </c>
      <c r="I206">
        <v>20.7</v>
      </c>
      <c r="J206">
        <v>83.7</v>
      </c>
      <c r="K206">
        <v>366975</v>
      </c>
    </row>
    <row r="207" spans="1:12" x14ac:dyDescent="0.2">
      <c r="A207" s="1" t="s">
        <v>3248</v>
      </c>
      <c r="B207" s="2">
        <v>20</v>
      </c>
      <c r="C207" s="8">
        <v>82</v>
      </c>
      <c r="D207" s="66">
        <v>2672</v>
      </c>
      <c r="F207">
        <v>23.3</v>
      </c>
      <c r="G207">
        <v>71.2</v>
      </c>
      <c r="H207">
        <v>301683</v>
      </c>
      <c r="I207">
        <v>22.8</v>
      </c>
      <c r="J207">
        <v>79.900000000000006</v>
      </c>
      <c r="K207">
        <v>366975</v>
      </c>
    </row>
    <row r="208" spans="1:12" x14ac:dyDescent="0.2">
      <c r="A208" s="1" t="s">
        <v>3249</v>
      </c>
      <c r="B208" s="2">
        <v>20</v>
      </c>
      <c r="C208" s="8">
        <v>84</v>
      </c>
      <c r="D208" s="66">
        <v>2672</v>
      </c>
      <c r="F208">
        <v>23.5</v>
      </c>
      <c r="G208">
        <v>69.5</v>
      </c>
      <c r="H208">
        <v>301746</v>
      </c>
      <c r="I208">
        <v>23.3</v>
      </c>
      <c r="J208">
        <v>77.7</v>
      </c>
      <c r="K208">
        <v>367058</v>
      </c>
    </row>
    <row r="209" spans="1:12" x14ac:dyDescent="0.2">
      <c r="A209" s="1" t="s">
        <v>3250</v>
      </c>
      <c r="B209" s="2">
        <v>21</v>
      </c>
      <c r="C209" s="8">
        <v>78</v>
      </c>
      <c r="D209" s="66">
        <v>2528</v>
      </c>
      <c r="F209">
        <v>24.5</v>
      </c>
      <c r="G209">
        <v>80.7</v>
      </c>
      <c r="H209">
        <v>301746</v>
      </c>
      <c r="I209">
        <v>22</v>
      </c>
      <c r="J209">
        <v>80.7</v>
      </c>
      <c r="K209">
        <v>367428</v>
      </c>
    </row>
    <row r="210" spans="1:12" x14ac:dyDescent="0.2">
      <c r="A210" s="1" t="s">
        <v>3251</v>
      </c>
      <c r="B210" s="2">
        <v>21</v>
      </c>
      <c r="C210" s="8">
        <v>73</v>
      </c>
      <c r="D210" s="66">
        <v>2528</v>
      </c>
      <c r="F210">
        <v>25</v>
      </c>
      <c r="G210">
        <v>62.1</v>
      </c>
      <c r="H210">
        <v>301746</v>
      </c>
      <c r="I210">
        <v>22.1</v>
      </c>
      <c r="J210">
        <v>79.3</v>
      </c>
      <c r="K210">
        <v>367428</v>
      </c>
    </row>
    <row r="211" spans="1:12" x14ac:dyDescent="0.2">
      <c r="A211" s="1" t="s">
        <v>3252</v>
      </c>
      <c r="B211" s="2">
        <v>22</v>
      </c>
      <c r="C211" s="8">
        <v>68</v>
      </c>
      <c r="D211" s="66">
        <v>1860</v>
      </c>
      <c r="F211">
        <v>24.9</v>
      </c>
      <c r="G211">
        <v>59.7</v>
      </c>
      <c r="H211">
        <v>301756</v>
      </c>
      <c r="I211">
        <v>22</v>
      </c>
      <c r="J211">
        <v>77.3</v>
      </c>
      <c r="K211">
        <v>367428</v>
      </c>
    </row>
    <row r="212" spans="1:12" x14ac:dyDescent="0.2">
      <c r="A212" s="1" t="s">
        <v>3253</v>
      </c>
      <c r="B212" s="2">
        <v>23</v>
      </c>
      <c r="C212" s="8">
        <v>61</v>
      </c>
      <c r="D212" s="66">
        <v>2016</v>
      </c>
      <c r="F212">
        <v>24</v>
      </c>
      <c r="G212">
        <v>66</v>
      </c>
      <c r="H212">
        <v>307978</v>
      </c>
      <c r="I212">
        <v>21.2</v>
      </c>
      <c r="J212">
        <v>80.2</v>
      </c>
      <c r="K212">
        <v>367693</v>
      </c>
    </row>
    <row r="213" spans="1:12" x14ac:dyDescent="0.2">
      <c r="A213" s="1" t="s">
        <v>3254</v>
      </c>
      <c r="B213" s="2">
        <v>24</v>
      </c>
      <c r="C213" s="8">
        <v>55</v>
      </c>
      <c r="D213" s="66">
        <v>1772</v>
      </c>
      <c r="F213">
        <v>21.1</v>
      </c>
      <c r="G213">
        <v>82.3</v>
      </c>
      <c r="H213">
        <v>302184</v>
      </c>
      <c r="I213">
        <v>23.1</v>
      </c>
      <c r="J213">
        <v>70</v>
      </c>
      <c r="K213">
        <v>367034</v>
      </c>
    </row>
    <row r="214" spans="1:12" x14ac:dyDescent="0.2">
      <c r="A214" s="1" t="s">
        <v>3255</v>
      </c>
      <c r="B214" s="2">
        <v>25</v>
      </c>
      <c r="C214" s="8">
        <v>48</v>
      </c>
      <c r="D214" s="66">
        <v>1465</v>
      </c>
      <c r="F214">
        <v>22</v>
      </c>
      <c r="G214">
        <v>83.1</v>
      </c>
      <c r="H214">
        <v>302201</v>
      </c>
      <c r="I214">
        <v>22.3</v>
      </c>
      <c r="J214">
        <v>77.099999999999994</v>
      </c>
      <c r="K214">
        <v>367978</v>
      </c>
    </row>
    <row r="215" spans="1:12" x14ac:dyDescent="0.2">
      <c r="A215" s="1" t="s">
        <v>3256</v>
      </c>
      <c r="B215" s="2">
        <v>26</v>
      </c>
      <c r="C215" s="8">
        <v>45</v>
      </c>
      <c r="D215" s="66">
        <v>1507</v>
      </c>
      <c r="F215">
        <v>22</v>
      </c>
      <c r="G215">
        <v>84</v>
      </c>
      <c r="H215">
        <v>302244</v>
      </c>
      <c r="I215">
        <v>21.1</v>
      </c>
      <c r="J215">
        <v>85.7</v>
      </c>
      <c r="K215">
        <v>367979</v>
      </c>
    </row>
    <row r="216" spans="1:12" x14ac:dyDescent="0.2">
      <c r="A216" s="1" t="s">
        <v>3257</v>
      </c>
      <c r="B216" s="2">
        <v>27</v>
      </c>
      <c r="C216" s="8">
        <v>41</v>
      </c>
      <c r="D216" s="66">
        <v>1550</v>
      </c>
      <c r="F216">
        <v>21.4</v>
      </c>
      <c r="G216">
        <v>82.6</v>
      </c>
      <c r="H216">
        <v>302312</v>
      </c>
      <c r="I216">
        <v>20.6</v>
      </c>
      <c r="J216">
        <v>83.3</v>
      </c>
      <c r="K216">
        <v>367978</v>
      </c>
    </row>
    <row r="217" spans="1:12" x14ac:dyDescent="0.2">
      <c r="A217" s="1" t="s">
        <v>3258</v>
      </c>
      <c r="B217" s="2">
        <v>28</v>
      </c>
      <c r="C217" s="8">
        <v>38</v>
      </c>
      <c r="D217" s="66">
        <v>1209</v>
      </c>
      <c r="F217">
        <v>21.4</v>
      </c>
      <c r="G217">
        <v>82.9</v>
      </c>
      <c r="H217">
        <v>302312</v>
      </c>
      <c r="I217">
        <v>20.3</v>
      </c>
      <c r="J217">
        <v>86.3</v>
      </c>
      <c r="K217">
        <v>368549</v>
      </c>
    </row>
    <row r="218" spans="1:12" x14ac:dyDescent="0.2">
      <c r="A218" s="1" t="s">
        <v>3259</v>
      </c>
      <c r="B218" s="2">
        <v>28</v>
      </c>
      <c r="C218" s="8">
        <v>37</v>
      </c>
      <c r="D218" s="66">
        <v>1209</v>
      </c>
      <c r="E218" s="67">
        <v>1881.125</v>
      </c>
      <c r="F218" s="55">
        <f>AVERAGE(F201:F216)</f>
        <v>22.186666666666664</v>
      </c>
      <c r="G218" s="55">
        <f>AVERAGE(G201:G216)</f>
        <v>76.573333333333323</v>
      </c>
      <c r="H218" s="55">
        <f>H227-H202</f>
        <v>1529</v>
      </c>
      <c r="I218" s="55">
        <f>AVERAGE(I201:I216)</f>
        <v>21.533333333333339</v>
      </c>
      <c r="J218" s="55">
        <f>AVERAGE(J201:J216)</f>
        <v>80.88000000000001</v>
      </c>
      <c r="K218" s="55">
        <f>K227-K202</f>
        <v>3748</v>
      </c>
      <c r="L218" s="8">
        <f>(K227-K202)+(H227-H202)</f>
        <v>5277</v>
      </c>
    </row>
    <row r="219" spans="1:12" hidden="1" x14ac:dyDescent="0.2">
      <c r="B219" s="2">
        <v>29</v>
      </c>
      <c r="C219" s="8">
        <v>37</v>
      </c>
      <c r="D219" s="66">
        <v>1232</v>
      </c>
      <c r="L219" s="8"/>
    </row>
    <row r="220" spans="1:12" x14ac:dyDescent="0.2">
      <c r="A220" s="1" t="s">
        <v>3260</v>
      </c>
      <c r="B220" s="2">
        <v>30</v>
      </c>
      <c r="C220" s="8">
        <v>37</v>
      </c>
      <c r="D220" s="66">
        <v>1259</v>
      </c>
      <c r="F220" s="8"/>
      <c r="G220" s="8"/>
      <c r="H220" s="8"/>
      <c r="I220" s="8"/>
      <c r="J220" s="8"/>
      <c r="K220" s="8"/>
    </row>
    <row r="221" spans="1:12" x14ac:dyDescent="0.2">
      <c r="A221" s="1" t="s">
        <v>3261</v>
      </c>
      <c r="B221" s="2">
        <v>28</v>
      </c>
      <c r="C221" s="8">
        <v>40</v>
      </c>
      <c r="D221" s="66">
        <v>1594</v>
      </c>
      <c r="E221" s="67"/>
      <c r="F221" s="2"/>
    </row>
    <row r="222" spans="1:12" x14ac:dyDescent="0.2">
      <c r="A222" s="1" t="s">
        <v>3262</v>
      </c>
      <c r="B222" s="2">
        <v>27</v>
      </c>
      <c r="C222" s="8">
        <v>44</v>
      </c>
      <c r="D222" s="66">
        <v>1550</v>
      </c>
      <c r="H222" s="8"/>
      <c r="K222" s="8"/>
    </row>
    <row r="223" spans="1:12" x14ac:dyDescent="0.2">
      <c r="A223" s="1" t="s">
        <v>3263</v>
      </c>
      <c r="B223" s="2">
        <v>25</v>
      </c>
      <c r="C223" s="8">
        <v>48</v>
      </c>
      <c r="D223" s="66">
        <v>1465</v>
      </c>
    </row>
    <row r="224" spans="1:12" x14ac:dyDescent="0.2">
      <c r="A224" s="1" t="s">
        <v>3264</v>
      </c>
      <c r="B224" s="2">
        <v>25</v>
      </c>
      <c r="C224" s="8">
        <v>50</v>
      </c>
      <c r="D224" s="66">
        <v>1861</v>
      </c>
    </row>
    <row r="225" spans="1:11" x14ac:dyDescent="0.2">
      <c r="A225" s="1" t="s">
        <v>3265</v>
      </c>
      <c r="B225" s="2">
        <v>24</v>
      </c>
      <c r="C225" s="8">
        <v>52</v>
      </c>
      <c r="D225" s="66">
        <v>1772</v>
      </c>
    </row>
    <row r="226" spans="1:11" x14ac:dyDescent="0.2">
      <c r="A226" s="1" t="s">
        <v>3266</v>
      </c>
      <c r="B226" s="2">
        <v>24</v>
      </c>
      <c r="C226" s="8">
        <v>54</v>
      </c>
      <c r="D226" s="66">
        <v>1772</v>
      </c>
    </row>
    <row r="227" spans="1:11" x14ac:dyDescent="0.2">
      <c r="A227" s="1" t="s">
        <v>3267</v>
      </c>
      <c r="B227" s="2">
        <v>23</v>
      </c>
      <c r="C227" s="8">
        <v>66</v>
      </c>
      <c r="D227" s="66">
        <v>2016</v>
      </c>
      <c r="F227">
        <v>21.1</v>
      </c>
      <c r="G227">
        <v>82.4</v>
      </c>
      <c r="H227">
        <v>302921</v>
      </c>
      <c r="I227">
        <v>20.8</v>
      </c>
      <c r="J227">
        <v>82.4</v>
      </c>
      <c r="K227">
        <v>369979</v>
      </c>
    </row>
    <row r="228" spans="1:11" x14ac:dyDescent="0.2">
      <c r="A228" s="1" t="s">
        <v>3268</v>
      </c>
      <c r="B228" s="2">
        <v>23</v>
      </c>
      <c r="C228">
        <v>58</v>
      </c>
      <c r="D228" s="66">
        <v>1682</v>
      </c>
      <c r="F228">
        <v>21.4</v>
      </c>
      <c r="G228">
        <v>80.2</v>
      </c>
      <c r="H228">
        <v>302921</v>
      </c>
      <c r="I228">
        <v>20.399999999999999</v>
      </c>
      <c r="J228">
        <v>84.1</v>
      </c>
      <c r="K228">
        <v>369979</v>
      </c>
    </row>
    <row r="229" spans="1:11" x14ac:dyDescent="0.2">
      <c r="A229" s="1" t="s">
        <v>3269</v>
      </c>
      <c r="B229" s="2">
        <v>23</v>
      </c>
      <c r="C229">
        <v>62</v>
      </c>
      <c r="D229" s="66">
        <v>2016</v>
      </c>
      <c r="F229">
        <v>23.1</v>
      </c>
      <c r="G229">
        <v>79.2</v>
      </c>
      <c r="H229">
        <v>302921</v>
      </c>
      <c r="I229">
        <v>24.5</v>
      </c>
      <c r="J229">
        <v>81.099999999999994</v>
      </c>
      <c r="K229">
        <v>369979</v>
      </c>
    </row>
    <row r="230" spans="1:11" x14ac:dyDescent="0.2">
      <c r="A230" s="1" t="s">
        <v>3270</v>
      </c>
      <c r="B230" s="2">
        <v>22</v>
      </c>
      <c r="C230">
        <v>66</v>
      </c>
      <c r="D230" s="66">
        <v>1860</v>
      </c>
      <c r="F230">
        <v>23.1</v>
      </c>
      <c r="G230">
        <v>79.2</v>
      </c>
      <c r="H230">
        <v>302921</v>
      </c>
      <c r="I230">
        <v>25</v>
      </c>
      <c r="J230">
        <v>72.2</v>
      </c>
      <c r="K230">
        <v>369979</v>
      </c>
    </row>
    <row r="231" spans="1:11" x14ac:dyDescent="0.2">
      <c r="A231" s="1" t="s">
        <v>3271</v>
      </c>
      <c r="B231" s="2">
        <v>22</v>
      </c>
      <c r="C231">
        <v>68</v>
      </c>
      <c r="D231" s="66">
        <v>1860</v>
      </c>
      <c r="F231">
        <v>23.4</v>
      </c>
      <c r="G231">
        <v>78.099999999999994</v>
      </c>
      <c r="H231">
        <v>302921</v>
      </c>
      <c r="I231">
        <v>24.3</v>
      </c>
      <c r="J231">
        <v>73.599999999999994</v>
      </c>
      <c r="K231">
        <v>369979</v>
      </c>
    </row>
    <row r="232" spans="1:11" x14ac:dyDescent="0.2">
      <c r="A232" s="1" t="s">
        <v>3272</v>
      </c>
      <c r="B232" s="2">
        <v>21</v>
      </c>
      <c r="C232">
        <v>70</v>
      </c>
      <c r="D232" s="66">
        <v>2528</v>
      </c>
      <c r="F232">
        <v>25</v>
      </c>
      <c r="G232">
        <v>76.8</v>
      </c>
      <c r="H232">
        <v>302921</v>
      </c>
      <c r="I232">
        <v>26.1</v>
      </c>
      <c r="J232">
        <v>73.5</v>
      </c>
      <c r="K232">
        <v>369979</v>
      </c>
    </row>
    <row r="233" spans="1:11" x14ac:dyDescent="0.2">
      <c r="A233" s="1" t="s">
        <v>3273</v>
      </c>
      <c r="B233" s="2">
        <v>21</v>
      </c>
      <c r="C233">
        <v>73</v>
      </c>
      <c r="D233" s="66">
        <v>2528</v>
      </c>
      <c r="F233">
        <v>25.1</v>
      </c>
      <c r="G233">
        <v>76.8</v>
      </c>
      <c r="H233">
        <v>302921</v>
      </c>
      <c r="I233">
        <v>26.1</v>
      </c>
      <c r="J233">
        <v>69.7</v>
      </c>
      <c r="K233">
        <v>369979</v>
      </c>
    </row>
    <row r="234" spans="1:11" x14ac:dyDescent="0.2">
      <c r="A234" s="1" t="s">
        <v>3274</v>
      </c>
      <c r="B234" s="2">
        <v>21</v>
      </c>
      <c r="C234">
        <v>70</v>
      </c>
      <c r="D234" s="66">
        <v>2528</v>
      </c>
      <c r="F234">
        <v>25</v>
      </c>
      <c r="G234">
        <v>72.5</v>
      </c>
      <c r="H234">
        <v>302921</v>
      </c>
      <c r="I234">
        <v>26.7</v>
      </c>
      <c r="J234">
        <v>69.900000000000006</v>
      </c>
      <c r="K234">
        <v>369979</v>
      </c>
    </row>
    <row r="235" spans="1:11" x14ac:dyDescent="0.2">
      <c r="A235" s="1" t="s">
        <v>3275</v>
      </c>
      <c r="B235" s="2">
        <v>21</v>
      </c>
      <c r="C235">
        <v>67</v>
      </c>
      <c r="D235" s="66">
        <v>1710</v>
      </c>
      <c r="F235">
        <v>25.7</v>
      </c>
      <c r="G235">
        <v>69.5</v>
      </c>
      <c r="H235">
        <v>302921</v>
      </c>
      <c r="I235">
        <v>24.9</v>
      </c>
      <c r="J235">
        <v>64.5</v>
      </c>
      <c r="K235">
        <v>369979</v>
      </c>
    </row>
    <row r="236" spans="1:11" x14ac:dyDescent="0.2">
      <c r="A236" s="1" t="s">
        <v>3276</v>
      </c>
      <c r="B236" s="2">
        <v>21</v>
      </c>
      <c r="C236">
        <v>64</v>
      </c>
      <c r="D236" s="66">
        <v>1710</v>
      </c>
      <c r="F236">
        <v>25.8</v>
      </c>
      <c r="G236">
        <v>69.8</v>
      </c>
      <c r="H236">
        <v>302921</v>
      </c>
      <c r="I236">
        <v>26.7</v>
      </c>
      <c r="J236">
        <v>70.599999999999994</v>
      </c>
      <c r="K236">
        <v>369979</v>
      </c>
    </row>
    <row r="237" spans="1:11" x14ac:dyDescent="0.2">
      <c r="A237" s="1" t="s">
        <v>3277</v>
      </c>
      <c r="B237" s="2">
        <v>22</v>
      </c>
      <c r="C237">
        <v>60</v>
      </c>
      <c r="D237" s="66">
        <v>1860</v>
      </c>
      <c r="F237">
        <v>25.7</v>
      </c>
      <c r="G237">
        <v>76.7</v>
      </c>
      <c r="H237">
        <v>302921</v>
      </c>
      <c r="I237">
        <v>25.1</v>
      </c>
      <c r="J237">
        <v>70.8</v>
      </c>
      <c r="K237">
        <v>369979</v>
      </c>
    </row>
    <row r="238" spans="1:11" x14ac:dyDescent="0.2">
      <c r="A238" s="1" t="s">
        <v>3278</v>
      </c>
      <c r="B238" s="2">
        <v>24</v>
      </c>
      <c r="C238">
        <v>56</v>
      </c>
      <c r="D238" s="66">
        <v>1772</v>
      </c>
      <c r="F238" t="s">
        <v>537</v>
      </c>
      <c r="G238" t="s">
        <v>537</v>
      </c>
      <c r="H238">
        <v>302921</v>
      </c>
      <c r="I238" t="s">
        <v>537</v>
      </c>
      <c r="J238" t="s">
        <v>537</v>
      </c>
      <c r="K238">
        <v>369979</v>
      </c>
    </row>
    <row r="239" spans="1:11" x14ac:dyDescent="0.2">
      <c r="A239" s="1" t="s">
        <v>3279</v>
      </c>
      <c r="B239" s="2">
        <v>25</v>
      </c>
      <c r="C239">
        <v>53</v>
      </c>
      <c r="D239" s="66">
        <v>1861</v>
      </c>
      <c r="F239" t="s">
        <v>537</v>
      </c>
      <c r="G239" t="s">
        <v>537</v>
      </c>
      <c r="H239">
        <v>302921</v>
      </c>
      <c r="I239" t="s">
        <v>537</v>
      </c>
      <c r="J239" t="s">
        <v>537</v>
      </c>
      <c r="K239">
        <v>369979</v>
      </c>
    </row>
    <row r="240" spans="1:11" x14ac:dyDescent="0.2">
      <c r="A240" s="1" t="s">
        <v>3280</v>
      </c>
      <c r="B240" s="2">
        <v>26</v>
      </c>
      <c r="C240">
        <v>50</v>
      </c>
      <c r="D240" s="66">
        <v>1950</v>
      </c>
      <c r="F240">
        <v>25.9</v>
      </c>
      <c r="G240">
        <v>70.5</v>
      </c>
      <c r="H240">
        <v>302921</v>
      </c>
      <c r="I240">
        <v>24.9</v>
      </c>
      <c r="J240">
        <v>80.2</v>
      </c>
      <c r="K240">
        <v>369979</v>
      </c>
    </row>
    <row r="241" spans="1:12" x14ac:dyDescent="0.2">
      <c r="A241" s="1" t="s">
        <v>3281</v>
      </c>
      <c r="B241" s="2">
        <v>27</v>
      </c>
      <c r="C241">
        <v>47</v>
      </c>
      <c r="D241" s="66">
        <v>1550</v>
      </c>
      <c r="F241">
        <v>26.1</v>
      </c>
      <c r="G241">
        <v>69.7</v>
      </c>
      <c r="H241">
        <v>302921</v>
      </c>
      <c r="I241">
        <v>24.1</v>
      </c>
      <c r="J241">
        <v>69.900000000000006</v>
      </c>
      <c r="K241">
        <v>369979</v>
      </c>
    </row>
    <row r="242" spans="1:12" x14ac:dyDescent="0.2">
      <c r="A242" s="1" t="s">
        <v>3282</v>
      </c>
      <c r="B242" s="2">
        <v>28</v>
      </c>
      <c r="C242">
        <v>44</v>
      </c>
      <c r="D242" s="66">
        <v>1594</v>
      </c>
      <c r="F242">
        <v>25.6</v>
      </c>
      <c r="G242">
        <v>77</v>
      </c>
      <c r="K242">
        <v>369979</v>
      </c>
    </row>
    <row r="243" spans="1:12" x14ac:dyDescent="0.2">
      <c r="A243" s="1" t="s">
        <v>3283</v>
      </c>
      <c r="B243" s="2">
        <v>28</v>
      </c>
      <c r="C243">
        <v>44</v>
      </c>
      <c r="D243" s="66">
        <v>1594</v>
      </c>
      <c r="E243" s="67">
        <v>1828.8333333333333</v>
      </c>
      <c r="F243" s="55">
        <f>AVERAGE(F226:F241)</f>
        <v>24.338461538461537</v>
      </c>
      <c r="G243" s="55">
        <f>AVERAGE(G226:G241)</f>
        <v>75.492307692307705</v>
      </c>
      <c r="H243" s="55">
        <f>H252-H227</f>
        <v>0</v>
      </c>
      <c r="I243" s="55">
        <f>AVERAGE(I226:I241)</f>
        <v>24.584615384615383</v>
      </c>
      <c r="J243" s="55">
        <f>AVERAGE(J226:J241)</f>
        <v>74.038461538461533</v>
      </c>
      <c r="K243" s="55">
        <f>K252-K227</f>
        <v>0</v>
      </c>
      <c r="L243" s="8">
        <f>(K252-K227)+(H252-H227)</f>
        <v>0</v>
      </c>
    </row>
    <row r="244" spans="1:12" hidden="1" x14ac:dyDescent="0.2">
      <c r="B244" s="2">
        <v>28</v>
      </c>
      <c r="C244">
        <v>43</v>
      </c>
      <c r="D244" s="66">
        <v>1594</v>
      </c>
    </row>
    <row r="245" spans="1:12" x14ac:dyDescent="0.2">
      <c r="A245" s="1" t="s">
        <v>3284</v>
      </c>
      <c r="B245" s="2">
        <v>29</v>
      </c>
      <c r="C245">
        <v>43</v>
      </c>
      <c r="D245" s="66">
        <v>1640</v>
      </c>
      <c r="F245" s="8"/>
      <c r="G245" s="8"/>
      <c r="H245" s="8"/>
      <c r="I245" s="8"/>
      <c r="J245" s="8"/>
      <c r="K245" s="8"/>
    </row>
    <row r="246" spans="1:12" x14ac:dyDescent="0.2">
      <c r="A246" s="1" t="s">
        <v>3285</v>
      </c>
      <c r="B246" s="2">
        <v>28</v>
      </c>
      <c r="C246">
        <v>55</v>
      </c>
      <c r="D246" s="66">
        <v>2128</v>
      </c>
      <c r="E246" s="67"/>
      <c r="F246" s="2"/>
      <c r="H246" s="8"/>
      <c r="K246" s="8"/>
    </row>
    <row r="247" spans="1:12" x14ac:dyDescent="0.2">
      <c r="A247" s="1" t="s">
        <v>3286</v>
      </c>
      <c r="B247" s="2">
        <v>27</v>
      </c>
      <c r="C247">
        <v>67</v>
      </c>
      <c r="D247" s="66">
        <v>2664</v>
      </c>
    </row>
    <row r="248" spans="1:12" x14ac:dyDescent="0.2">
      <c r="A248" s="1" t="s">
        <v>3287</v>
      </c>
      <c r="B248" s="2">
        <v>27</v>
      </c>
      <c r="C248">
        <v>78</v>
      </c>
      <c r="D248" s="66">
        <v>3632</v>
      </c>
    </row>
    <row r="249" spans="1:12" x14ac:dyDescent="0.2">
      <c r="A249" s="1" t="s">
        <v>3288</v>
      </c>
      <c r="B249" s="2">
        <v>25</v>
      </c>
      <c r="C249">
        <v>78</v>
      </c>
      <c r="D249" s="66">
        <v>3264</v>
      </c>
    </row>
    <row r="250" spans="1:12" x14ac:dyDescent="0.2">
      <c r="A250" s="1" t="s">
        <v>3289</v>
      </c>
      <c r="B250" s="2">
        <v>24</v>
      </c>
      <c r="C250">
        <v>78</v>
      </c>
      <c r="D250" s="66">
        <v>3080</v>
      </c>
    </row>
    <row r="251" spans="1:12" x14ac:dyDescent="0.2">
      <c r="A251" s="1" t="s">
        <v>3290</v>
      </c>
      <c r="B251" s="2">
        <v>22</v>
      </c>
      <c r="C251">
        <v>78</v>
      </c>
      <c r="D251" s="66">
        <v>2712</v>
      </c>
    </row>
    <row r="252" spans="1:12" x14ac:dyDescent="0.2">
      <c r="A252" s="1" t="s">
        <v>3291</v>
      </c>
      <c r="B252" s="2">
        <v>21</v>
      </c>
      <c r="C252">
        <v>76</v>
      </c>
      <c r="D252" s="66">
        <v>2528</v>
      </c>
      <c r="F252">
        <v>22.3</v>
      </c>
      <c r="G252">
        <v>76.5</v>
      </c>
      <c r="H252">
        <v>302921</v>
      </c>
      <c r="I252">
        <v>23.7</v>
      </c>
      <c r="J252">
        <v>70.400000000000006</v>
      </c>
      <c r="K252">
        <v>369979</v>
      </c>
    </row>
    <row r="253" spans="1:12" x14ac:dyDescent="0.2">
      <c r="A253" s="1" t="s">
        <v>3292</v>
      </c>
      <c r="B253" s="2">
        <v>22</v>
      </c>
      <c r="C253">
        <v>77</v>
      </c>
      <c r="D253" s="66">
        <v>2712</v>
      </c>
      <c r="F253">
        <v>24.1</v>
      </c>
      <c r="G253">
        <v>64.900000000000006</v>
      </c>
      <c r="H253">
        <v>302921</v>
      </c>
      <c r="I253">
        <v>24.5</v>
      </c>
      <c r="J253">
        <v>69.3</v>
      </c>
      <c r="K253">
        <v>369979</v>
      </c>
    </row>
    <row r="254" spans="1:12" x14ac:dyDescent="0.2">
      <c r="A254" s="1" t="s">
        <v>3293</v>
      </c>
      <c r="B254" s="2">
        <v>22</v>
      </c>
      <c r="C254">
        <v>75</v>
      </c>
      <c r="D254" s="66">
        <v>2712</v>
      </c>
      <c r="F254">
        <v>25.1</v>
      </c>
      <c r="G254">
        <v>64.099999999999994</v>
      </c>
      <c r="H254">
        <v>302921</v>
      </c>
      <c r="I254">
        <v>25.4</v>
      </c>
      <c r="J254">
        <v>64.5</v>
      </c>
      <c r="K254">
        <v>369979</v>
      </c>
    </row>
    <row r="255" spans="1:12" x14ac:dyDescent="0.2">
      <c r="A255" s="1" t="s">
        <v>3294</v>
      </c>
      <c r="B255" s="2">
        <v>22</v>
      </c>
      <c r="C255">
        <v>74</v>
      </c>
      <c r="D255" s="66">
        <v>2712</v>
      </c>
      <c r="F255">
        <v>24.1</v>
      </c>
      <c r="G255">
        <v>62.9</v>
      </c>
      <c r="H255">
        <v>302921</v>
      </c>
      <c r="I255">
        <v>25.9</v>
      </c>
      <c r="J255">
        <v>61.4</v>
      </c>
      <c r="K255">
        <v>369979</v>
      </c>
    </row>
    <row r="256" spans="1:12" x14ac:dyDescent="0.2">
      <c r="A256" s="1" t="s">
        <v>3295</v>
      </c>
      <c r="B256" s="2">
        <v>22</v>
      </c>
      <c r="C256">
        <v>76</v>
      </c>
      <c r="D256" s="66">
        <v>2712</v>
      </c>
      <c r="F256">
        <v>27.5</v>
      </c>
      <c r="G256">
        <v>59.9</v>
      </c>
      <c r="H256">
        <v>302921</v>
      </c>
      <c r="I256">
        <v>27.4</v>
      </c>
      <c r="J256">
        <v>60.8</v>
      </c>
      <c r="K256">
        <v>369979</v>
      </c>
    </row>
    <row r="257" spans="1:12" x14ac:dyDescent="0.2">
      <c r="A257" s="1" t="s">
        <v>3296</v>
      </c>
      <c r="B257" s="2">
        <v>22</v>
      </c>
      <c r="C257">
        <v>8</v>
      </c>
      <c r="D257" s="66">
        <v>0</v>
      </c>
      <c r="F257">
        <v>30</v>
      </c>
      <c r="G257">
        <v>59.9</v>
      </c>
      <c r="H257">
        <v>302921</v>
      </c>
      <c r="I257">
        <v>29.5</v>
      </c>
      <c r="J257">
        <v>61.3</v>
      </c>
      <c r="K257">
        <v>369979</v>
      </c>
    </row>
    <row r="258" spans="1:12" x14ac:dyDescent="0.2">
      <c r="A258" s="1" t="s">
        <v>3297</v>
      </c>
      <c r="B258" s="2">
        <v>22</v>
      </c>
      <c r="C258">
        <v>80</v>
      </c>
      <c r="D258" s="66">
        <v>3087</v>
      </c>
      <c r="F258">
        <v>28.5</v>
      </c>
      <c r="G258">
        <v>50.1</v>
      </c>
      <c r="H258">
        <v>302921</v>
      </c>
      <c r="I258">
        <v>28.9</v>
      </c>
      <c r="J258">
        <v>55.5</v>
      </c>
      <c r="K258">
        <v>369979</v>
      </c>
    </row>
    <row r="259" spans="1:12" x14ac:dyDescent="0.2">
      <c r="A259" s="1" t="s">
        <v>3298</v>
      </c>
      <c r="B259" s="2">
        <v>22</v>
      </c>
      <c r="C259">
        <v>76</v>
      </c>
      <c r="D259" s="66">
        <v>2712</v>
      </c>
      <c r="F259">
        <v>29.6</v>
      </c>
      <c r="G259">
        <v>56.6</v>
      </c>
      <c r="H259">
        <v>302921</v>
      </c>
      <c r="I259">
        <v>29.5</v>
      </c>
      <c r="J259">
        <v>54.6</v>
      </c>
      <c r="K259">
        <v>369979</v>
      </c>
    </row>
    <row r="260" spans="1:12" x14ac:dyDescent="0.2">
      <c r="A260" s="1" t="s">
        <v>3299</v>
      </c>
      <c r="B260" s="2">
        <v>22</v>
      </c>
      <c r="C260">
        <v>72</v>
      </c>
      <c r="D260" s="66">
        <v>2712</v>
      </c>
      <c r="F260">
        <v>30.3</v>
      </c>
      <c r="G260">
        <v>52.5</v>
      </c>
      <c r="H260">
        <v>302921</v>
      </c>
      <c r="I260">
        <v>30.3</v>
      </c>
      <c r="J260">
        <v>56.6</v>
      </c>
      <c r="K260">
        <v>369979</v>
      </c>
    </row>
    <row r="261" spans="1:12" x14ac:dyDescent="0.2">
      <c r="A261" s="1" t="s">
        <v>3300</v>
      </c>
      <c r="B261" s="2">
        <v>22</v>
      </c>
      <c r="C261">
        <v>68</v>
      </c>
      <c r="D261" s="66">
        <v>1860</v>
      </c>
      <c r="F261">
        <v>25</v>
      </c>
      <c r="G261">
        <v>48.6</v>
      </c>
      <c r="H261">
        <v>302921</v>
      </c>
      <c r="I261">
        <v>29.2</v>
      </c>
      <c r="J261">
        <v>56.4</v>
      </c>
      <c r="K261">
        <v>369979</v>
      </c>
    </row>
    <row r="262" spans="1:12" x14ac:dyDescent="0.2">
      <c r="A262" s="1" t="s">
        <v>3301</v>
      </c>
      <c r="B262" s="2">
        <v>23</v>
      </c>
      <c r="C262">
        <v>64</v>
      </c>
      <c r="D262" s="66">
        <v>2016</v>
      </c>
      <c r="F262">
        <v>26.9</v>
      </c>
      <c r="G262">
        <v>52.3</v>
      </c>
      <c r="H262">
        <v>302921</v>
      </c>
      <c r="I262">
        <v>26.9</v>
      </c>
      <c r="J262">
        <v>59.6</v>
      </c>
      <c r="K262">
        <v>369979</v>
      </c>
    </row>
    <row r="263" spans="1:12" x14ac:dyDescent="0.2">
      <c r="A263" s="1" t="s">
        <v>3302</v>
      </c>
      <c r="B263" s="2">
        <v>24</v>
      </c>
      <c r="C263">
        <v>60</v>
      </c>
      <c r="D263" s="66">
        <v>2176</v>
      </c>
      <c r="F263">
        <v>26.9</v>
      </c>
      <c r="G263">
        <v>60</v>
      </c>
      <c r="H263">
        <v>302921</v>
      </c>
      <c r="I263">
        <v>26.9</v>
      </c>
      <c r="J263">
        <v>63.6</v>
      </c>
      <c r="K263">
        <v>369979</v>
      </c>
    </row>
    <row r="264" spans="1:12" x14ac:dyDescent="0.2">
      <c r="A264" s="1" t="s">
        <v>3303</v>
      </c>
      <c r="B264" s="2">
        <v>25</v>
      </c>
      <c r="C264">
        <v>56</v>
      </c>
      <c r="D264" s="66">
        <v>1861</v>
      </c>
      <c r="F264">
        <v>26</v>
      </c>
      <c r="G264">
        <v>60</v>
      </c>
      <c r="H264">
        <v>302921</v>
      </c>
      <c r="I264">
        <v>25.9</v>
      </c>
      <c r="J264">
        <v>66.099999999999994</v>
      </c>
      <c r="K264">
        <v>369979</v>
      </c>
    </row>
    <row r="265" spans="1:12" x14ac:dyDescent="0.2">
      <c r="A265" s="1" t="s">
        <v>3304</v>
      </c>
      <c r="B265" s="2">
        <v>26</v>
      </c>
      <c r="C265">
        <v>54</v>
      </c>
      <c r="D265" s="66">
        <v>1950</v>
      </c>
      <c r="F265">
        <v>25.9</v>
      </c>
      <c r="G265">
        <v>64</v>
      </c>
      <c r="H265">
        <v>302921</v>
      </c>
      <c r="I265">
        <v>25.7</v>
      </c>
      <c r="J265">
        <v>71.599999999999994</v>
      </c>
      <c r="K265">
        <v>369979</v>
      </c>
    </row>
    <row r="266" spans="1:12" x14ac:dyDescent="0.2">
      <c r="A266" s="1" t="s">
        <v>3305</v>
      </c>
      <c r="B266" s="2">
        <v>27</v>
      </c>
      <c r="C266">
        <v>52</v>
      </c>
      <c r="D266" s="66">
        <v>2039</v>
      </c>
      <c r="F266">
        <v>25.7</v>
      </c>
      <c r="G266">
        <v>79</v>
      </c>
      <c r="H266">
        <v>302921</v>
      </c>
      <c r="I266">
        <v>26.7</v>
      </c>
      <c r="J266">
        <v>79.2</v>
      </c>
      <c r="K266">
        <v>369979</v>
      </c>
    </row>
    <row r="267" spans="1:12" x14ac:dyDescent="0.2">
      <c r="A267" s="1" t="s">
        <v>3306</v>
      </c>
      <c r="B267" s="2">
        <v>28</v>
      </c>
      <c r="C267">
        <v>50</v>
      </c>
      <c r="D267" s="66">
        <v>2128</v>
      </c>
      <c r="F267">
        <v>26.7</v>
      </c>
      <c r="G267">
        <v>88.7</v>
      </c>
      <c r="H267">
        <v>302921</v>
      </c>
      <c r="I267">
        <v>26</v>
      </c>
      <c r="J267">
        <v>62.9</v>
      </c>
      <c r="K267">
        <v>369979</v>
      </c>
    </row>
    <row r="268" spans="1:12" x14ac:dyDescent="0.2">
      <c r="A268" s="1" t="s">
        <v>3307</v>
      </c>
      <c r="B268" s="2">
        <v>28</v>
      </c>
      <c r="C268">
        <v>49</v>
      </c>
      <c r="D268" s="66">
        <v>1594</v>
      </c>
      <c r="E268" s="67">
        <v>2359.625</v>
      </c>
      <c r="F268" s="55">
        <f>AVERAGE(F251:F266)</f>
        <v>26.52666666666666</v>
      </c>
      <c r="G268" s="55">
        <f>AVERAGE(G251:G266)</f>
        <v>60.75333333333333</v>
      </c>
      <c r="H268" s="55">
        <f>H277-H252</f>
        <v>0</v>
      </c>
      <c r="I268" s="55">
        <f>AVERAGE(I251:I266)</f>
        <v>27.093333333333327</v>
      </c>
      <c r="J268" s="55">
        <f>AVERAGE(J251:J266)</f>
        <v>63.393333333333338</v>
      </c>
      <c r="K268" s="55">
        <f>K277-K252</f>
        <v>0</v>
      </c>
      <c r="L268" s="8">
        <f>(K276-K252)+(H276-H252)</f>
        <v>0</v>
      </c>
    </row>
    <row r="269" spans="1:12" x14ac:dyDescent="0.2">
      <c r="A269" s="40">
        <v>44208</v>
      </c>
      <c r="B269" s="2">
        <v>28</v>
      </c>
      <c r="C269">
        <v>48</v>
      </c>
      <c r="D269" s="66">
        <v>1594</v>
      </c>
      <c r="F269" s="8"/>
      <c r="G269" s="8"/>
      <c r="H269" s="8"/>
      <c r="I269" s="8"/>
      <c r="J269" s="8"/>
      <c r="K269" s="8"/>
      <c r="L269" s="9"/>
    </row>
    <row r="270" spans="1:12" x14ac:dyDescent="0.2">
      <c r="A270" s="40">
        <v>44208.041666666664</v>
      </c>
      <c r="B270" s="2">
        <v>29</v>
      </c>
      <c r="C270">
        <v>48</v>
      </c>
      <c r="D270" s="66">
        <v>1640</v>
      </c>
      <c r="E270" s="67"/>
      <c r="F270" s="2"/>
    </row>
    <row r="271" spans="1:12" x14ac:dyDescent="0.2">
      <c r="A271" s="40">
        <v>44208.083333333336</v>
      </c>
      <c r="B271" s="2">
        <v>28</v>
      </c>
      <c r="C271">
        <v>58</v>
      </c>
      <c r="D271" s="66">
        <v>2128</v>
      </c>
    </row>
    <row r="272" spans="1:12" x14ac:dyDescent="0.2">
      <c r="A272" s="40">
        <v>44208.125</v>
      </c>
      <c r="B272" s="2">
        <v>27</v>
      </c>
      <c r="C272">
        <v>68</v>
      </c>
      <c r="D272" s="66">
        <v>2664</v>
      </c>
    </row>
    <row r="273" spans="1:11" x14ac:dyDescent="0.2">
      <c r="A273" s="40">
        <v>44208.166666666664</v>
      </c>
      <c r="B273" s="2">
        <v>26</v>
      </c>
      <c r="C273">
        <v>79</v>
      </c>
      <c r="D273" s="66">
        <v>3448</v>
      </c>
    </row>
    <row r="274" spans="1:11" x14ac:dyDescent="0.2">
      <c r="A274" s="40">
        <v>44208.208333333336</v>
      </c>
      <c r="B274" s="2">
        <v>25</v>
      </c>
      <c r="C274">
        <v>79</v>
      </c>
      <c r="D274" s="66">
        <v>3264</v>
      </c>
    </row>
    <row r="275" spans="1:11" x14ac:dyDescent="0.2">
      <c r="A275" s="40">
        <v>44208.25</v>
      </c>
      <c r="B275" s="2">
        <v>24</v>
      </c>
      <c r="C275">
        <v>79</v>
      </c>
      <c r="D275" s="66">
        <v>3080</v>
      </c>
    </row>
    <row r="276" spans="1:11" x14ac:dyDescent="0.2">
      <c r="A276" s="40">
        <v>44208.291666666664</v>
      </c>
      <c r="B276" s="2">
        <v>24</v>
      </c>
      <c r="C276">
        <v>79</v>
      </c>
      <c r="D276" s="66">
        <v>3080</v>
      </c>
      <c r="F276">
        <v>21.1</v>
      </c>
      <c r="G276" s="41">
        <v>82.4</v>
      </c>
      <c r="H276">
        <v>302921</v>
      </c>
      <c r="I276">
        <v>20.8</v>
      </c>
      <c r="J276">
        <v>84.1</v>
      </c>
      <c r="K276">
        <v>369979</v>
      </c>
    </row>
    <row r="277" spans="1:11" x14ac:dyDescent="0.2">
      <c r="A277" s="40">
        <v>44208.333333333336</v>
      </c>
      <c r="B277" s="2">
        <v>23</v>
      </c>
      <c r="C277">
        <v>80</v>
      </c>
      <c r="D277" s="66">
        <v>3295</v>
      </c>
      <c r="F277">
        <v>21.4</v>
      </c>
      <c r="G277">
        <v>80.2</v>
      </c>
      <c r="H277">
        <v>302921</v>
      </c>
      <c r="I277">
        <v>24.5</v>
      </c>
      <c r="J277">
        <v>79.2</v>
      </c>
      <c r="K277">
        <v>369979</v>
      </c>
    </row>
    <row r="278" spans="1:11" x14ac:dyDescent="0.2">
      <c r="A278" s="40">
        <v>44208.375</v>
      </c>
      <c r="B278" s="2">
        <v>23</v>
      </c>
      <c r="C278">
        <v>81</v>
      </c>
      <c r="D278" s="66">
        <v>3295</v>
      </c>
      <c r="F278">
        <v>23.1</v>
      </c>
      <c r="G278">
        <v>79.2</v>
      </c>
      <c r="H278">
        <v>302921</v>
      </c>
      <c r="I278">
        <v>25</v>
      </c>
      <c r="J278">
        <v>73.599999999999994</v>
      </c>
      <c r="K278">
        <v>369979</v>
      </c>
    </row>
    <row r="279" spans="1:11" x14ac:dyDescent="0.2">
      <c r="A279" s="40">
        <v>44208.416666666664</v>
      </c>
      <c r="B279" s="2">
        <v>22</v>
      </c>
      <c r="C279">
        <v>82</v>
      </c>
      <c r="D279" s="66">
        <v>3087</v>
      </c>
      <c r="F279">
        <v>23.7</v>
      </c>
      <c r="G279">
        <v>79.2</v>
      </c>
      <c r="H279">
        <v>302921</v>
      </c>
      <c r="I279">
        <v>24.3</v>
      </c>
      <c r="J279">
        <v>73.5</v>
      </c>
      <c r="K279">
        <v>369979</v>
      </c>
    </row>
    <row r="280" spans="1:11" x14ac:dyDescent="0.2">
      <c r="A280" s="40">
        <v>44208.458333333336</v>
      </c>
      <c r="B280" s="2">
        <v>22</v>
      </c>
      <c r="C280">
        <v>82</v>
      </c>
      <c r="D280" s="66">
        <v>3087</v>
      </c>
      <c r="F280">
        <v>23.4</v>
      </c>
      <c r="G280">
        <v>73.099999999999994</v>
      </c>
      <c r="H280">
        <v>302921</v>
      </c>
      <c r="I280">
        <v>26.1</v>
      </c>
      <c r="J280">
        <v>69.7</v>
      </c>
      <c r="K280">
        <v>369979</v>
      </c>
    </row>
    <row r="281" spans="1:11" x14ac:dyDescent="0.2">
      <c r="A281" s="40">
        <v>44208.5</v>
      </c>
      <c r="B281" s="2">
        <v>22</v>
      </c>
      <c r="C281">
        <v>82</v>
      </c>
      <c r="D281" s="66">
        <v>3087</v>
      </c>
      <c r="F281">
        <v>25</v>
      </c>
      <c r="G281">
        <v>76.8</v>
      </c>
      <c r="H281">
        <v>302921</v>
      </c>
      <c r="I281">
        <v>26.7</v>
      </c>
      <c r="J281">
        <v>64.5</v>
      </c>
      <c r="K281">
        <v>369979</v>
      </c>
    </row>
    <row r="282" spans="1:11" x14ac:dyDescent="0.2">
      <c r="A282" s="40">
        <v>44208.541666666664</v>
      </c>
      <c r="B282" s="2">
        <v>21</v>
      </c>
      <c r="C282">
        <v>82</v>
      </c>
      <c r="D282" s="66">
        <v>2879</v>
      </c>
      <c r="F282">
        <v>25.1</v>
      </c>
      <c r="G282">
        <v>76</v>
      </c>
      <c r="H282">
        <v>302921</v>
      </c>
      <c r="I282">
        <v>24.9</v>
      </c>
      <c r="J282">
        <v>70.599999999999994</v>
      </c>
      <c r="K282">
        <v>369979</v>
      </c>
    </row>
    <row r="283" spans="1:11" x14ac:dyDescent="0.2">
      <c r="A283" s="40">
        <v>44208.583333333336</v>
      </c>
      <c r="B283" s="2">
        <v>22</v>
      </c>
      <c r="C283">
        <v>78</v>
      </c>
      <c r="D283" s="66">
        <v>2712</v>
      </c>
      <c r="F283">
        <v>25</v>
      </c>
      <c r="G283">
        <v>72.5</v>
      </c>
      <c r="H283">
        <v>302921</v>
      </c>
      <c r="I283">
        <v>26.7</v>
      </c>
      <c r="J283">
        <v>70.8</v>
      </c>
      <c r="K283">
        <v>369979</v>
      </c>
    </row>
    <row r="284" spans="1:11" x14ac:dyDescent="0.2">
      <c r="A284" s="40">
        <v>44208.625</v>
      </c>
      <c r="B284" s="2">
        <v>22</v>
      </c>
      <c r="C284">
        <v>75</v>
      </c>
      <c r="D284" s="66">
        <v>2712</v>
      </c>
      <c r="F284">
        <v>25.7</v>
      </c>
      <c r="G284">
        <v>64.5</v>
      </c>
      <c r="H284">
        <v>302921</v>
      </c>
      <c r="I284">
        <v>25.1</v>
      </c>
      <c r="J284">
        <v>77.099999999999994</v>
      </c>
      <c r="K284">
        <v>369979</v>
      </c>
    </row>
    <row r="285" spans="1:11" x14ac:dyDescent="0.2">
      <c r="A285" s="40">
        <v>44208.666666666664</v>
      </c>
      <c r="B285" s="2">
        <v>22</v>
      </c>
      <c r="C285">
        <v>72</v>
      </c>
      <c r="D285" s="66">
        <v>2712</v>
      </c>
      <c r="F285">
        <v>25.8</v>
      </c>
      <c r="G285">
        <v>69.8</v>
      </c>
      <c r="H285">
        <v>302921</v>
      </c>
      <c r="I285">
        <v>23.1</v>
      </c>
      <c r="J285">
        <v>80.099999999999994</v>
      </c>
      <c r="K285">
        <v>369979</v>
      </c>
    </row>
    <row r="286" spans="1:11" x14ac:dyDescent="0.2">
      <c r="A286" s="40">
        <v>44208.708333333336</v>
      </c>
      <c r="B286" s="2">
        <v>23</v>
      </c>
      <c r="C286">
        <v>65</v>
      </c>
      <c r="D286" s="66">
        <v>2016</v>
      </c>
      <c r="F286">
        <v>25.7</v>
      </c>
      <c r="G286">
        <v>76.7</v>
      </c>
      <c r="H286">
        <v>302921</v>
      </c>
      <c r="K286">
        <v>369979</v>
      </c>
    </row>
    <row r="287" spans="1:11" x14ac:dyDescent="0.2">
      <c r="A287" s="40">
        <v>44208.75</v>
      </c>
      <c r="B287" s="2">
        <v>25</v>
      </c>
      <c r="C287">
        <v>59</v>
      </c>
      <c r="D287" s="66">
        <v>1861</v>
      </c>
      <c r="F287" t="s">
        <v>537</v>
      </c>
      <c r="G287" t="s">
        <v>537</v>
      </c>
      <c r="H287">
        <v>302921</v>
      </c>
      <c r="J287" t="s">
        <v>537</v>
      </c>
      <c r="K287">
        <v>369979</v>
      </c>
    </row>
    <row r="288" spans="1:11" x14ac:dyDescent="0.2">
      <c r="A288" s="40">
        <v>44208.791666666664</v>
      </c>
      <c r="B288" s="2">
        <v>27</v>
      </c>
      <c r="C288">
        <v>52</v>
      </c>
      <c r="D288" s="66">
        <v>2039</v>
      </c>
      <c r="F288" t="s">
        <v>537</v>
      </c>
      <c r="G288" t="s">
        <v>537</v>
      </c>
      <c r="H288">
        <v>302921</v>
      </c>
      <c r="J288" t="s">
        <v>537</v>
      </c>
      <c r="K288">
        <v>369979</v>
      </c>
    </row>
    <row r="289" spans="1:12" x14ac:dyDescent="0.2">
      <c r="A289" s="40">
        <v>44208.833333333336</v>
      </c>
      <c r="B289" s="2">
        <v>28</v>
      </c>
      <c r="C289">
        <v>47</v>
      </c>
      <c r="D289" s="66">
        <v>1594</v>
      </c>
      <c r="F289">
        <v>25.9</v>
      </c>
      <c r="G289">
        <v>70.5</v>
      </c>
      <c r="H289">
        <v>302921</v>
      </c>
      <c r="I289">
        <v>26.2</v>
      </c>
      <c r="J289">
        <v>80.099999999999994</v>
      </c>
      <c r="K289">
        <v>369979</v>
      </c>
    </row>
    <row r="290" spans="1:12" x14ac:dyDescent="0.2">
      <c r="A290" s="40">
        <v>44208.875</v>
      </c>
      <c r="B290" s="2">
        <v>29</v>
      </c>
      <c r="C290">
        <v>41</v>
      </c>
      <c r="D290" s="66">
        <v>1640</v>
      </c>
      <c r="F290">
        <v>26.1</v>
      </c>
      <c r="G290">
        <v>69.7</v>
      </c>
      <c r="H290">
        <v>302921</v>
      </c>
      <c r="I290">
        <v>24.9</v>
      </c>
      <c r="J290">
        <v>80.2</v>
      </c>
      <c r="K290">
        <v>369979</v>
      </c>
    </row>
    <row r="291" spans="1:12" x14ac:dyDescent="0.2">
      <c r="A291" s="40">
        <v>44208.916666666664</v>
      </c>
      <c r="B291" s="2">
        <v>30</v>
      </c>
      <c r="C291">
        <v>36</v>
      </c>
      <c r="D291" s="66">
        <v>1259</v>
      </c>
      <c r="F291">
        <v>25.6</v>
      </c>
      <c r="G291">
        <v>77</v>
      </c>
      <c r="H291">
        <v>302921</v>
      </c>
      <c r="I291">
        <v>24.1</v>
      </c>
      <c r="J291">
        <v>69.900000000000006</v>
      </c>
      <c r="K291">
        <v>369979</v>
      </c>
    </row>
    <row r="292" spans="1:12" x14ac:dyDescent="0.2">
      <c r="A292" s="40">
        <v>44208.958333333336</v>
      </c>
      <c r="B292" s="2">
        <v>30</v>
      </c>
      <c r="C292">
        <v>38</v>
      </c>
      <c r="D292" s="66">
        <v>1259</v>
      </c>
      <c r="E292" s="67">
        <v>2476.3333333333335</v>
      </c>
      <c r="F292" s="55">
        <f>AVERAGE(F275:F290)</f>
        <v>24.384615384615383</v>
      </c>
      <c r="G292" s="55">
        <f>AVERAGE(G275:G290)</f>
        <v>74.66153846153847</v>
      </c>
      <c r="H292" s="55">
        <f>H300-H276</f>
        <v>749</v>
      </c>
      <c r="I292" s="55">
        <f>AVERAGE(I275:I290)</f>
        <v>24.858333333333331</v>
      </c>
      <c r="J292" s="55">
        <f>AVERAGE(J275:J290)</f>
        <v>75.291666666666671</v>
      </c>
      <c r="K292" s="55">
        <f>K300-K276</f>
        <v>1320</v>
      </c>
      <c r="L292" s="8">
        <f>(K300-K276)+(H300-H276)</f>
        <v>2069</v>
      </c>
    </row>
    <row r="293" spans="1:12" x14ac:dyDescent="0.2">
      <c r="A293" s="1" t="s">
        <v>3308</v>
      </c>
      <c r="B293" s="2">
        <v>30</v>
      </c>
      <c r="C293">
        <v>40</v>
      </c>
      <c r="D293" s="66">
        <v>1689</v>
      </c>
      <c r="F293" s="8"/>
      <c r="G293" s="8"/>
      <c r="H293" s="8"/>
      <c r="I293" s="8"/>
      <c r="J293" s="8"/>
      <c r="K293" s="8"/>
    </row>
    <row r="294" spans="1:12" x14ac:dyDescent="0.2">
      <c r="A294" s="1" t="s">
        <v>3309</v>
      </c>
      <c r="B294" s="2">
        <v>30</v>
      </c>
      <c r="C294">
        <v>42</v>
      </c>
      <c r="D294" s="66">
        <v>1689</v>
      </c>
      <c r="E294" s="67"/>
      <c r="F294" s="2"/>
      <c r="H294" s="8"/>
      <c r="K294" s="8"/>
    </row>
    <row r="295" spans="1:12" x14ac:dyDescent="0.2">
      <c r="A295" s="1" t="s">
        <v>3310</v>
      </c>
      <c r="B295" s="2">
        <v>29</v>
      </c>
      <c r="C295">
        <v>51</v>
      </c>
      <c r="D295" s="66">
        <v>2217</v>
      </c>
    </row>
    <row r="296" spans="1:12" x14ac:dyDescent="0.2">
      <c r="A296" s="1" t="s">
        <v>3311</v>
      </c>
      <c r="B296" s="2">
        <v>27</v>
      </c>
      <c r="C296">
        <v>60</v>
      </c>
      <c r="D296" s="66">
        <v>2664</v>
      </c>
    </row>
    <row r="297" spans="1:12" x14ac:dyDescent="0.2">
      <c r="A297" s="1" t="s">
        <v>3312</v>
      </c>
      <c r="B297" s="2">
        <v>26</v>
      </c>
      <c r="C297">
        <v>69</v>
      </c>
      <c r="D297" s="66">
        <v>2502</v>
      </c>
    </row>
    <row r="298" spans="1:12" x14ac:dyDescent="0.2">
      <c r="A298" s="1" t="s">
        <v>3313</v>
      </c>
      <c r="B298" s="2">
        <v>25</v>
      </c>
      <c r="C298">
        <v>68</v>
      </c>
      <c r="D298" s="66">
        <v>2339</v>
      </c>
    </row>
    <row r="299" spans="1:12" x14ac:dyDescent="0.2">
      <c r="A299" s="1" t="s">
        <v>3314</v>
      </c>
      <c r="B299" s="2">
        <v>25</v>
      </c>
      <c r="C299">
        <v>66</v>
      </c>
      <c r="D299" s="66">
        <v>2339</v>
      </c>
    </row>
    <row r="300" spans="1:12" x14ac:dyDescent="0.2">
      <c r="A300" s="1" t="s">
        <v>3315</v>
      </c>
      <c r="B300" s="2">
        <v>24</v>
      </c>
      <c r="C300">
        <v>64</v>
      </c>
      <c r="D300" s="66">
        <v>2176</v>
      </c>
      <c r="H300">
        <v>303670</v>
      </c>
      <c r="K300">
        <v>371299</v>
      </c>
    </row>
    <row r="301" spans="1:12" x14ac:dyDescent="0.2">
      <c r="A301" s="1" t="s">
        <v>3316</v>
      </c>
      <c r="B301" s="2">
        <v>24</v>
      </c>
      <c r="C301" s="2">
        <v>64</v>
      </c>
      <c r="D301" s="66">
        <v>2176</v>
      </c>
    </row>
    <row r="302" spans="1:12" x14ac:dyDescent="0.2">
      <c r="A302" s="1" t="s">
        <v>3317</v>
      </c>
      <c r="B302" s="2">
        <v>23</v>
      </c>
      <c r="C302" s="2">
        <v>64</v>
      </c>
      <c r="D302" s="66">
        <v>2016</v>
      </c>
    </row>
    <row r="303" spans="1:12" x14ac:dyDescent="0.2">
      <c r="A303" s="1" t="s">
        <v>3318</v>
      </c>
      <c r="B303" s="2">
        <v>23</v>
      </c>
      <c r="C303" s="2">
        <v>64</v>
      </c>
      <c r="D303" s="66">
        <v>2016</v>
      </c>
    </row>
    <row r="304" spans="1:12" x14ac:dyDescent="0.2">
      <c r="A304" s="1" t="s">
        <v>3319</v>
      </c>
      <c r="B304" s="2">
        <v>22</v>
      </c>
      <c r="C304" s="2">
        <v>66</v>
      </c>
      <c r="D304" s="66">
        <v>1860</v>
      </c>
    </row>
    <row r="305" spans="1:12" x14ac:dyDescent="0.2">
      <c r="A305" s="1" t="s">
        <v>3320</v>
      </c>
      <c r="B305" s="2">
        <v>22</v>
      </c>
      <c r="C305" s="2">
        <v>68</v>
      </c>
      <c r="D305" s="66">
        <v>1860</v>
      </c>
    </row>
    <row r="306" spans="1:12" x14ac:dyDescent="0.2">
      <c r="A306" s="1" t="s">
        <v>3321</v>
      </c>
      <c r="B306" s="2">
        <v>21</v>
      </c>
      <c r="C306" s="2">
        <v>71</v>
      </c>
      <c r="D306" s="66">
        <v>2528</v>
      </c>
    </row>
    <row r="307" spans="1:12" x14ac:dyDescent="0.2">
      <c r="A307" s="1" t="s">
        <v>3322</v>
      </c>
      <c r="B307" s="2">
        <v>22</v>
      </c>
      <c r="C307" s="2">
        <v>69</v>
      </c>
      <c r="D307" s="66">
        <v>1860</v>
      </c>
    </row>
    <row r="308" spans="1:12" x14ac:dyDescent="0.2">
      <c r="A308" s="1" t="s">
        <v>3323</v>
      </c>
      <c r="B308" s="2">
        <v>22</v>
      </c>
      <c r="C308" s="2">
        <v>67</v>
      </c>
      <c r="D308" s="66">
        <v>1860</v>
      </c>
    </row>
    <row r="309" spans="1:12" x14ac:dyDescent="0.2">
      <c r="A309" s="1" t="s">
        <v>3324</v>
      </c>
      <c r="B309" s="2">
        <v>23</v>
      </c>
      <c r="C309" s="2">
        <v>65</v>
      </c>
      <c r="D309" s="66">
        <v>2016</v>
      </c>
    </row>
    <row r="310" spans="1:12" x14ac:dyDescent="0.2">
      <c r="A310" s="1" t="s">
        <v>3325</v>
      </c>
      <c r="B310" s="2">
        <v>25</v>
      </c>
      <c r="C310" s="2">
        <v>57</v>
      </c>
      <c r="D310" s="66">
        <v>1861</v>
      </c>
    </row>
    <row r="311" spans="1:12" x14ac:dyDescent="0.2">
      <c r="A311" s="1" t="s">
        <v>3326</v>
      </c>
      <c r="B311" s="2">
        <v>27</v>
      </c>
      <c r="C311" s="2">
        <v>49</v>
      </c>
      <c r="D311" s="66">
        <v>1550</v>
      </c>
    </row>
    <row r="312" spans="1:12" x14ac:dyDescent="0.2">
      <c r="A312" s="1" t="s">
        <v>3327</v>
      </c>
      <c r="B312" s="2">
        <v>29</v>
      </c>
      <c r="C312" s="2">
        <v>41</v>
      </c>
      <c r="D312" s="66">
        <v>1640</v>
      </c>
    </row>
    <row r="313" spans="1:12" x14ac:dyDescent="0.2">
      <c r="A313" s="1" t="s">
        <v>3328</v>
      </c>
      <c r="B313" s="2">
        <v>30</v>
      </c>
      <c r="C313" s="2">
        <v>36</v>
      </c>
      <c r="D313" s="66">
        <v>1259</v>
      </c>
    </row>
    <row r="314" spans="1:12" x14ac:dyDescent="0.2">
      <c r="A314" s="1" t="s">
        <v>3329</v>
      </c>
      <c r="B314" s="2">
        <v>31</v>
      </c>
      <c r="C314" s="2">
        <v>32</v>
      </c>
      <c r="D314" s="66">
        <v>1290</v>
      </c>
    </row>
    <row r="315" spans="1:12" x14ac:dyDescent="0.2">
      <c r="A315" s="1" t="s">
        <v>3330</v>
      </c>
      <c r="B315" s="2">
        <v>32</v>
      </c>
      <c r="C315" s="2">
        <v>28</v>
      </c>
      <c r="D315" s="66">
        <v>0</v>
      </c>
    </row>
    <row r="316" spans="1:12" x14ac:dyDescent="0.2">
      <c r="A316" s="1" t="s">
        <v>3331</v>
      </c>
      <c r="B316" s="2">
        <v>32</v>
      </c>
      <c r="C316" s="2">
        <v>32</v>
      </c>
      <c r="D316" s="66">
        <v>1325</v>
      </c>
      <c r="E316" s="67">
        <v>1863.8333333333333</v>
      </c>
      <c r="F316" s="55"/>
      <c r="G316" s="55"/>
      <c r="H316" s="55">
        <f>H348-H300</f>
        <v>1350</v>
      </c>
      <c r="I316" s="55"/>
      <c r="J316" s="55"/>
      <c r="K316" s="55">
        <f>K348-K300</f>
        <v>1128</v>
      </c>
      <c r="L316" s="47">
        <f>478</f>
        <v>478</v>
      </c>
    </row>
    <row r="317" spans="1:12" x14ac:dyDescent="0.2">
      <c r="A317" s="1" t="s">
        <v>3332</v>
      </c>
      <c r="B317" s="2">
        <v>31</v>
      </c>
      <c r="C317" s="2">
        <v>37</v>
      </c>
      <c r="D317" s="66">
        <v>1290</v>
      </c>
      <c r="F317" s="8"/>
      <c r="G317" s="8"/>
      <c r="H317" s="8"/>
      <c r="I317" s="8"/>
      <c r="J317" s="8"/>
      <c r="K317" s="8"/>
      <c r="L317" s="8"/>
    </row>
    <row r="318" spans="1:12" x14ac:dyDescent="0.2">
      <c r="A318" s="1" t="s">
        <v>3333</v>
      </c>
      <c r="B318" s="2">
        <v>30</v>
      </c>
      <c r="C318" s="2">
        <v>41</v>
      </c>
      <c r="D318" s="66">
        <v>1689</v>
      </c>
      <c r="E318" s="67"/>
      <c r="F318" s="2"/>
    </row>
    <row r="319" spans="1:12" x14ac:dyDescent="0.2">
      <c r="A319" s="1" t="s">
        <v>3334</v>
      </c>
      <c r="B319" s="2">
        <v>29</v>
      </c>
      <c r="C319" s="2">
        <v>41</v>
      </c>
      <c r="D319" s="66">
        <v>1640</v>
      </c>
    </row>
    <row r="320" spans="1:12" x14ac:dyDescent="0.2">
      <c r="A320" s="1" t="s">
        <v>3335</v>
      </c>
      <c r="B320" s="2">
        <v>27</v>
      </c>
      <c r="C320" s="2">
        <v>42</v>
      </c>
      <c r="D320" s="66">
        <v>1550</v>
      </c>
    </row>
    <row r="321" spans="1:11" x14ac:dyDescent="0.2">
      <c r="A321" s="1" t="s">
        <v>3336</v>
      </c>
      <c r="B321" s="2">
        <v>26</v>
      </c>
      <c r="C321" s="2">
        <v>43</v>
      </c>
      <c r="D321" s="66">
        <v>1507</v>
      </c>
    </row>
    <row r="322" spans="1:11" x14ac:dyDescent="0.2">
      <c r="A322" s="1" t="s">
        <v>3337</v>
      </c>
      <c r="B322" s="2">
        <v>25</v>
      </c>
      <c r="C322" s="2">
        <v>47</v>
      </c>
      <c r="D322" s="66">
        <v>1465</v>
      </c>
    </row>
    <row r="323" spans="1:11" x14ac:dyDescent="0.2">
      <c r="A323" s="1" t="s">
        <v>3338</v>
      </c>
      <c r="B323" s="2">
        <v>24</v>
      </c>
      <c r="C323" s="2">
        <v>51</v>
      </c>
      <c r="D323" s="66">
        <v>1772</v>
      </c>
    </row>
    <row r="324" spans="1:11" x14ac:dyDescent="0.2">
      <c r="A324" s="1" t="s">
        <v>3339</v>
      </c>
      <c r="B324" s="2">
        <v>23</v>
      </c>
      <c r="C324" s="2">
        <v>55</v>
      </c>
      <c r="D324" s="66">
        <v>1682</v>
      </c>
      <c r="F324" t="s">
        <v>537</v>
      </c>
      <c r="G324" t="s">
        <v>537</v>
      </c>
      <c r="H324" t="s">
        <v>537</v>
      </c>
      <c r="I324" t="s">
        <v>537</v>
      </c>
      <c r="J324" t="s">
        <v>537</v>
      </c>
      <c r="K324" t="s">
        <v>537</v>
      </c>
    </row>
    <row r="325" spans="1:11" x14ac:dyDescent="0.2">
      <c r="A325" s="1" t="s">
        <v>3340</v>
      </c>
      <c r="B325" s="2">
        <v>22</v>
      </c>
      <c r="C325" s="2">
        <v>60</v>
      </c>
      <c r="D325" s="66">
        <v>1860</v>
      </c>
      <c r="F325" t="s">
        <v>537</v>
      </c>
      <c r="G325" t="s">
        <v>537</v>
      </c>
      <c r="H325" t="s">
        <v>537</v>
      </c>
      <c r="I325" t="s">
        <v>537</v>
      </c>
      <c r="J325" t="s">
        <v>537</v>
      </c>
      <c r="K325" t="s">
        <v>537</v>
      </c>
    </row>
    <row r="326" spans="1:11" x14ac:dyDescent="0.2">
      <c r="A326" s="1" t="s">
        <v>3341</v>
      </c>
      <c r="B326" s="2">
        <v>21</v>
      </c>
      <c r="C326" s="2">
        <v>65</v>
      </c>
      <c r="D326" s="66">
        <v>1710</v>
      </c>
      <c r="F326" t="s">
        <v>537</v>
      </c>
      <c r="G326" t="s">
        <v>537</v>
      </c>
      <c r="H326" t="s">
        <v>537</v>
      </c>
      <c r="I326" t="s">
        <v>537</v>
      </c>
      <c r="J326" t="s">
        <v>537</v>
      </c>
      <c r="K326" t="s">
        <v>537</v>
      </c>
    </row>
    <row r="327" spans="1:11" x14ac:dyDescent="0.2">
      <c r="A327" s="1" t="s">
        <v>3342</v>
      </c>
      <c r="B327" s="2">
        <v>20</v>
      </c>
      <c r="C327" s="2">
        <v>70</v>
      </c>
      <c r="D327" s="66">
        <v>2343</v>
      </c>
      <c r="F327" t="s">
        <v>537</v>
      </c>
      <c r="G327" t="s">
        <v>537</v>
      </c>
      <c r="H327" t="s">
        <v>537</v>
      </c>
      <c r="I327" t="s">
        <v>537</v>
      </c>
      <c r="J327" t="s">
        <v>537</v>
      </c>
      <c r="K327" t="s">
        <v>537</v>
      </c>
    </row>
    <row r="328" spans="1:11" x14ac:dyDescent="0.2">
      <c r="A328" s="1" t="s">
        <v>3343</v>
      </c>
      <c r="B328" s="2">
        <v>20</v>
      </c>
      <c r="C328" s="2">
        <v>72</v>
      </c>
      <c r="D328" s="66">
        <v>2343</v>
      </c>
      <c r="F328" t="s">
        <v>537</v>
      </c>
      <c r="G328" t="s">
        <v>537</v>
      </c>
      <c r="H328" t="s">
        <v>537</v>
      </c>
      <c r="I328" t="s">
        <v>537</v>
      </c>
      <c r="J328" t="s">
        <v>537</v>
      </c>
      <c r="K328" t="s">
        <v>537</v>
      </c>
    </row>
    <row r="329" spans="1:11" x14ac:dyDescent="0.2">
      <c r="A329" s="1" t="s">
        <v>3344</v>
      </c>
      <c r="B329" s="2">
        <v>20</v>
      </c>
      <c r="C329" s="2">
        <v>73</v>
      </c>
      <c r="D329" s="66">
        <v>2343</v>
      </c>
      <c r="F329" t="s">
        <v>537</v>
      </c>
      <c r="G329" t="s">
        <v>537</v>
      </c>
      <c r="H329" t="s">
        <v>537</v>
      </c>
      <c r="I329" t="s">
        <v>537</v>
      </c>
      <c r="J329" t="s">
        <v>537</v>
      </c>
      <c r="K329" t="s">
        <v>537</v>
      </c>
    </row>
    <row r="330" spans="1:11" x14ac:dyDescent="0.2">
      <c r="A330" s="1" t="s">
        <v>3345</v>
      </c>
      <c r="B330" s="2">
        <v>20</v>
      </c>
      <c r="C330" s="2">
        <v>75</v>
      </c>
      <c r="D330" s="66">
        <v>2343</v>
      </c>
      <c r="F330" t="s">
        <v>537</v>
      </c>
      <c r="G330" t="s">
        <v>537</v>
      </c>
      <c r="H330" t="s">
        <v>537</v>
      </c>
      <c r="I330" t="s">
        <v>537</v>
      </c>
      <c r="J330" t="s">
        <v>537</v>
      </c>
      <c r="K330" t="s">
        <v>537</v>
      </c>
    </row>
    <row r="331" spans="1:11" x14ac:dyDescent="0.2">
      <c r="A331" s="1" t="s">
        <v>3346</v>
      </c>
      <c r="B331" s="2">
        <v>20</v>
      </c>
      <c r="C331" s="2">
        <v>71</v>
      </c>
      <c r="D331" s="66">
        <v>2343</v>
      </c>
      <c r="F331" t="s">
        <v>537</v>
      </c>
      <c r="G331" t="s">
        <v>537</v>
      </c>
      <c r="H331" t="s">
        <v>537</v>
      </c>
      <c r="I331" t="s">
        <v>537</v>
      </c>
      <c r="J331" t="s">
        <v>537</v>
      </c>
      <c r="K331" t="s">
        <v>537</v>
      </c>
    </row>
    <row r="332" spans="1:11" x14ac:dyDescent="0.2">
      <c r="A332" s="1" t="s">
        <v>3347</v>
      </c>
      <c r="B332" s="2">
        <v>21</v>
      </c>
      <c r="C332" s="2">
        <v>67</v>
      </c>
      <c r="D332" s="66">
        <v>1710</v>
      </c>
      <c r="F332" t="s">
        <v>537</v>
      </c>
      <c r="G332" t="s">
        <v>537</v>
      </c>
      <c r="H332" t="s">
        <v>537</v>
      </c>
      <c r="I332" t="s">
        <v>537</v>
      </c>
      <c r="J332" t="s">
        <v>537</v>
      </c>
      <c r="K332" t="s">
        <v>537</v>
      </c>
    </row>
    <row r="333" spans="1:11" x14ac:dyDescent="0.2">
      <c r="A333" s="1" t="s">
        <v>3348</v>
      </c>
      <c r="B333" s="2">
        <v>22</v>
      </c>
      <c r="C333" s="2">
        <v>64</v>
      </c>
      <c r="D333" s="66">
        <v>1860</v>
      </c>
      <c r="F333" t="s">
        <v>537</v>
      </c>
      <c r="G333" t="s">
        <v>537</v>
      </c>
      <c r="H333" t="s">
        <v>537</v>
      </c>
      <c r="I333" t="s">
        <v>537</v>
      </c>
      <c r="J333" t="s">
        <v>537</v>
      </c>
      <c r="K333" t="s">
        <v>537</v>
      </c>
    </row>
    <row r="334" spans="1:11" x14ac:dyDescent="0.2">
      <c r="A334" s="1" t="s">
        <v>3349</v>
      </c>
      <c r="B334" s="2">
        <v>23</v>
      </c>
      <c r="C334" s="2">
        <v>55</v>
      </c>
      <c r="D334" s="66">
        <v>1682</v>
      </c>
    </row>
    <row r="335" spans="1:11" x14ac:dyDescent="0.2">
      <c r="A335" s="1" t="s">
        <v>3350</v>
      </c>
      <c r="B335" s="2">
        <v>25</v>
      </c>
      <c r="C335" s="2">
        <v>46</v>
      </c>
      <c r="D335" s="66">
        <v>1465</v>
      </c>
    </row>
    <row r="336" spans="1:11" x14ac:dyDescent="0.2">
      <c r="A336" s="1" t="s">
        <v>3351</v>
      </c>
      <c r="B336" s="2">
        <v>27</v>
      </c>
      <c r="C336" s="2">
        <v>38</v>
      </c>
      <c r="D336" s="66">
        <v>1188</v>
      </c>
    </row>
    <row r="337" spans="1:13" x14ac:dyDescent="0.2">
      <c r="A337" s="1" t="s">
        <v>3352</v>
      </c>
      <c r="B337" s="2">
        <v>28</v>
      </c>
      <c r="C337" s="2">
        <v>34</v>
      </c>
      <c r="D337" s="66">
        <v>1209</v>
      </c>
    </row>
    <row r="338" spans="1:13" x14ac:dyDescent="0.2">
      <c r="A338" s="1" t="s">
        <v>3353</v>
      </c>
      <c r="B338" s="2">
        <v>30</v>
      </c>
      <c r="C338" s="2">
        <v>31</v>
      </c>
      <c r="D338" s="66">
        <v>1259</v>
      </c>
    </row>
    <row r="339" spans="1:13" x14ac:dyDescent="0.2">
      <c r="A339" s="1" t="s">
        <v>3354</v>
      </c>
      <c r="B339" s="2">
        <v>31</v>
      </c>
      <c r="C339" s="2">
        <v>28</v>
      </c>
      <c r="D339" s="66">
        <v>0</v>
      </c>
    </row>
    <row r="340" spans="1:13" x14ac:dyDescent="0.2">
      <c r="A340" s="1" t="s">
        <v>3355</v>
      </c>
      <c r="B340" s="2">
        <v>31</v>
      </c>
      <c r="C340" s="2">
        <v>30</v>
      </c>
      <c r="D340" s="66">
        <v>1290</v>
      </c>
      <c r="E340" s="67">
        <v>1647.625</v>
      </c>
      <c r="L340" s="8">
        <f>((K348-K300)+(H348-H300))</f>
        <v>2478</v>
      </c>
      <c r="M340" s="12"/>
    </row>
    <row r="341" spans="1:13" x14ac:dyDescent="0.2">
      <c r="A341" s="1" t="s">
        <v>3356</v>
      </c>
      <c r="B341" s="2">
        <v>30</v>
      </c>
      <c r="C341" s="2">
        <v>33</v>
      </c>
      <c r="D341" s="66">
        <v>1259</v>
      </c>
    </row>
    <row r="342" spans="1:13" x14ac:dyDescent="0.2">
      <c r="A342" s="1" t="s">
        <v>3357</v>
      </c>
      <c r="B342" s="2">
        <v>29</v>
      </c>
      <c r="C342" s="2">
        <v>35</v>
      </c>
      <c r="D342" s="66">
        <v>1232</v>
      </c>
      <c r="E342" s="67"/>
      <c r="F342" s="2"/>
    </row>
    <row r="343" spans="1:13" x14ac:dyDescent="0.2">
      <c r="A343" s="1" t="s">
        <v>3358</v>
      </c>
      <c r="B343" s="2">
        <v>28</v>
      </c>
      <c r="C343" s="2">
        <v>38</v>
      </c>
      <c r="D343" s="66">
        <v>1209</v>
      </c>
    </row>
    <row r="344" spans="1:13" x14ac:dyDescent="0.2">
      <c r="A344" s="1" t="s">
        <v>3359</v>
      </c>
      <c r="B344" s="2">
        <v>27</v>
      </c>
      <c r="C344" s="2">
        <v>41</v>
      </c>
      <c r="D344" s="66">
        <v>1550</v>
      </c>
    </row>
    <row r="345" spans="1:13" x14ac:dyDescent="0.2">
      <c r="A345" s="1" t="s">
        <v>3360</v>
      </c>
      <c r="B345" s="2">
        <v>27</v>
      </c>
      <c r="C345" s="2">
        <v>45</v>
      </c>
      <c r="D345" s="66">
        <v>1550</v>
      </c>
    </row>
    <row r="346" spans="1:13" x14ac:dyDescent="0.2">
      <c r="A346" s="1" t="s">
        <v>3361</v>
      </c>
      <c r="B346" s="2">
        <v>25</v>
      </c>
      <c r="C346" s="2">
        <v>52</v>
      </c>
      <c r="D346" s="66">
        <v>1861</v>
      </c>
    </row>
    <row r="347" spans="1:13" x14ac:dyDescent="0.2">
      <c r="A347" s="1" t="s">
        <v>3362</v>
      </c>
      <c r="B347" s="2">
        <v>24</v>
      </c>
      <c r="C347" s="2">
        <v>59</v>
      </c>
      <c r="D347" s="66">
        <v>1772</v>
      </c>
    </row>
    <row r="348" spans="1:13" x14ac:dyDescent="0.2">
      <c r="A348" s="1" t="s">
        <v>3363</v>
      </c>
      <c r="B348" s="2">
        <v>22</v>
      </c>
      <c r="C348" s="2">
        <v>66</v>
      </c>
      <c r="D348" s="66">
        <v>1860</v>
      </c>
      <c r="F348">
        <v>21.1</v>
      </c>
      <c r="G348">
        <v>76.8</v>
      </c>
      <c r="H348">
        <v>305020</v>
      </c>
      <c r="I348">
        <v>23.7</v>
      </c>
      <c r="J348">
        <v>76.8</v>
      </c>
      <c r="K348">
        <v>372427</v>
      </c>
    </row>
    <row r="349" spans="1:13" x14ac:dyDescent="0.2">
      <c r="A349" s="1" t="s">
        <v>3364</v>
      </c>
      <c r="B349" s="2">
        <v>22</v>
      </c>
      <c r="C349" s="2">
        <v>68</v>
      </c>
      <c r="D349" s="66">
        <v>1860</v>
      </c>
      <c r="F349">
        <v>21.4</v>
      </c>
      <c r="G349">
        <v>76.8</v>
      </c>
      <c r="H349">
        <v>305014</v>
      </c>
      <c r="I349">
        <v>24.5</v>
      </c>
      <c r="J349">
        <v>76</v>
      </c>
    </row>
    <row r="350" spans="1:13" x14ac:dyDescent="0.2">
      <c r="A350" s="1" t="s">
        <v>3365</v>
      </c>
      <c r="B350" s="2">
        <v>21</v>
      </c>
      <c r="C350" s="2">
        <v>70</v>
      </c>
      <c r="D350" s="66">
        <v>2528</v>
      </c>
      <c r="F350">
        <v>23.1</v>
      </c>
      <c r="G350">
        <v>72.5</v>
      </c>
      <c r="H350">
        <v>305150</v>
      </c>
      <c r="I350">
        <v>25.4</v>
      </c>
      <c r="J350">
        <v>72.5</v>
      </c>
    </row>
    <row r="351" spans="1:13" x14ac:dyDescent="0.2">
      <c r="A351" s="1" t="s">
        <v>3366</v>
      </c>
      <c r="B351" s="2">
        <v>21</v>
      </c>
      <c r="C351" s="2">
        <v>72</v>
      </c>
      <c r="D351" s="66">
        <v>2528</v>
      </c>
      <c r="F351">
        <v>23.1</v>
      </c>
      <c r="G351">
        <v>69.5</v>
      </c>
      <c r="H351">
        <v>305150</v>
      </c>
      <c r="I351">
        <v>25.9</v>
      </c>
      <c r="J351">
        <v>64.5</v>
      </c>
    </row>
    <row r="352" spans="1:13" x14ac:dyDescent="0.2">
      <c r="A352" s="1" t="s">
        <v>3367</v>
      </c>
      <c r="B352" s="2">
        <v>21</v>
      </c>
      <c r="C352" s="2">
        <v>73</v>
      </c>
      <c r="D352" s="66">
        <v>2528</v>
      </c>
      <c r="F352">
        <v>23.4</v>
      </c>
      <c r="G352">
        <v>69.8</v>
      </c>
      <c r="H352">
        <v>305203</v>
      </c>
      <c r="I352">
        <v>27.4</v>
      </c>
      <c r="J352">
        <v>69.8</v>
      </c>
    </row>
    <row r="353" spans="1:13" x14ac:dyDescent="0.2">
      <c r="A353" s="1" t="s">
        <v>3368</v>
      </c>
      <c r="B353" s="2">
        <v>20</v>
      </c>
      <c r="C353" s="2">
        <v>75</v>
      </c>
      <c r="D353" s="66">
        <v>2343</v>
      </c>
      <c r="F353">
        <v>25</v>
      </c>
      <c r="G353">
        <v>76.7</v>
      </c>
      <c r="H353">
        <v>305203</v>
      </c>
      <c r="I353">
        <v>29.5</v>
      </c>
      <c r="J353">
        <v>76.7</v>
      </c>
    </row>
    <row r="354" spans="1:13" x14ac:dyDescent="0.2">
      <c r="A354" s="1" t="s">
        <v>3369</v>
      </c>
      <c r="B354" s="2">
        <v>20</v>
      </c>
      <c r="C354" s="2">
        <v>76</v>
      </c>
      <c r="D354" s="66">
        <v>2343</v>
      </c>
      <c r="F354">
        <v>25.1</v>
      </c>
      <c r="G354">
        <v>88.9</v>
      </c>
      <c r="H354">
        <v>305311</v>
      </c>
      <c r="I354">
        <v>28.9</v>
      </c>
      <c r="J354">
        <v>80.099999999999994</v>
      </c>
    </row>
    <row r="355" spans="1:13" x14ac:dyDescent="0.2">
      <c r="A355" s="1" t="s">
        <v>3370</v>
      </c>
      <c r="B355" s="2">
        <v>20</v>
      </c>
      <c r="C355" s="2">
        <v>73</v>
      </c>
      <c r="D355" s="66">
        <v>2343</v>
      </c>
      <c r="F355">
        <v>25</v>
      </c>
      <c r="G355">
        <v>79.2</v>
      </c>
      <c r="H355">
        <v>305411</v>
      </c>
      <c r="I355">
        <v>25</v>
      </c>
      <c r="J355">
        <v>78.2</v>
      </c>
    </row>
    <row r="356" spans="1:13" x14ac:dyDescent="0.2">
      <c r="A356" s="1" t="s">
        <v>3371</v>
      </c>
      <c r="B356" s="2">
        <v>21</v>
      </c>
      <c r="C356" s="2">
        <v>69</v>
      </c>
      <c r="D356" s="66">
        <v>1710</v>
      </c>
      <c r="F356">
        <v>25.7</v>
      </c>
      <c r="G356">
        <v>77</v>
      </c>
      <c r="H356">
        <v>305467</v>
      </c>
      <c r="I356">
        <v>22</v>
      </c>
      <c r="J356">
        <v>83.2</v>
      </c>
    </row>
    <row r="357" spans="1:13" x14ac:dyDescent="0.2">
      <c r="A357" s="1" t="s">
        <v>3372</v>
      </c>
      <c r="B357" s="2">
        <v>21</v>
      </c>
      <c r="C357" s="2">
        <v>66</v>
      </c>
      <c r="D357" s="66">
        <v>1710</v>
      </c>
      <c r="F357">
        <v>25.8</v>
      </c>
      <c r="G357">
        <v>80</v>
      </c>
      <c r="H357">
        <v>305467</v>
      </c>
      <c r="I357">
        <v>23.2</v>
      </c>
      <c r="J357">
        <v>77</v>
      </c>
    </row>
    <row r="358" spans="1:13" x14ac:dyDescent="0.2">
      <c r="A358" s="1" t="s">
        <v>3373</v>
      </c>
      <c r="B358" s="2">
        <v>23</v>
      </c>
      <c r="C358" s="2">
        <v>59</v>
      </c>
      <c r="D358" s="66">
        <v>1682</v>
      </c>
      <c r="F358">
        <v>21.6</v>
      </c>
      <c r="G358">
        <v>82.8</v>
      </c>
      <c r="H358">
        <v>305664</v>
      </c>
      <c r="I358">
        <v>21.5</v>
      </c>
      <c r="J358">
        <v>82.7</v>
      </c>
    </row>
    <row r="359" spans="1:13" x14ac:dyDescent="0.2">
      <c r="A359" s="1" t="s">
        <v>3374</v>
      </c>
      <c r="B359" s="2">
        <v>25</v>
      </c>
      <c r="C359" s="2">
        <v>51</v>
      </c>
      <c r="D359" s="66">
        <v>1861</v>
      </c>
      <c r="F359">
        <v>21.2</v>
      </c>
      <c r="G359">
        <v>87.6</v>
      </c>
      <c r="H359">
        <v>305740</v>
      </c>
      <c r="I359">
        <v>22.5</v>
      </c>
      <c r="J359">
        <v>83.7</v>
      </c>
    </row>
    <row r="360" spans="1:13" x14ac:dyDescent="0.2">
      <c r="A360" s="1" t="s">
        <v>3375</v>
      </c>
      <c r="B360" s="2">
        <v>27</v>
      </c>
      <c r="C360" s="2">
        <v>44</v>
      </c>
      <c r="D360" s="66">
        <v>1550</v>
      </c>
      <c r="F360">
        <v>22.5</v>
      </c>
      <c r="G360">
        <v>85.3</v>
      </c>
      <c r="H360">
        <v>305740</v>
      </c>
      <c r="I360">
        <v>20.6</v>
      </c>
      <c r="J360">
        <v>80.599999999999994</v>
      </c>
    </row>
    <row r="361" spans="1:13" x14ac:dyDescent="0.2">
      <c r="A361" s="1" t="s">
        <v>3376</v>
      </c>
      <c r="B361" s="2">
        <v>28</v>
      </c>
      <c r="C361" s="2">
        <v>40</v>
      </c>
      <c r="D361" s="66">
        <v>1594</v>
      </c>
      <c r="F361">
        <v>22.9</v>
      </c>
      <c r="G361">
        <v>86.7</v>
      </c>
      <c r="H361">
        <v>305853</v>
      </c>
      <c r="I361">
        <v>21.9</v>
      </c>
      <c r="J361">
        <v>81.099999999999994</v>
      </c>
    </row>
    <row r="362" spans="1:13" x14ac:dyDescent="0.2">
      <c r="A362" s="1" t="s">
        <v>3377</v>
      </c>
      <c r="B362" s="2">
        <v>29</v>
      </c>
      <c r="C362" s="2">
        <v>36</v>
      </c>
      <c r="D362" s="66">
        <v>1232</v>
      </c>
      <c r="F362">
        <v>22</v>
      </c>
      <c r="G362">
        <v>79.400000000000006</v>
      </c>
      <c r="H362">
        <v>305925</v>
      </c>
      <c r="I362">
        <v>21.4</v>
      </c>
      <c r="J362">
        <v>81.3</v>
      </c>
    </row>
    <row r="363" spans="1:13" x14ac:dyDescent="0.2">
      <c r="A363" s="1" t="s">
        <v>3378</v>
      </c>
      <c r="B363" s="2">
        <v>31</v>
      </c>
      <c r="C363" s="2">
        <v>32</v>
      </c>
      <c r="D363" s="66">
        <v>1290</v>
      </c>
      <c r="F363">
        <v>20.5</v>
      </c>
      <c r="G363">
        <v>83</v>
      </c>
      <c r="H363">
        <v>305925</v>
      </c>
      <c r="I363">
        <v>20.399999999999999</v>
      </c>
      <c r="J363">
        <v>82.8</v>
      </c>
    </row>
    <row r="364" spans="1:13" x14ac:dyDescent="0.2">
      <c r="A364" s="1" t="s">
        <v>3379</v>
      </c>
      <c r="B364" s="2">
        <v>28</v>
      </c>
      <c r="C364" s="2">
        <v>43</v>
      </c>
      <c r="D364" s="66">
        <v>1594</v>
      </c>
      <c r="E364" s="67">
        <v>1791.2083333333333</v>
      </c>
      <c r="F364" s="55">
        <f>AVERAGE(F347:F362)</f>
        <v>23.259999999999998</v>
      </c>
      <c r="G364" s="55">
        <f>AVERAGE(G347:G362)</f>
        <v>79.266666666666666</v>
      </c>
      <c r="H364" s="55">
        <f>H372-H348</f>
        <v>1524</v>
      </c>
      <c r="I364" s="55">
        <f>AVERAGE(I347:I362)</f>
        <v>24.226666666666667</v>
      </c>
      <c r="J364" s="55">
        <f>AVERAGE(J347:J362)</f>
        <v>77.61333333333333</v>
      </c>
      <c r="K364" s="55">
        <f>K372-K348</f>
        <v>2726</v>
      </c>
      <c r="L364" s="8">
        <f>(K372-K348)+(H372-H348)</f>
        <v>4250</v>
      </c>
      <c r="M364" s="12"/>
    </row>
    <row r="365" spans="1:13" x14ac:dyDescent="0.2">
      <c r="A365" s="1" t="s">
        <v>3380</v>
      </c>
      <c r="B365" s="2">
        <v>25</v>
      </c>
      <c r="C365" s="2">
        <v>53</v>
      </c>
      <c r="D365" s="66">
        <v>1861</v>
      </c>
      <c r="E365" s="67"/>
      <c r="F365" s="8"/>
      <c r="G365" s="8"/>
      <c r="H365" s="8"/>
      <c r="I365" s="8"/>
      <c r="J365" s="8"/>
      <c r="K365" s="8"/>
    </row>
    <row r="366" spans="1:13" x14ac:dyDescent="0.2">
      <c r="A366" s="1" t="s">
        <v>3381</v>
      </c>
      <c r="B366" s="2">
        <v>22</v>
      </c>
      <c r="C366" s="2">
        <v>64</v>
      </c>
      <c r="D366" s="66">
        <v>1860</v>
      </c>
      <c r="E366" s="67"/>
      <c r="F366" s="2"/>
      <c r="G366" s="8"/>
      <c r="I366" s="8"/>
      <c r="J366" s="8"/>
      <c r="K366" s="8"/>
    </row>
    <row r="367" spans="1:13" x14ac:dyDescent="0.2">
      <c r="A367" s="1" t="s">
        <v>3382</v>
      </c>
      <c r="B367" s="2">
        <v>21</v>
      </c>
      <c r="C367" s="2">
        <v>66</v>
      </c>
      <c r="D367" s="66">
        <v>1710</v>
      </c>
    </row>
    <row r="368" spans="1:13" x14ac:dyDescent="0.2">
      <c r="A368" s="1" t="s">
        <v>3383</v>
      </c>
      <c r="B368" s="2">
        <v>21</v>
      </c>
      <c r="C368" s="2">
        <v>68</v>
      </c>
      <c r="D368" s="66">
        <v>1710</v>
      </c>
    </row>
    <row r="369" spans="1:11" x14ac:dyDescent="0.2">
      <c r="A369" s="1" t="s">
        <v>3384</v>
      </c>
      <c r="B369" s="2">
        <v>20</v>
      </c>
      <c r="C369" s="2">
        <v>71</v>
      </c>
      <c r="D369" s="66">
        <v>2343</v>
      </c>
    </row>
    <row r="370" spans="1:11" x14ac:dyDescent="0.2">
      <c r="A370" s="1" t="s">
        <v>3385</v>
      </c>
      <c r="B370" s="2">
        <v>19</v>
      </c>
      <c r="C370" s="2">
        <v>69</v>
      </c>
      <c r="D370" s="66">
        <v>1444</v>
      </c>
    </row>
    <row r="371" spans="1:11" x14ac:dyDescent="0.2">
      <c r="A371" s="1" t="s">
        <v>3386</v>
      </c>
      <c r="B371" s="2">
        <v>17</v>
      </c>
      <c r="C371" s="2">
        <v>67</v>
      </c>
      <c r="D371" s="66">
        <v>1242</v>
      </c>
    </row>
    <row r="372" spans="1:11" x14ac:dyDescent="0.2">
      <c r="A372" s="1" t="s">
        <v>3387</v>
      </c>
      <c r="B372" s="2">
        <v>15</v>
      </c>
      <c r="C372" s="2">
        <v>65</v>
      </c>
      <c r="D372" s="66">
        <v>1132</v>
      </c>
      <c r="F372">
        <v>17.100000000000001</v>
      </c>
      <c r="G372">
        <v>80.7</v>
      </c>
      <c r="H372">
        <v>306544</v>
      </c>
      <c r="I372">
        <v>17.5</v>
      </c>
      <c r="J372">
        <v>76.599999999999994</v>
      </c>
      <c r="K372">
        <v>375153</v>
      </c>
    </row>
    <row r="373" spans="1:11" x14ac:dyDescent="0.2">
      <c r="A373" s="1" t="s">
        <v>3388</v>
      </c>
      <c r="B373" s="2">
        <v>16</v>
      </c>
      <c r="C373" s="2">
        <v>68</v>
      </c>
      <c r="D373" s="66">
        <v>1173</v>
      </c>
      <c r="F373">
        <v>17</v>
      </c>
      <c r="G373">
        <v>86.4</v>
      </c>
      <c r="H373">
        <v>306594</v>
      </c>
      <c r="I373">
        <v>17.100000000000001</v>
      </c>
      <c r="J373">
        <v>86.3</v>
      </c>
      <c r="K373">
        <v>375426</v>
      </c>
    </row>
    <row r="374" spans="1:11" x14ac:dyDescent="0.2">
      <c r="A374" s="1" t="s">
        <v>3389</v>
      </c>
      <c r="B374" s="2">
        <v>18</v>
      </c>
      <c r="C374" s="2">
        <v>71</v>
      </c>
      <c r="D374" s="66">
        <v>1975</v>
      </c>
      <c r="F374">
        <v>16.399999999999999</v>
      </c>
      <c r="G374">
        <v>85</v>
      </c>
      <c r="H374">
        <v>306510</v>
      </c>
      <c r="I374">
        <v>16.3</v>
      </c>
      <c r="J374">
        <v>83.6</v>
      </c>
      <c r="K374">
        <v>375424</v>
      </c>
    </row>
    <row r="375" spans="1:11" x14ac:dyDescent="0.2">
      <c r="A375" s="1" t="s">
        <v>3390</v>
      </c>
      <c r="B375" s="2">
        <v>19</v>
      </c>
      <c r="C375" s="2">
        <v>75</v>
      </c>
      <c r="D375" s="66">
        <v>2159</v>
      </c>
      <c r="F375">
        <v>16.3</v>
      </c>
      <c r="G375">
        <v>87</v>
      </c>
      <c r="H375">
        <v>306560</v>
      </c>
      <c r="I375">
        <v>16.5</v>
      </c>
      <c r="J375">
        <v>86.7</v>
      </c>
      <c r="K375">
        <v>375622</v>
      </c>
    </row>
    <row r="376" spans="1:11" x14ac:dyDescent="0.2">
      <c r="A376" s="1" t="s">
        <v>3391</v>
      </c>
      <c r="B376" s="2">
        <v>18</v>
      </c>
      <c r="C376" s="2">
        <v>76</v>
      </c>
      <c r="D376" s="66">
        <v>1975</v>
      </c>
      <c r="F376">
        <v>17.8</v>
      </c>
      <c r="G376">
        <v>86.4</v>
      </c>
      <c r="H376">
        <v>606620</v>
      </c>
      <c r="I376">
        <v>21.3</v>
      </c>
      <c r="J376">
        <v>84.6</v>
      </c>
      <c r="K376">
        <v>375693</v>
      </c>
    </row>
    <row r="377" spans="1:11" x14ac:dyDescent="0.2">
      <c r="A377" s="1" t="s">
        <v>3392</v>
      </c>
      <c r="B377" s="2">
        <v>18</v>
      </c>
      <c r="C377" s="2">
        <v>77</v>
      </c>
      <c r="D377" s="66">
        <v>1975</v>
      </c>
      <c r="F377">
        <v>19.5</v>
      </c>
      <c r="G377">
        <v>79.2</v>
      </c>
      <c r="H377">
        <v>306714</v>
      </c>
      <c r="I377">
        <v>22.3</v>
      </c>
      <c r="J377">
        <v>74.3</v>
      </c>
      <c r="K377">
        <v>375698</v>
      </c>
    </row>
    <row r="378" spans="1:11" x14ac:dyDescent="0.2">
      <c r="A378" s="1" t="s">
        <v>3393</v>
      </c>
      <c r="B378" s="2">
        <v>17</v>
      </c>
      <c r="C378" s="2">
        <v>79</v>
      </c>
      <c r="D378" s="66">
        <v>1791</v>
      </c>
      <c r="F378">
        <v>20</v>
      </c>
      <c r="G378">
        <v>83.3</v>
      </c>
      <c r="H378">
        <v>306746</v>
      </c>
      <c r="I378">
        <v>20.5</v>
      </c>
      <c r="J378">
        <v>81.400000000000006</v>
      </c>
      <c r="K378">
        <v>375952</v>
      </c>
    </row>
    <row r="379" spans="1:11" x14ac:dyDescent="0.2">
      <c r="A379" s="1" t="s">
        <v>3394</v>
      </c>
      <c r="B379" s="2">
        <v>18</v>
      </c>
      <c r="C379" s="2">
        <v>74</v>
      </c>
      <c r="D379" s="66">
        <v>1975</v>
      </c>
      <c r="F379">
        <v>20.399999999999999</v>
      </c>
      <c r="G379">
        <v>83.1</v>
      </c>
      <c r="H379">
        <v>306804</v>
      </c>
      <c r="I379">
        <v>24</v>
      </c>
      <c r="J379">
        <v>81.8</v>
      </c>
      <c r="K379">
        <v>376132</v>
      </c>
    </row>
    <row r="380" spans="1:11" x14ac:dyDescent="0.2">
      <c r="A380" s="1" t="s">
        <v>3395</v>
      </c>
      <c r="B380" s="2">
        <v>19</v>
      </c>
      <c r="C380" s="2">
        <v>70</v>
      </c>
      <c r="D380" s="66">
        <v>2159</v>
      </c>
      <c r="F380">
        <v>19.7</v>
      </c>
      <c r="G380">
        <v>83.3</v>
      </c>
      <c r="H380">
        <v>306861</v>
      </c>
      <c r="I380">
        <v>23.1</v>
      </c>
      <c r="J380">
        <v>62.7</v>
      </c>
      <c r="K380">
        <v>376239</v>
      </c>
    </row>
    <row r="381" spans="1:11" x14ac:dyDescent="0.2">
      <c r="A381" s="1" t="s">
        <v>3396</v>
      </c>
      <c r="B381" s="2">
        <v>20</v>
      </c>
      <c r="C381" s="2">
        <v>66</v>
      </c>
      <c r="D381" s="66">
        <v>1571</v>
      </c>
      <c r="F381">
        <v>22.8</v>
      </c>
      <c r="G381">
        <v>57.1</v>
      </c>
      <c r="H381">
        <v>306861</v>
      </c>
      <c r="I381">
        <v>23.3</v>
      </c>
      <c r="J381">
        <v>63.5</v>
      </c>
      <c r="K381">
        <v>376212</v>
      </c>
    </row>
    <row r="382" spans="1:11" x14ac:dyDescent="0.2">
      <c r="A382" s="1" t="s">
        <v>3397</v>
      </c>
      <c r="B382" s="2">
        <v>22</v>
      </c>
      <c r="C382" s="2">
        <v>60</v>
      </c>
      <c r="D382" s="66">
        <v>1860</v>
      </c>
      <c r="F382">
        <v>22.4</v>
      </c>
      <c r="G382">
        <v>66.599999999999994</v>
      </c>
      <c r="H382">
        <v>307001</v>
      </c>
      <c r="I382">
        <v>23.7</v>
      </c>
      <c r="J382">
        <v>62.7</v>
      </c>
      <c r="K382">
        <v>376524</v>
      </c>
    </row>
    <row r="383" spans="1:11" x14ac:dyDescent="0.2">
      <c r="A383" s="1" t="s">
        <v>3398</v>
      </c>
      <c r="B383" s="2">
        <v>24</v>
      </c>
      <c r="C383" s="2">
        <v>54</v>
      </c>
      <c r="D383" s="66">
        <v>1772</v>
      </c>
      <c r="F383">
        <v>20.5</v>
      </c>
      <c r="G383">
        <v>66.5</v>
      </c>
      <c r="H383">
        <v>307044</v>
      </c>
      <c r="I383">
        <v>21.1</v>
      </c>
      <c r="J383">
        <v>61.2</v>
      </c>
      <c r="K383">
        <v>376766</v>
      </c>
    </row>
    <row r="384" spans="1:11" x14ac:dyDescent="0.2">
      <c r="A384" s="1" t="s">
        <v>3399</v>
      </c>
      <c r="B384" s="2">
        <v>25</v>
      </c>
      <c r="C384" s="2">
        <v>48</v>
      </c>
      <c r="D384" s="66">
        <v>1465</v>
      </c>
      <c r="F384">
        <v>18.899999999999999</v>
      </c>
      <c r="G384">
        <v>61.9</v>
      </c>
      <c r="H384">
        <v>307074</v>
      </c>
      <c r="I384">
        <v>20</v>
      </c>
      <c r="J384">
        <v>64.8</v>
      </c>
      <c r="K384">
        <v>376766</v>
      </c>
    </row>
    <row r="385" spans="1:13" x14ac:dyDescent="0.2">
      <c r="A385" s="1" t="s">
        <v>3400</v>
      </c>
      <c r="B385" s="2">
        <v>27</v>
      </c>
      <c r="C385" s="2">
        <v>43</v>
      </c>
      <c r="D385" s="66">
        <v>1550</v>
      </c>
      <c r="F385">
        <v>18.100000000000001</v>
      </c>
      <c r="G385">
        <v>68.2</v>
      </c>
      <c r="H385">
        <v>307136</v>
      </c>
      <c r="I385">
        <v>21.4</v>
      </c>
      <c r="J385">
        <v>68.3</v>
      </c>
      <c r="K385">
        <v>377079</v>
      </c>
    </row>
    <row r="386" spans="1:13" x14ac:dyDescent="0.2">
      <c r="A386" s="1" t="s">
        <v>3401</v>
      </c>
      <c r="B386" s="2">
        <v>28</v>
      </c>
      <c r="C386" s="2">
        <v>38</v>
      </c>
      <c r="D386" s="66">
        <v>1209</v>
      </c>
      <c r="F386" s="2">
        <v>17.3</v>
      </c>
      <c r="G386" s="2">
        <v>69.5</v>
      </c>
      <c r="H386">
        <v>307214</v>
      </c>
      <c r="I386" s="2">
        <v>17.600000000000001</v>
      </c>
      <c r="J386" s="2">
        <v>71.599999999999994</v>
      </c>
      <c r="K386">
        <v>377009</v>
      </c>
    </row>
    <row r="387" spans="1:13" x14ac:dyDescent="0.2">
      <c r="A387" s="1" t="s">
        <v>3402</v>
      </c>
      <c r="B387" s="2">
        <v>30</v>
      </c>
      <c r="C387" s="2">
        <v>33</v>
      </c>
      <c r="D387" s="66">
        <v>1259</v>
      </c>
      <c r="F387" s="2"/>
      <c r="G387" s="2"/>
    </row>
    <row r="388" spans="1:13" x14ac:dyDescent="0.2">
      <c r="A388" s="1" t="s">
        <v>3403</v>
      </c>
      <c r="B388" s="2">
        <v>30</v>
      </c>
      <c r="C388" s="2">
        <v>29</v>
      </c>
      <c r="D388" s="66">
        <v>0</v>
      </c>
      <c r="E388" s="67">
        <v>1632.0833333333333</v>
      </c>
      <c r="F388" s="55">
        <f>AVERAGE(F371:F386)</f>
        <v>18.946666666666669</v>
      </c>
      <c r="G388" s="55">
        <f>AVERAGE(G371:G386)</f>
        <v>76.28</v>
      </c>
      <c r="H388" s="55">
        <f>H396-H372</f>
        <v>590</v>
      </c>
      <c r="I388" s="55">
        <f>AVERAGE(I371:I386)</f>
        <v>20.38</v>
      </c>
      <c r="J388" s="55">
        <f>AVERAGE(J371:J386)</f>
        <v>74.006666666666661</v>
      </c>
      <c r="K388" s="55">
        <f>K396-K372</f>
        <v>2053</v>
      </c>
      <c r="L388" s="8">
        <f>(K396-K372)+(H396-H372)</f>
        <v>2643</v>
      </c>
      <c r="M388" s="12"/>
    </row>
    <row r="389" spans="1:13" x14ac:dyDescent="0.2">
      <c r="A389" s="1" t="s">
        <v>3404</v>
      </c>
      <c r="B389" s="2">
        <v>31</v>
      </c>
      <c r="C389" s="2">
        <v>25</v>
      </c>
      <c r="D389" s="66">
        <v>0</v>
      </c>
    </row>
    <row r="390" spans="1:13" x14ac:dyDescent="0.2">
      <c r="A390" s="1" t="s">
        <v>3405</v>
      </c>
      <c r="B390" s="2">
        <v>31</v>
      </c>
      <c r="C390" s="2">
        <v>22</v>
      </c>
      <c r="D390" s="66">
        <v>0</v>
      </c>
      <c r="E390" s="67"/>
      <c r="F390" s="2"/>
    </row>
    <row r="391" spans="1:13" x14ac:dyDescent="0.2">
      <c r="A391" s="1" t="s">
        <v>3406</v>
      </c>
      <c r="B391" s="2">
        <v>30</v>
      </c>
      <c r="C391" s="2">
        <v>24</v>
      </c>
      <c r="D391" s="66">
        <v>0</v>
      </c>
    </row>
    <row r="392" spans="1:13" x14ac:dyDescent="0.2">
      <c r="A392" s="1" t="s">
        <v>3407</v>
      </c>
      <c r="B392" s="2">
        <v>30</v>
      </c>
      <c r="C392" s="2">
        <v>25</v>
      </c>
      <c r="D392" s="66">
        <v>0</v>
      </c>
    </row>
    <row r="393" spans="1:13" x14ac:dyDescent="0.2">
      <c r="A393" s="1" t="s">
        <v>3408</v>
      </c>
      <c r="B393" s="2">
        <v>29</v>
      </c>
      <c r="C393" s="2">
        <v>27</v>
      </c>
      <c r="D393" s="66">
        <v>0</v>
      </c>
    </row>
    <row r="394" spans="1:13" x14ac:dyDescent="0.2">
      <c r="A394" s="1" t="s">
        <v>3409</v>
      </c>
      <c r="B394" s="2">
        <v>28</v>
      </c>
      <c r="C394" s="2">
        <v>30</v>
      </c>
      <c r="D394" s="66">
        <v>1209</v>
      </c>
    </row>
    <row r="395" spans="1:13" x14ac:dyDescent="0.2">
      <c r="A395" s="1" t="s">
        <v>3410</v>
      </c>
      <c r="B395" s="2">
        <v>28</v>
      </c>
      <c r="C395" s="2">
        <v>32</v>
      </c>
      <c r="D395" s="66">
        <v>1209</v>
      </c>
    </row>
    <row r="396" spans="1:13" x14ac:dyDescent="0.2">
      <c r="A396" s="1" t="s">
        <v>3411</v>
      </c>
      <c r="B396" s="2">
        <v>27</v>
      </c>
      <c r="C396" s="2">
        <v>35</v>
      </c>
      <c r="D396" s="66">
        <v>1188</v>
      </c>
      <c r="F396">
        <v>17</v>
      </c>
      <c r="G396">
        <v>66.099999999999994</v>
      </c>
      <c r="H396">
        <v>307134</v>
      </c>
      <c r="I396">
        <v>15</v>
      </c>
      <c r="J396">
        <v>63.1</v>
      </c>
      <c r="K396">
        <v>377206</v>
      </c>
    </row>
    <row r="397" spans="1:13" x14ac:dyDescent="0.2">
      <c r="A397" s="1" t="s">
        <v>3412</v>
      </c>
      <c r="B397" s="2">
        <v>25</v>
      </c>
      <c r="C397" s="2">
        <v>45</v>
      </c>
      <c r="D397" s="66">
        <v>1465</v>
      </c>
      <c r="F397">
        <v>19.399999999999999</v>
      </c>
      <c r="G397">
        <v>60.5</v>
      </c>
      <c r="H397">
        <v>307182</v>
      </c>
      <c r="I397">
        <v>19.100000000000001</v>
      </c>
      <c r="J397">
        <v>61.4</v>
      </c>
      <c r="K397">
        <v>377206</v>
      </c>
    </row>
    <row r="398" spans="1:13" x14ac:dyDescent="0.2">
      <c r="A398" s="1" t="s">
        <v>3413</v>
      </c>
      <c r="B398" s="2">
        <v>22</v>
      </c>
      <c r="C398" s="2">
        <v>54</v>
      </c>
      <c r="D398" s="66">
        <v>1590</v>
      </c>
      <c r="F398">
        <v>21.3</v>
      </c>
      <c r="G398">
        <v>59.3</v>
      </c>
      <c r="H398">
        <v>307839</v>
      </c>
      <c r="I398">
        <v>20.2</v>
      </c>
      <c r="J398">
        <v>59.2</v>
      </c>
      <c r="K398">
        <v>377206</v>
      </c>
    </row>
    <row r="399" spans="1:13" x14ac:dyDescent="0.2">
      <c r="A399" s="1" t="s">
        <v>3414</v>
      </c>
      <c r="B399" s="2">
        <v>20</v>
      </c>
      <c r="C399" s="2">
        <v>64</v>
      </c>
      <c r="D399" s="66">
        <v>1571</v>
      </c>
      <c r="F399">
        <v>23.3</v>
      </c>
      <c r="G399">
        <v>56.2</v>
      </c>
      <c r="H399">
        <v>307800</v>
      </c>
      <c r="I399">
        <v>21.2</v>
      </c>
      <c r="J399">
        <v>54.2</v>
      </c>
      <c r="K399">
        <v>377458</v>
      </c>
    </row>
    <row r="400" spans="1:13" x14ac:dyDescent="0.2">
      <c r="A400" s="1" t="s">
        <v>3415</v>
      </c>
      <c r="B400" s="2">
        <v>19</v>
      </c>
      <c r="C400" s="2">
        <v>67</v>
      </c>
      <c r="D400" s="66">
        <v>1444</v>
      </c>
      <c r="F400">
        <v>20.3</v>
      </c>
      <c r="G400">
        <v>76.2</v>
      </c>
      <c r="H400">
        <v>307911</v>
      </c>
      <c r="I400">
        <v>20.100000000000001</v>
      </c>
      <c r="J400">
        <v>73.2</v>
      </c>
      <c r="K400">
        <v>377458</v>
      </c>
    </row>
    <row r="401" spans="1:13" x14ac:dyDescent="0.2">
      <c r="A401" s="1" t="s">
        <v>3416</v>
      </c>
      <c r="B401" s="2">
        <v>18</v>
      </c>
      <c r="C401" s="2">
        <v>70</v>
      </c>
      <c r="D401" s="66">
        <v>1975</v>
      </c>
      <c r="F401">
        <v>25</v>
      </c>
      <c r="G401">
        <v>57</v>
      </c>
      <c r="H401">
        <v>307990</v>
      </c>
      <c r="I401">
        <v>25.5</v>
      </c>
      <c r="J401">
        <v>56.1</v>
      </c>
      <c r="K401">
        <v>377702</v>
      </c>
    </row>
    <row r="402" spans="1:13" x14ac:dyDescent="0.2">
      <c r="A402" s="1" t="s">
        <v>3417</v>
      </c>
      <c r="B402" s="2">
        <v>18</v>
      </c>
      <c r="C402" s="2">
        <v>73</v>
      </c>
      <c r="D402" s="66">
        <v>1975</v>
      </c>
      <c r="F402">
        <v>26</v>
      </c>
      <c r="G402">
        <v>52.7</v>
      </c>
      <c r="H402">
        <v>307990</v>
      </c>
      <c r="I402">
        <v>25.7</v>
      </c>
      <c r="J402">
        <v>54.4</v>
      </c>
      <c r="K402">
        <v>377702</v>
      </c>
    </row>
    <row r="403" spans="1:13" x14ac:dyDescent="0.2">
      <c r="A403" s="1" t="s">
        <v>3418</v>
      </c>
      <c r="B403" s="2">
        <v>19</v>
      </c>
      <c r="C403" s="2">
        <v>69</v>
      </c>
      <c r="D403" s="66">
        <v>1444</v>
      </c>
      <c r="F403">
        <v>20.7</v>
      </c>
      <c r="G403">
        <v>80.3</v>
      </c>
      <c r="H403">
        <v>308010</v>
      </c>
      <c r="I403">
        <v>20</v>
      </c>
      <c r="J403">
        <v>79.099999999999994</v>
      </c>
      <c r="K403">
        <v>377817</v>
      </c>
    </row>
    <row r="404" spans="1:13" x14ac:dyDescent="0.2">
      <c r="A404" s="1" t="s">
        <v>3419</v>
      </c>
      <c r="B404" s="2">
        <v>20</v>
      </c>
      <c r="C404" s="2">
        <v>66</v>
      </c>
      <c r="D404" s="66">
        <v>1571</v>
      </c>
      <c r="F404">
        <v>20.8</v>
      </c>
      <c r="G404">
        <v>77.8</v>
      </c>
      <c r="H404">
        <v>308010</v>
      </c>
      <c r="I404">
        <v>27.1</v>
      </c>
      <c r="J404">
        <v>52.4</v>
      </c>
      <c r="K404">
        <v>377962</v>
      </c>
    </row>
    <row r="405" spans="1:13" x14ac:dyDescent="0.2">
      <c r="A405" s="1" t="s">
        <v>3420</v>
      </c>
      <c r="B405" s="2">
        <v>21</v>
      </c>
      <c r="C405" s="2">
        <v>63</v>
      </c>
      <c r="D405" s="66">
        <v>1710</v>
      </c>
      <c r="F405">
        <v>20.5</v>
      </c>
      <c r="G405">
        <v>80.599999999999994</v>
      </c>
      <c r="H405">
        <v>308010</v>
      </c>
      <c r="I405">
        <v>27.3</v>
      </c>
      <c r="J405">
        <v>49.8</v>
      </c>
      <c r="K405">
        <v>377962</v>
      </c>
    </row>
    <row r="406" spans="1:13" x14ac:dyDescent="0.2">
      <c r="A406" s="1" t="s">
        <v>3421</v>
      </c>
      <c r="B406" s="2">
        <v>22</v>
      </c>
      <c r="C406" s="2">
        <v>58</v>
      </c>
      <c r="D406" s="66">
        <v>1590</v>
      </c>
      <c r="F406">
        <v>17</v>
      </c>
      <c r="G406">
        <v>83.1</v>
      </c>
      <c r="H406">
        <v>308084</v>
      </c>
      <c r="I406">
        <v>25.7</v>
      </c>
      <c r="J406">
        <v>56.4</v>
      </c>
      <c r="K406">
        <v>378096</v>
      </c>
    </row>
    <row r="407" spans="1:13" x14ac:dyDescent="0.2">
      <c r="A407" s="1" t="s">
        <v>3422</v>
      </c>
      <c r="B407" s="2">
        <v>24</v>
      </c>
      <c r="C407" s="2">
        <v>54</v>
      </c>
      <c r="D407" s="66">
        <v>1772</v>
      </c>
      <c r="F407">
        <v>19.399999999999999</v>
      </c>
      <c r="G407">
        <v>80</v>
      </c>
      <c r="H407">
        <v>308128</v>
      </c>
      <c r="I407">
        <v>25.8</v>
      </c>
      <c r="J407">
        <v>60.1</v>
      </c>
      <c r="K407">
        <v>378208</v>
      </c>
    </row>
    <row r="408" spans="1:13" x14ac:dyDescent="0.2">
      <c r="A408" s="1" t="s">
        <v>3423</v>
      </c>
      <c r="B408" s="2">
        <v>26</v>
      </c>
      <c r="C408" s="2">
        <v>49</v>
      </c>
      <c r="D408" s="66">
        <v>1507</v>
      </c>
      <c r="F408">
        <v>23.3</v>
      </c>
      <c r="G408">
        <v>77.2</v>
      </c>
      <c r="H408">
        <v>308201</v>
      </c>
      <c r="I408">
        <v>25.7</v>
      </c>
      <c r="J408">
        <v>66</v>
      </c>
      <c r="K408">
        <v>378352</v>
      </c>
    </row>
    <row r="409" spans="1:13" x14ac:dyDescent="0.2">
      <c r="A409" s="1" t="s">
        <v>3424</v>
      </c>
      <c r="B409" s="2">
        <v>27</v>
      </c>
      <c r="C409" s="2">
        <v>42</v>
      </c>
      <c r="D409" s="66">
        <v>1550</v>
      </c>
      <c r="F409">
        <v>20.3</v>
      </c>
      <c r="G409">
        <v>85.2</v>
      </c>
      <c r="H409">
        <v>308284</v>
      </c>
      <c r="I409">
        <v>26.1</v>
      </c>
      <c r="J409">
        <v>53.2</v>
      </c>
      <c r="K409">
        <v>378352</v>
      </c>
    </row>
    <row r="410" spans="1:13" x14ac:dyDescent="0.2">
      <c r="A410" s="1" t="s">
        <v>3425</v>
      </c>
      <c r="B410" s="2">
        <v>29</v>
      </c>
      <c r="C410" s="2">
        <v>36</v>
      </c>
      <c r="D410" s="66">
        <v>1232</v>
      </c>
      <c r="F410">
        <v>26</v>
      </c>
      <c r="G410">
        <v>83</v>
      </c>
      <c r="H410">
        <v>308342</v>
      </c>
      <c r="I410">
        <v>25.6</v>
      </c>
      <c r="J410">
        <v>61</v>
      </c>
      <c r="K410">
        <v>378640</v>
      </c>
    </row>
    <row r="411" spans="1:13" x14ac:dyDescent="0.2">
      <c r="A411" s="1" t="s">
        <v>3426</v>
      </c>
      <c r="B411" s="2">
        <v>31</v>
      </c>
      <c r="C411" s="2">
        <v>29</v>
      </c>
      <c r="D411" s="66">
        <v>0</v>
      </c>
      <c r="F411">
        <v>20.8</v>
      </c>
      <c r="G411">
        <v>80.099999999999994</v>
      </c>
      <c r="H411">
        <v>308404</v>
      </c>
      <c r="I411">
        <v>25.9</v>
      </c>
      <c r="J411">
        <v>57.3</v>
      </c>
      <c r="K411">
        <v>378773</v>
      </c>
    </row>
    <row r="412" spans="1:13" x14ac:dyDescent="0.2">
      <c r="A412" s="1" t="s">
        <v>3427</v>
      </c>
      <c r="B412" s="2">
        <v>31</v>
      </c>
      <c r="C412" s="2">
        <v>26</v>
      </c>
      <c r="D412" s="66">
        <v>0</v>
      </c>
      <c r="E412" s="67">
        <v>1083.4166666666667</v>
      </c>
      <c r="F412" s="55">
        <f>AVERAGE(F395:F410)</f>
        <v>21.353333333333335</v>
      </c>
      <c r="G412" s="55">
        <f>AVERAGE(G395:G410)</f>
        <v>71.680000000000007</v>
      </c>
      <c r="H412" s="55">
        <f>H420-H396</f>
        <v>1890</v>
      </c>
      <c r="I412" s="55">
        <f>AVERAGE(I395:I410)</f>
        <v>23.34</v>
      </c>
      <c r="J412" s="55">
        <f>AVERAGE(J395:J410)</f>
        <v>59.973333333333329</v>
      </c>
      <c r="K412" s="55">
        <f>K420-K396</f>
        <v>2724</v>
      </c>
      <c r="L412" s="8">
        <f>(K420-K396)+(H420-H396)</f>
        <v>4614</v>
      </c>
      <c r="M412" s="12"/>
    </row>
    <row r="413" spans="1:13" x14ac:dyDescent="0.2">
      <c r="A413" s="1" t="s">
        <v>3428</v>
      </c>
      <c r="B413" s="2">
        <v>31</v>
      </c>
      <c r="C413" s="2">
        <v>23</v>
      </c>
      <c r="D413" s="66">
        <v>0</v>
      </c>
      <c r="F413" s="8"/>
      <c r="G413" s="8"/>
      <c r="H413" s="8"/>
      <c r="I413" s="8"/>
      <c r="J413" s="8"/>
      <c r="K413" s="8"/>
    </row>
    <row r="414" spans="1:13" x14ac:dyDescent="0.2">
      <c r="A414" s="1" t="s">
        <v>3429</v>
      </c>
      <c r="B414" s="2">
        <v>31</v>
      </c>
      <c r="C414" s="2">
        <v>20</v>
      </c>
      <c r="D414" s="66">
        <v>0</v>
      </c>
      <c r="E414" s="67"/>
      <c r="F414" s="2"/>
    </row>
    <row r="415" spans="1:13" x14ac:dyDescent="0.2">
      <c r="A415" s="1" t="s">
        <v>3430</v>
      </c>
      <c r="B415" s="2">
        <v>30</v>
      </c>
      <c r="C415" s="2">
        <v>23</v>
      </c>
      <c r="D415" s="66">
        <v>0</v>
      </c>
    </row>
    <row r="416" spans="1:13" x14ac:dyDescent="0.2">
      <c r="A416" s="1" t="s">
        <v>3431</v>
      </c>
      <c r="B416" s="2">
        <v>29</v>
      </c>
      <c r="C416" s="2">
        <v>26</v>
      </c>
      <c r="D416" s="66">
        <v>0</v>
      </c>
    </row>
    <row r="417" spans="1:11" x14ac:dyDescent="0.2">
      <c r="A417" s="1" t="s">
        <v>3432</v>
      </c>
      <c r="B417" s="2">
        <v>27</v>
      </c>
      <c r="C417" s="2">
        <v>29</v>
      </c>
      <c r="D417" s="66">
        <v>0</v>
      </c>
    </row>
    <row r="418" spans="1:11" x14ac:dyDescent="0.2">
      <c r="A418" s="1" t="s">
        <v>3433</v>
      </c>
      <c r="B418" s="2">
        <v>26</v>
      </c>
      <c r="C418" s="2">
        <v>30</v>
      </c>
      <c r="D418" s="66">
        <v>1169</v>
      </c>
    </row>
    <row r="419" spans="1:11" x14ac:dyDescent="0.2">
      <c r="A419" s="1" t="s">
        <v>3434</v>
      </c>
      <c r="B419" s="2">
        <v>25</v>
      </c>
      <c r="C419" s="2">
        <v>31</v>
      </c>
      <c r="D419" s="66">
        <v>1150</v>
      </c>
    </row>
    <row r="420" spans="1:11" x14ac:dyDescent="0.2">
      <c r="A420" s="1" t="s">
        <v>3435</v>
      </c>
      <c r="B420" s="2">
        <v>24</v>
      </c>
      <c r="C420" s="2">
        <v>32</v>
      </c>
      <c r="D420" s="66">
        <v>1130</v>
      </c>
      <c r="F420">
        <v>16.2</v>
      </c>
      <c r="G420">
        <v>89.6</v>
      </c>
      <c r="H420">
        <v>309024</v>
      </c>
      <c r="I420">
        <v>16.399999999999999</v>
      </c>
      <c r="J420">
        <v>89.1</v>
      </c>
      <c r="K420">
        <v>379930</v>
      </c>
    </row>
    <row r="421" spans="1:11" x14ac:dyDescent="0.2">
      <c r="A421" s="1" t="s">
        <v>3436</v>
      </c>
      <c r="B421" s="2">
        <v>23</v>
      </c>
      <c r="C421" s="2">
        <v>41</v>
      </c>
      <c r="D421" s="66">
        <v>1381</v>
      </c>
      <c r="F421">
        <v>16.399999999999999</v>
      </c>
      <c r="G421">
        <v>87.5</v>
      </c>
      <c r="H421">
        <v>309066</v>
      </c>
      <c r="I421">
        <v>16.5</v>
      </c>
      <c r="J421">
        <v>87.2</v>
      </c>
      <c r="K421">
        <v>379930</v>
      </c>
    </row>
    <row r="422" spans="1:11" x14ac:dyDescent="0.2">
      <c r="A422" s="1" t="s">
        <v>3437</v>
      </c>
      <c r="B422" s="2">
        <v>22</v>
      </c>
      <c r="C422" s="2">
        <v>50</v>
      </c>
      <c r="D422" s="66">
        <v>1590</v>
      </c>
      <c r="F422">
        <v>23</v>
      </c>
      <c r="G422">
        <v>61.6</v>
      </c>
      <c r="H422">
        <v>309154</v>
      </c>
      <c r="I422">
        <v>23.2</v>
      </c>
      <c r="J422">
        <v>61.3</v>
      </c>
      <c r="K422">
        <v>380166</v>
      </c>
    </row>
    <row r="423" spans="1:11" x14ac:dyDescent="0.2">
      <c r="A423" s="1" t="s">
        <v>3438</v>
      </c>
      <c r="B423" s="2">
        <v>20</v>
      </c>
      <c r="C423" s="2">
        <v>59</v>
      </c>
      <c r="D423" s="66">
        <v>1403</v>
      </c>
      <c r="F423">
        <v>25.7</v>
      </c>
      <c r="G423">
        <v>52.7</v>
      </c>
      <c r="H423">
        <v>309220</v>
      </c>
      <c r="I423">
        <v>26.1</v>
      </c>
      <c r="J423">
        <v>51.4</v>
      </c>
      <c r="K423">
        <v>380166</v>
      </c>
    </row>
    <row r="424" spans="1:11" x14ac:dyDescent="0.2">
      <c r="A424" s="1" t="s">
        <v>3439</v>
      </c>
      <c r="B424" s="2">
        <v>20</v>
      </c>
      <c r="C424" s="2">
        <v>67</v>
      </c>
      <c r="D424" s="66">
        <v>1571</v>
      </c>
      <c r="F424">
        <v>27.2</v>
      </c>
      <c r="G424">
        <v>50.1</v>
      </c>
      <c r="H424">
        <v>309292</v>
      </c>
      <c r="I424">
        <v>27.5</v>
      </c>
      <c r="J424">
        <v>54.2</v>
      </c>
      <c r="K424">
        <v>380166</v>
      </c>
    </row>
    <row r="425" spans="1:11" x14ac:dyDescent="0.2">
      <c r="A425" s="1" t="s">
        <v>3440</v>
      </c>
      <c r="B425" s="2">
        <v>19</v>
      </c>
      <c r="C425" s="2">
        <v>75</v>
      </c>
      <c r="D425" s="66">
        <v>2159</v>
      </c>
      <c r="F425">
        <v>28.2</v>
      </c>
      <c r="G425">
        <v>48.8</v>
      </c>
      <c r="H425">
        <v>309401</v>
      </c>
      <c r="I425">
        <v>28.7</v>
      </c>
      <c r="J425">
        <v>47.2</v>
      </c>
      <c r="K425">
        <v>380397</v>
      </c>
    </row>
    <row r="426" spans="1:11" x14ac:dyDescent="0.2">
      <c r="A426" s="1" t="s">
        <v>3441</v>
      </c>
      <c r="B426" s="2">
        <v>19</v>
      </c>
      <c r="C426" s="2">
        <v>83</v>
      </c>
      <c r="D426" s="66">
        <v>2464</v>
      </c>
      <c r="F426">
        <v>28.5</v>
      </c>
      <c r="G426">
        <v>49.1</v>
      </c>
      <c r="H426">
        <v>309406</v>
      </c>
      <c r="I426">
        <v>29.3</v>
      </c>
      <c r="J426">
        <v>48.3</v>
      </c>
      <c r="K426">
        <v>380397</v>
      </c>
    </row>
    <row r="427" spans="1:11" x14ac:dyDescent="0.2">
      <c r="A427" s="1" t="s">
        <v>3442</v>
      </c>
      <c r="B427" s="2">
        <v>19</v>
      </c>
      <c r="C427" s="2">
        <v>80</v>
      </c>
      <c r="D427" s="66">
        <v>2464</v>
      </c>
      <c r="F427">
        <v>29</v>
      </c>
      <c r="G427">
        <v>48.3</v>
      </c>
      <c r="H427">
        <v>309406</v>
      </c>
      <c r="I427">
        <v>28.9</v>
      </c>
      <c r="J427">
        <v>46.4</v>
      </c>
      <c r="K427">
        <v>380397</v>
      </c>
    </row>
    <row r="428" spans="1:11" x14ac:dyDescent="0.2">
      <c r="A428" s="1" t="s">
        <v>3443</v>
      </c>
      <c r="B428" s="2">
        <v>20</v>
      </c>
      <c r="C428" s="2">
        <v>76</v>
      </c>
      <c r="D428" s="66">
        <v>2343</v>
      </c>
      <c r="F428">
        <v>22</v>
      </c>
      <c r="G428">
        <v>76.7</v>
      </c>
      <c r="H428">
        <v>309406</v>
      </c>
      <c r="I428">
        <v>29.1</v>
      </c>
      <c r="J428">
        <v>45.4</v>
      </c>
      <c r="K428">
        <v>380426</v>
      </c>
    </row>
    <row r="429" spans="1:11" x14ac:dyDescent="0.2">
      <c r="A429" s="1" t="s">
        <v>3444</v>
      </c>
      <c r="B429" s="2">
        <v>20</v>
      </c>
      <c r="C429" s="2">
        <v>73</v>
      </c>
      <c r="D429" s="66">
        <v>2343</v>
      </c>
      <c r="F429">
        <v>21.4</v>
      </c>
      <c r="G429">
        <v>77.400000000000006</v>
      </c>
      <c r="H429">
        <v>309406</v>
      </c>
      <c r="I429">
        <v>24.9</v>
      </c>
      <c r="J429">
        <v>50.9</v>
      </c>
      <c r="K429">
        <v>380649</v>
      </c>
    </row>
    <row r="430" spans="1:11" x14ac:dyDescent="0.2">
      <c r="A430" s="1" t="s">
        <v>3445</v>
      </c>
      <c r="B430" s="2">
        <v>23</v>
      </c>
      <c r="C430" s="2">
        <v>62</v>
      </c>
      <c r="D430" s="66">
        <v>2016</v>
      </c>
      <c r="F430">
        <v>21</v>
      </c>
      <c r="G430">
        <v>82.8</v>
      </c>
      <c r="H430">
        <v>309480</v>
      </c>
      <c r="I430">
        <v>21.1</v>
      </c>
      <c r="J430">
        <v>80.8</v>
      </c>
      <c r="K430">
        <v>380731</v>
      </c>
    </row>
    <row r="431" spans="1:11" x14ac:dyDescent="0.2">
      <c r="A431" s="1" t="s">
        <v>3446</v>
      </c>
      <c r="B431" s="2">
        <v>25</v>
      </c>
      <c r="C431" s="2">
        <v>52</v>
      </c>
      <c r="D431" s="66">
        <v>1861</v>
      </c>
      <c r="F431">
        <v>25.8</v>
      </c>
      <c r="G431">
        <v>60.6</v>
      </c>
      <c r="H431">
        <v>309561</v>
      </c>
      <c r="I431">
        <v>21.6</v>
      </c>
      <c r="J431">
        <v>80.099999999999994</v>
      </c>
      <c r="K431">
        <v>380929</v>
      </c>
    </row>
    <row r="432" spans="1:11" x14ac:dyDescent="0.2">
      <c r="A432" s="1" t="s">
        <v>3447</v>
      </c>
      <c r="B432" s="2">
        <v>27</v>
      </c>
      <c r="C432" s="2">
        <v>42</v>
      </c>
      <c r="D432" s="66">
        <v>1550</v>
      </c>
      <c r="F432">
        <v>21.4</v>
      </c>
      <c r="G432">
        <v>80.900000000000006</v>
      </c>
      <c r="H432">
        <v>309659</v>
      </c>
      <c r="I432">
        <v>21.4</v>
      </c>
      <c r="J432">
        <v>76.400000000000006</v>
      </c>
      <c r="K432">
        <v>380929</v>
      </c>
    </row>
    <row r="433" spans="1:13" x14ac:dyDescent="0.2">
      <c r="A433" s="1" t="s">
        <v>3448</v>
      </c>
      <c r="B433" s="2">
        <v>28</v>
      </c>
      <c r="C433" s="2">
        <v>37</v>
      </c>
      <c r="D433" s="66">
        <v>1209</v>
      </c>
      <c r="F433">
        <v>21.9</v>
      </c>
      <c r="G433">
        <v>75.8</v>
      </c>
      <c r="H433">
        <v>309700</v>
      </c>
      <c r="I433">
        <v>19.2</v>
      </c>
      <c r="J433">
        <v>87.7</v>
      </c>
      <c r="K433">
        <v>381181</v>
      </c>
    </row>
    <row r="434" spans="1:13" x14ac:dyDescent="0.2">
      <c r="A434" s="1" t="s">
        <v>3449</v>
      </c>
      <c r="B434" s="2">
        <v>30</v>
      </c>
      <c r="C434" s="2">
        <v>33</v>
      </c>
      <c r="D434" s="66">
        <v>1259</v>
      </c>
      <c r="F434">
        <v>21</v>
      </c>
      <c r="G434">
        <v>78.400000000000006</v>
      </c>
      <c r="H434">
        <v>309785</v>
      </c>
      <c r="I434">
        <v>18.7</v>
      </c>
      <c r="J434">
        <v>88.4</v>
      </c>
      <c r="K434">
        <v>381262</v>
      </c>
    </row>
    <row r="435" spans="1:13" x14ac:dyDescent="0.2">
      <c r="A435" s="1" t="s">
        <v>3450</v>
      </c>
      <c r="B435" s="2">
        <v>31</v>
      </c>
      <c r="C435" s="2">
        <v>28</v>
      </c>
      <c r="D435" s="66">
        <v>0</v>
      </c>
      <c r="F435">
        <v>20.3</v>
      </c>
      <c r="G435">
        <v>81.900000000000006</v>
      </c>
      <c r="H435">
        <v>309848</v>
      </c>
      <c r="I435">
        <v>18.7</v>
      </c>
      <c r="J435">
        <v>89.4</v>
      </c>
      <c r="K435">
        <v>381475</v>
      </c>
    </row>
    <row r="436" spans="1:13" x14ac:dyDescent="0.2">
      <c r="A436" s="1" t="s">
        <v>3451</v>
      </c>
      <c r="B436" s="2">
        <v>32</v>
      </c>
      <c r="C436" s="2">
        <v>28</v>
      </c>
      <c r="D436" s="66">
        <v>0</v>
      </c>
      <c r="E436" s="67">
        <v>1210.9166666666667</v>
      </c>
      <c r="F436" s="55">
        <f>AVERAGE(F419:F434)</f>
        <v>23.246666666666666</v>
      </c>
      <c r="G436" s="55">
        <f>AVERAGE(G419:G434)</f>
        <v>68.02</v>
      </c>
      <c r="H436" s="55">
        <f>H444-H420</f>
        <v>1531</v>
      </c>
      <c r="I436" s="55">
        <f>AVERAGE(I419:I434)</f>
        <v>23.506666666666664</v>
      </c>
      <c r="J436" s="55">
        <f>AVERAGE(J419:J434)</f>
        <v>66.319999999999993</v>
      </c>
      <c r="K436" s="55">
        <f>K444-K420</f>
        <v>2691</v>
      </c>
      <c r="L436" s="9">
        <f>(K444-K420)+(H444-H420)</f>
        <v>4222</v>
      </c>
      <c r="M436" s="12"/>
    </row>
    <row r="437" spans="1:13" x14ac:dyDescent="0.2">
      <c r="A437" s="14">
        <v>44246</v>
      </c>
      <c r="B437" s="2">
        <v>32</v>
      </c>
      <c r="C437" s="2">
        <v>28</v>
      </c>
      <c r="D437" s="66">
        <v>0</v>
      </c>
      <c r="F437" s="8"/>
      <c r="G437" s="8"/>
      <c r="H437" s="8"/>
      <c r="I437" s="8"/>
      <c r="J437" s="8"/>
      <c r="K437" s="8"/>
      <c r="L437" s="8"/>
      <c r="M437" s="32"/>
    </row>
    <row r="438" spans="1:13" x14ac:dyDescent="0.2">
      <c r="A438" s="14">
        <v>44246.041666666664</v>
      </c>
      <c r="B438" s="2">
        <v>32</v>
      </c>
      <c r="C438" s="2">
        <v>27</v>
      </c>
      <c r="D438" s="66">
        <v>0</v>
      </c>
      <c r="E438" s="67"/>
      <c r="F438" s="2"/>
    </row>
    <row r="439" spans="1:13" x14ac:dyDescent="0.2">
      <c r="A439" s="14">
        <v>44154.083333333336</v>
      </c>
      <c r="B439" s="2">
        <v>31</v>
      </c>
      <c r="C439" s="2">
        <v>30</v>
      </c>
      <c r="D439" s="66">
        <v>1290</v>
      </c>
    </row>
    <row r="440" spans="1:13" x14ac:dyDescent="0.2">
      <c r="A440" s="14">
        <v>44154.125</v>
      </c>
      <c r="B440" s="2">
        <v>31</v>
      </c>
      <c r="C440" s="2">
        <v>33</v>
      </c>
      <c r="D440" s="66">
        <v>1290</v>
      </c>
    </row>
    <row r="441" spans="1:13" x14ac:dyDescent="0.2">
      <c r="A441" s="14">
        <v>44246.166666666664</v>
      </c>
      <c r="B441" s="2">
        <v>29</v>
      </c>
      <c r="C441" s="2">
        <v>37</v>
      </c>
      <c r="D441" s="66">
        <v>1232</v>
      </c>
    </row>
    <row r="442" spans="1:13" x14ac:dyDescent="0.2">
      <c r="A442" s="14">
        <v>44154.208333333336</v>
      </c>
      <c r="B442" s="2">
        <v>27</v>
      </c>
      <c r="C442" s="2">
        <v>38</v>
      </c>
      <c r="D442" s="66">
        <v>1188</v>
      </c>
    </row>
    <row r="443" spans="1:13" x14ac:dyDescent="0.2">
      <c r="A443" s="14">
        <v>44154.25</v>
      </c>
      <c r="B443" s="2">
        <v>27</v>
      </c>
      <c r="C443" s="2">
        <v>39</v>
      </c>
      <c r="D443" s="66">
        <v>1188</v>
      </c>
    </row>
    <row r="444" spans="1:13" x14ac:dyDescent="0.2">
      <c r="A444" s="14">
        <v>44154.291666666664</v>
      </c>
      <c r="B444" s="2">
        <v>26</v>
      </c>
      <c r="C444" s="2">
        <v>40</v>
      </c>
      <c r="D444" s="66">
        <v>1507</v>
      </c>
      <c r="F444" s="51">
        <v>16.2</v>
      </c>
      <c r="G444" s="51">
        <v>88.3</v>
      </c>
      <c r="H444" s="9">
        <v>310555</v>
      </c>
      <c r="I444" s="51">
        <v>16.3</v>
      </c>
      <c r="J444" s="51">
        <v>87.1</v>
      </c>
      <c r="K444" s="9">
        <v>382621</v>
      </c>
    </row>
    <row r="445" spans="1:13" x14ac:dyDescent="0.2">
      <c r="A445" s="14">
        <v>44154.333333333336</v>
      </c>
      <c r="B445" s="2">
        <v>25</v>
      </c>
      <c r="C445" s="2">
        <v>40</v>
      </c>
      <c r="D445" s="66">
        <v>1465</v>
      </c>
      <c r="F445" s="51">
        <v>17.5</v>
      </c>
      <c r="G445" s="51">
        <v>86</v>
      </c>
      <c r="H445" s="9">
        <v>310592</v>
      </c>
      <c r="I445" s="51">
        <v>17.100000000000001</v>
      </c>
      <c r="J445" s="51">
        <v>86.4</v>
      </c>
      <c r="K445" s="9">
        <v>382621</v>
      </c>
    </row>
    <row r="446" spans="1:13" x14ac:dyDescent="0.2">
      <c r="A446" s="14">
        <v>44154.375</v>
      </c>
      <c r="B446" s="2">
        <v>25</v>
      </c>
      <c r="C446" s="2">
        <v>41</v>
      </c>
      <c r="D446" s="66">
        <v>1465</v>
      </c>
      <c r="F446" s="51">
        <v>18.5</v>
      </c>
      <c r="G446" s="51">
        <v>79.5</v>
      </c>
      <c r="H446">
        <v>310655</v>
      </c>
      <c r="I446" s="51">
        <v>18.399999999999999</v>
      </c>
      <c r="J446" s="51">
        <v>75.400000000000006</v>
      </c>
      <c r="K446" s="9">
        <v>382826</v>
      </c>
    </row>
    <row r="447" spans="1:13" x14ac:dyDescent="0.2">
      <c r="A447" s="14">
        <v>44154.416666666664</v>
      </c>
      <c r="B447" s="2">
        <v>24</v>
      </c>
      <c r="C447" s="2">
        <v>41</v>
      </c>
      <c r="D447" s="66">
        <v>1424</v>
      </c>
      <c r="F447" s="51">
        <v>17.8</v>
      </c>
      <c r="G447" s="51">
        <v>80.2</v>
      </c>
      <c r="H447" s="9">
        <v>310720</v>
      </c>
      <c r="I447" s="51">
        <v>17.399999999999999</v>
      </c>
      <c r="J447" s="51">
        <v>80.3</v>
      </c>
      <c r="K447" s="9">
        <v>382882</v>
      </c>
    </row>
    <row r="448" spans="1:13" x14ac:dyDescent="0.2">
      <c r="A448" s="14">
        <v>44154.458333333336</v>
      </c>
      <c r="B448" s="2">
        <v>24</v>
      </c>
      <c r="C448" s="2">
        <v>44</v>
      </c>
      <c r="D448" s="66">
        <v>1424</v>
      </c>
      <c r="F448" s="51">
        <v>18.7</v>
      </c>
      <c r="G448" s="51">
        <v>79.3</v>
      </c>
      <c r="H448" s="9">
        <v>310790</v>
      </c>
      <c r="I448" s="51">
        <v>18.7</v>
      </c>
      <c r="J448" s="51">
        <v>79.400000000000006</v>
      </c>
      <c r="K448" s="9">
        <v>382882</v>
      </c>
    </row>
    <row r="449" spans="1:13" x14ac:dyDescent="0.2">
      <c r="A449" s="14">
        <v>44154.5</v>
      </c>
      <c r="B449" s="2">
        <v>23</v>
      </c>
      <c r="C449" s="2">
        <v>47</v>
      </c>
      <c r="D449" s="66">
        <v>1381</v>
      </c>
      <c r="F449" s="51">
        <v>19.899999999999999</v>
      </c>
      <c r="G449" s="51">
        <v>80</v>
      </c>
      <c r="H449" s="9">
        <v>310894</v>
      </c>
      <c r="I449" s="51">
        <v>20.5</v>
      </c>
      <c r="J449" s="51">
        <v>84.1</v>
      </c>
      <c r="K449" s="9">
        <v>383123</v>
      </c>
    </row>
    <row r="450" spans="1:13" x14ac:dyDescent="0.2">
      <c r="A450" s="14">
        <v>44154.541666666664</v>
      </c>
      <c r="B450" s="2">
        <v>22</v>
      </c>
      <c r="C450" s="2">
        <v>50</v>
      </c>
      <c r="D450" s="66">
        <v>1590</v>
      </c>
      <c r="F450" s="51">
        <v>21</v>
      </c>
      <c r="G450" s="51">
        <v>78.3</v>
      </c>
      <c r="H450" s="9">
        <v>310952</v>
      </c>
      <c r="I450" s="51">
        <v>20.5</v>
      </c>
      <c r="J450" s="51">
        <v>87.3</v>
      </c>
      <c r="K450" s="9">
        <v>383128</v>
      </c>
    </row>
    <row r="451" spans="1:13" x14ac:dyDescent="0.2">
      <c r="A451" s="14">
        <v>44154.583333333336</v>
      </c>
      <c r="B451" s="2">
        <v>23</v>
      </c>
      <c r="C451" s="2">
        <v>48</v>
      </c>
      <c r="D451" s="66">
        <v>1381</v>
      </c>
      <c r="F451" s="9"/>
      <c r="G451" s="9"/>
      <c r="H451" s="9"/>
      <c r="I451" s="9"/>
      <c r="J451" s="9"/>
      <c r="K451" s="9"/>
    </row>
    <row r="452" spans="1:13" x14ac:dyDescent="0.2">
      <c r="A452" s="14">
        <v>44154.625</v>
      </c>
      <c r="B452" s="2">
        <v>23</v>
      </c>
      <c r="C452" s="2">
        <v>45</v>
      </c>
      <c r="D452" s="66">
        <v>1381</v>
      </c>
      <c r="F452" s="9"/>
      <c r="G452" s="9"/>
      <c r="H452" s="9"/>
      <c r="I452" s="9"/>
      <c r="J452" s="9"/>
      <c r="K452" s="9"/>
    </row>
    <row r="453" spans="1:13" x14ac:dyDescent="0.2">
      <c r="A453" s="14">
        <v>44154.666666666664</v>
      </c>
      <c r="B453" s="2">
        <v>23</v>
      </c>
      <c r="C453" s="2">
        <v>43</v>
      </c>
      <c r="D453" s="66">
        <v>1381</v>
      </c>
      <c r="F453" s="9"/>
      <c r="G453" s="9"/>
      <c r="H453" s="9"/>
      <c r="I453" s="9"/>
      <c r="J453" s="9"/>
      <c r="K453" s="9"/>
    </row>
    <row r="454" spans="1:13" x14ac:dyDescent="0.2">
      <c r="A454" s="14">
        <v>44154.708333333336</v>
      </c>
      <c r="B454" s="2">
        <v>24</v>
      </c>
      <c r="C454" s="2">
        <v>39</v>
      </c>
      <c r="D454" s="66">
        <v>1130</v>
      </c>
    </row>
    <row r="455" spans="1:13" x14ac:dyDescent="0.2">
      <c r="A455" s="14">
        <v>44154.75</v>
      </c>
      <c r="B455" s="2">
        <v>26</v>
      </c>
      <c r="C455" s="2">
        <v>36</v>
      </c>
      <c r="D455" s="66">
        <v>1169</v>
      </c>
    </row>
    <row r="456" spans="1:13" x14ac:dyDescent="0.2">
      <c r="A456" s="14">
        <v>44154.791666666664</v>
      </c>
      <c r="B456" s="2">
        <v>27</v>
      </c>
      <c r="C456" s="2">
        <v>33</v>
      </c>
      <c r="D456" s="66">
        <v>1188</v>
      </c>
    </row>
    <row r="457" spans="1:13" x14ac:dyDescent="0.2">
      <c r="A457" s="14">
        <v>44154.833333333336</v>
      </c>
      <c r="B457" s="2">
        <v>29</v>
      </c>
      <c r="C457" s="2">
        <v>30</v>
      </c>
      <c r="D457" s="66">
        <v>1232</v>
      </c>
    </row>
    <row r="458" spans="1:13" x14ac:dyDescent="0.2">
      <c r="A458" s="14">
        <v>44154.875</v>
      </c>
      <c r="B458" s="2">
        <v>30</v>
      </c>
      <c r="C458" s="2">
        <v>28</v>
      </c>
      <c r="D458" s="66">
        <v>0</v>
      </c>
    </row>
    <row r="459" spans="1:13" x14ac:dyDescent="0.2">
      <c r="A459" s="14">
        <v>44154.916666666664</v>
      </c>
      <c r="B459" s="2">
        <v>31</v>
      </c>
      <c r="C459" s="2">
        <v>25</v>
      </c>
      <c r="D459" s="66">
        <v>0</v>
      </c>
    </row>
    <row r="460" spans="1:13" x14ac:dyDescent="0.2">
      <c r="A460" s="14">
        <v>44154.958333333336</v>
      </c>
      <c r="B460" s="2">
        <v>31</v>
      </c>
      <c r="C460" s="2">
        <v>27</v>
      </c>
      <c r="D460" s="66">
        <v>0</v>
      </c>
      <c r="E460" s="67">
        <v>1054.4166666666667</v>
      </c>
      <c r="F460" s="55">
        <f>AVERAGE(F443:F458)</f>
        <v>18.514285714285712</v>
      </c>
      <c r="G460" s="55">
        <f>AVERAGE(G443:G458)</f>
        <v>81.657142857142858</v>
      </c>
      <c r="H460" s="55">
        <f>H468-H444</f>
        <v>1689</v>
      </c>
      <c r="I460" s="55">
        <f>AVERAGE(I443:I458)</f>
        <v>18.414285714285715</v>
      </c>
      <c r="J460" s="55">
        <f>AVERAGE(J443:J458)</f>
        <v>82.857142857142861</v>
      </c>
      <c r="K460" s="55">
        <f>K468-K444</f>
        <v>2250</v>
      </c>
      <c r="L460" s="9">
        <f>(K468-K444)+(H468-H444)</f>
        <v>3939</v>
      </c>
      <c r="M460" s="12"/>
    </row>
    <row r="461" spans="1:13" x14ac:dyDescent="0.2">
      <c r="A461" s="1" t="s">
        <v>3452</v>
      </c>
      <c r="B461" s="2">
        <v>24</v>
      </c>
      <c r="C461" s="2">
        <v>53</v>
      </c>
      <c r="D461" s="66">
        <v>1772</v>
      </c>
      <c r="F461" s="51"/>
      <c r="G461" s="8"/>
      <c r="H461" s="8"/>
      <c r="I461" s="8"/>
      <c r="J461" s="8"/>
      <c r="K461" s="9"/>
    </row>
    <row r="462" spans="1:13" x14ac:dyDescent="0.2">
      <c r="A462" s="1" t="s">
        <v>3453</v>
      </c>
      <c r="B462" s="2">
        <v>23</v>
      </c>
      <c r="C462" s="2">
        <v>56</v>
      </c>
      <c r="D462" s="66">
        <v>1682</v>
      </c>
      <c r="E462" s="67"/>
      <c r="F462" s="2"/>
    </row>
    <row r="463" spans="1:13" x14ac:dyDescent="0.2">
      <c r="A463" s="1" t="s">
        <v>3454</v>
      </c>
      <c r="B463" s="2">
        <v>22</v>
      </c>
      <c r="C463" s="2">
        <v>59</v>
      </c>
      <c r="D463" s="66">
        <v>1590</v>
      </c>
    </row>
    <row r="464" spans="1:13" x14ac:dyDescent="0.2">
      <c r="A464" s="1" t="s">
        <v>3455</v>
      </c>
      <c r="B464" s="2">
        <v>22</v>
      </c>
      <c r="C464" s="2">
        <v>62</v>
      </c>
      <c r="D464" s="66">
        <v>1860</v>
      </c>
    </row>
    <row r="465" spans="1:11" x14ac:dyDescent="0.2">
      <c r="A465" s="1" t="s">
        <v>3456</v>
      </c>
      <c r="B465" s="2">
        <v>22</v>
      </c>
      <c r="C465" s="2">
        <v>66</v>
      </c>
      <c r="D465" s="66">
        <v>1860</v>
      </c>
    </row>
    <row r="466" spans="1:11" x14ac:dyDescent="0.2">
      <c r="A466" s="1" t="s">
        <v>3457</v>
      </c>
      <c r="B466" s="2">
        <v>21</v>
      </c>
      <c r="C466" s="2">
        <v>69</v>
      </c>
      <c r="D466" s="66">
        <v>1710</v>
      </c>
    </row>
    <row r="467" spans="1:11" x14ac:dyDescent="0.2">
      <c r="A467" s="1" t="s">
        <v>3458</v>
      </c>
      <c r="B467" s="2">
        <v>22</v>
      </c>
      <c r="C467" s="2">
        <v>67</v>
      </c>
      <c r="D467" s="66">
        <v>1860</v>
      </c>
    </row>
    <row r="468" spans="1:11" x14ac:dyDescent="0.2">
      <c r="A468" s="1" t="s">
        <v>3459</v>
      </c>
      <c r="B468" s="2">
        <v>23</v>
      </c>
      <c r="C468" s="2">
        <v>64</v>
      </c>
      <c r="D468" s="66">
        <v>2016</v>
      </c>
      <c r="F468">
        <v>21.1</v>
      </c>
      <c r="G468">
        <v>67.599999999999994</v>
      </c>
      <c r="H468">
        <v>312244</v>
      </c>
      <c r="I468">
        <v>18</v>
      </c>
      <c r="J468">
        <v>84.3</v>
      </c>
      <c r="K468">
        <v>384871</v>
      </c>
    </row>
    <row r="469" spans="1:11" x14ac:dyDescent="0.2">
      <c r="A469" s="1" t="s">
        <v>3460</v>
      </c>
      <c r="B469" s="2">
        <v>23</v>
      </c>
      <c r="C469" s="2">
        <v>62</v>
      </c>
      <c r="D469" s="66">
        <v>2016</v>
      </c>
      <c r="F469">
        <v>22.6</v>
      </c>
      <c r="G469">
        <v>65.400000000000006</v>
      </c>
      <c r="H469">
        <v>312218</v>
      </c>
      <c r="I469">
        <v>18.600000000000001</v>
      </c>
      <c r="J469">
        <v>85.4</v>
      </c>
      <c r="K469">
        <v>384871</v>
      </c>
    </row>
    <row r="470" spans="1:11" x14ac:dyDescent="0.2">
      <c r="A470" s="1" t="s">
        <v>3461</v>
      </c>
      <c r="B470" s="2">
        <v>25</v>
      </c>
      <c r="C470" s="2">
        <v>56</v>
      </c>
      <c r="D470" s="66">
        <v>1861</v>
      </c>
      <c r="F470">
        <v>24.2</v>
      </c>
      <c r="G470">
        <v>59.7</v>
      </c>
      <c r="H470">
        <v>312323</v>
      </c>
      <c r="I470">
        <v>19.8</v>
      </c>
      <c r="J470">
        <v>79.5</v>
      </c>
      <c r="K470">
        <v>384871</v>
      </c>
    </row>
    <row r="471" spans="1:11" x14ac:dyDescent="0.2">
      <c r="A471" s="1" t="s">
        <v>3462</v>
      </c>
      <c r="B471" s="2">
        <v>26</v>
      </c>
      <c r="C471" s="2">
        <v>51</v>
      </c>
      <c r="D471" s="66">
        <v>1950</v>
      </c>
      <c r="F471">
        <v>25.5</v>
      </c>
      <c r="G471">
        <v>55.9</v>
      </c>
      <c r="H471">
        <v>312393</v>
      </c>
      <c r="I471">
        <v>20.3</v>
      </c>
      <c r="J471">
        <v>79</v>
      </c>
      <c r="K471">
        <v>385103</v>
      </c>
    </row>
    <row r="472" spans="1:11" x14ac:dyDescent="0.2">
      <c r="A472" s="1" t="s">
        <v>3462</v>
      </c>
      <c r="B472" s="2">
        <v>28</v>
      </c>
      <c r="C472" s="2">
        <v>45</v>
      </c>
      <c r="D472" s="66">
        <v>1594</v>
      </c>
      <c r="F472">
        <v>27</v>
      </c>
      <c r="G472">
        <v>44.4</v>
      </c>
      <c r="H472">
        <v>312470</v>
      </c>
      <c r="I472">
        <v>20.100000000000001</v>
      </c>
      <c r="J472">
        <v>74.5</v>
      </c>
      <c r="K472">
        <v>385103</v>
      </c>
    </row>
    <row r="473" spans="1:11" x14ac:dyDescent="0.2">
      <c r="A473" s="1" t="s">
        <v>3463</v>
      </c>
      <c r="B473" s="2">
        <v>29</v>
      </c>
      <c r="C473" s="2">
        <v>42</v>
      </c>
      <c r="D473" s="66">
        <v>1640</v>
      </c>
      <c r="F473">
        <v>18</v>
      </c>
      <c r="G473">
        <v>40</v>
      </c>
      <c r="H473">
        <v>312470</v>
      </c>
      <c r="I473">
        <v>23.1</v>
      </c>
      <c r="J473">
        <v>71.2</v>
      </c>
      <c r="K473">
        <v>385103</v>
      </c>
    </row>
    <row r="474" spans="1:11" x14ac:dyDescent="0.2">
      <c r="A474" s="1" t="s">
        <v>3464</v>
      </c>
      <c r="B474" s="2">
        <v>30</v>
      </c>
      <c r="C474" s="2">
        <v>39</v>
      </c>
      <c r="D474" s="66">
        <v>1259</v>
      </c>
      <c r="F474">
        <v>28.1</v>
      </c>
      <c r="G474">
        <v>43</v>
      </c>
      <c r="H474">
        <v>312607</v>
      </c>
      <c r="I474">
        <v>19.8</v>
      </c>
      <c r="J474">
        <v>71.2</v>
      </c>
      <c r="K474">
        <v>385103</v>
      </c>
    </row>
    <row r="475" spans="1:11" x14ac:dyDescent="0.2">
      <c r="A475" s="1" t="s">
        <v>3465</v>
      </c>
      <c r="B475" s="2">
        <v>31</v>
      </c>
      <c r="C475" s="2">
        <v>36</v>
      </c>
      <c r="D475" s="66">
        <v>1290</v>
      </c>
      <c r="F475">
        <v>27.6</v>
      </c>
      <c r="G475">
        <v>44.1</v>
      </c>
      <c r="H475">
        <v>312665</v>
      </c>
      <c r="I475">
        <v>20.5</v>
      </c>
      <c r="J475">
        <v>71.8</v>
      </c>
      <c r="K475">
        <v>385103</v>
      </c>
    </row>
    <row r="476" spans="1:11" x14ac:dyDescent="0.2">
      <c r="A476" s="1" t="s">
        <v>3466</v>
      </c>
      <c r="B476" s="2">
        <v>30</v>
      </c>
      <c r="C476" s="2">
        <v>38</v>
      </c>
      <c r="D476" s="66">
        <v>1259</v>
      </c>
      <c r="F476">
        <v>28.6</v>
      </c>
      <c r="G476">
        <v>33.5</v>
      </c>
      <c r="H476">
        <v>312665</v>
      </c>
      <c r="I476">
        <v>19.8</v>
      </c>
      <c r="J476">
        <v>67.8</v>
      </c>
      <c r="K476">
        <v>385303</v>
      </c>
    </row>
    <row r="477" spans="1:11" x14ac:dyDescent="0.2">
      <c r="A477" s="1" t="s">
        <v>3467</v>
      </c>
      <c r="B477" s="2">
        <v>29</v>
      </c>
      <c r="C477" s="2">
        <v>40</v>
      </c>
      <c r="D477" s="66">
        <v>1640</v>
      </c>
    </row>
    <row r="478" spans="1:11" x14ac:dyDescent="0.2">
      <c r="A478" s="1" t="s">
        <v>3468</v>
      </c>
      <c r="B478" s="2">
        <v>29</v>
      </c>
      <c r="C478" s="2">
        <v>42</v>
      </c>
      <c r="D478" s="66">
        <v>1640</v>
      </c>
    </row>
    <row r="479" spans="1:11" x14ac:dyDescent="0.2">
      <c r="A479" s="1" t="s">
        <v>3469</v>
      </c>
      <c r="B479" s="2">
        <v>28</v>
      </c>
      <c r="C479" s="2">
        <v>46</v>
      </c>
      <c r="D479" s="66">
        <v>1594</v>
      </c>
    </row>
    <row r="480" spans="1:11" x14ac:dyDescent="0.2">
      <c r="A480" s="1" t="s">
        <v>3470</v>
      </c>
      <c r="B480" s="2">
        <v>26</v>
      </c>
      <c r="C480" s="2">
        <v>50</v>
      </c>
      <c r="D480" s="66">
        <v>1950</v>
      </c>
    </row>
    <row r="481" spans="1:13" x14ac:dyDescent="0.2">
      <c r="A481" s="1" t="s">
        <v>3471</v>
      </c>
      <c r="B481" s="2">
        <v>25</v>
      </c>
      <c r="C481" s="2">
        <v>53</v>
      </c>
      <c r="D481" s="66">
        <v>1861</v>
      </c>
    </row>
    <row r="482" spans="1:13" x14ac:dyDescent="0.2">
      <c r="A482" s="1" t="s">
        <v>3472</v>
      </c>
      <c r="B482" s="2">
        <v>24</v>
      </c>
      <c r="C482" s="2">
        <v>53</v>
      </c>
      <c r="D482" s="66">
        <v>1772</v>
      </c>
    </row>
    <row r="483" spans="1:13" x14ac:dyDescent="0.2">
      <c r="A483" s="1" t="s">
        <v>3473</v>
      </c>
      <c r="B483" s="2">
        <v>24</v>
      </c>
      <c r="C483" s="2">
        <v>53</v>
      </c>
      <c r="D483" s="66">
        <v>1772</v>
      </c>
    </row>
    <row r="484" spans="1:13" x14ac:dyDescent="0.2">
      <c r="A484" s="1" t="s">
        <v>3474</v>
      </c>
      <c r="B484" s="2">
        <v>24</v>
      </c>
      <c r="C484" s="2">
        <v>53</v>
      </c>
      <c r="D484" s="66">
        <v>1772</v>
      </c>
      <c r="E484" s="67">
        <v>1717.5</v>
      </c>
      <c r="F484" s="55">
        <f>AVERAGE(F467:F482)</f>
        <v>24.744444444444444</v>
      </c>
      <c r="G484" s="55">
        <f>AVERAGE(G467:G482)</f>
        <v>50.400000000000006</v>
      </c>
      <c r="H484" s="55">
        <f>H516-H468</f>
        <v>1378</v>
      </c>
      <c r="I484" s="55">
        <f>AVERAGE(I467:I482)</f>
        <v>20.000000000000004</v>
      </c>
      <c r="J484" s="55">
        <f>AVERAGE(J467:J482)</f>
        <v>76.077777777777769</v>
      </c>
      <c r="K484" s="55">
        <f>K516-K468</f>
        <v>1045</v>
      </c>
      <c r="L484" s="8">
        <v>1211.5</v>
      </c>
      <c r="M484" s="12"/>
    </row>
    <row r="485" spans="1:13" x14ac:dyDescent="0.2">
      <c r="A485" s="1" t="s">
        <v>3475</v>
      </c>
      <c r="B485" s="2">
        <v>23</v>
      </c>
      <c r="C485" s="2">
        <v>59</v>
      </c>
      <c r="D485" s="66">
        <v>1682</v>
      </c>
      <c r="F485" s="51"/>
      <c r="G485" s="8"/>
      <c r="H485" s="8"/>
      <c r="I485" s="8"/>
      <c r="J485" s="8"/>
      <c r="K485" s="9"/>
    </row>
    <row r="486" spans="1:13" x14ac:dyDescent="0.2">
      <c r="A486" s="1" t="s">
        <v>3476</v>
      </c>
      <c r="B486" s="2">
        <v>22</v>
      </c>
      <c r="C486" s="2">
        <v>65</v>
      </c>
      <c r="D486" s="66">
        <v>1860</v>
      </c>
      <c r="E486" s="67"/>
      <c r="F486" s="2"/>
    </row>
    <row r="487" spans="1:13" x14ac:dyDescent="0.2">
      <c r="A487" s="1" t="s">
        <v>3477</v>
      </c>
      <c r="B487" s="2">
        <v>22</v>
      </c>
      <c r="C487" s="2">
        <v>71</v>
      </c>
      <c r="D487" s="66">
        <v>2712</v>
      </c>
    </row>
    <row r="488" spans="1:13" x14ac:dyDescent="0.2">
      <c r="A488" s="1" t="s">
        <v>3478</v>
      </c>
      <c r="B488" s="2">
        <v>21</v>
      </c>
      <c r="C488" s="2">
        <v>75</v>
      </c>
      <c r="D488" s="66">
        <v>2528</v>
      </c>
    </row>
    <row r="489" spans="1:13" x14ac:dyDescent="0.2">
      <c r="A489" s="1" t="s">
        <v>3479</v>
      </c>
      <c r="B489" s="2">
        <v>20</v>
      </c>
      <c r="C489" s="2">
        <v>79</v>
      </c>
      <c r="D489" s="66">
        <v>2343</v>
      </c>
    </row>
    <row r="490" spans="1:13" x14ac:dyDescent="0.2">
      <c r="A490" s="1" t="s">
        <v>3480</v>
      </c>
      <c r="B490" s="2">
        <v>19</v>
      </c>
      <c r="C490" s="2">
        <v>83</v>
      </c>
      <c r="D490" s="66">
        <v>2464</v>
      </c>
    </row>
    <row r="491" spans="1:13" x14ac:dyDescent="0.2">
      <c r="A491" s="1" t="s">
        <v>3481</v>
      </c>
      <c r="B491" s="2">
        <v>20</v>
      </c>
      <c r="C491" s="2">
        <v>79</v>
      </c>
      <c r="D491" s="66">
        <v>2343</v>
      </c>
    </row>
    <row r="492" spans="1:13" x14ac:dyDescent="0.2">
      <c r="A492" s="1" t="s">
        <v>3482</v>
      </c>
      <c r="B492" s="2">
        <v>21</v>
      </c>
      <c r="C492" s="2">
        <v>75</v>
      </c>
      <c r="D492" s="66">
        <v>2528</v>
      </c>
      <c r="F492" t="s">
        <v>537</v>
      </c>
      <c r="G492" t="s">
        <v>537</v>
      </c>
      <c r="H492" t="s">
        <v>537</v>
      </c>
      <c r="I492" t="s">
        <v>537</v>
      </c>
      <c r="J492" t="s">
        <v>537</v>
      </c>
      <c r="K492" t="s">
        <v>537</v>
      </c>
    </row>
    <row r="493" spans="1:13" x14ac:dyDescent="0.2">
      <c r="A493" s="1" t="s">
        <v>3483</v>
      </c>
      <c r="B493" s="2">
        <v>22</v>
      </c>
      <c r="C493" s="2">
        <v>71</v>
      </c>
      <c r="D493" s="66">
        <v>2712</v>
      </c>
      <c r="F493" t="s">
        <v>537</v>
      </c>
      <c r="G493" t="s">
        <v>537</v>
      </c>
      <c r="H493" t="s">
        <v>537</v>
      </c>
      <c r="I493" t="s">
        <v>537</v>
      </c>
      <c r="J493" t="s">
        <v>537</v>
      </c>
      <c r="K493" t="s">
        <v>537</v>
      </c>
    </row>
    <row r="494" spans="1:13" x14ac:dyDescent="0.2">
      <c r="A494" s="1" t="s">
        <v>3484</v>
      </c>
      <c r="B494" s="2">
        <v>23</v>
      </c>
      <c r="C494" s="2">
        <v>63</v>
      </c>
      <c r="D494" s="66">
        <v>2016</v>
      </c>
      <c r="F494" t="s">
        <v>537</v>
      </c>
      <c r="G494" t="s">
        <v>537</v>
      </c>
      <c r="H494" t="s">
        <v>537</v>
      </c>
      <c r="I494" t="s">
        <v>537</v>
      </c>
      <c r="J494" t="s">
        <v>537</v>
      </c>
      <c r="K494" t="s">
        <v>537</v>
      </c>
    </row>
    <row r="495" spans="1:13" x14ac:dyDescent="0.2">
      <c r="A495" s="1" t="s">
        <v>3485</v>
      </c>
      <c r="B495" s="2">
        <v>25</v>
      </c>
      <c r="C495" s="2">
        <v>56</v>
      </c>
      <c r="D495" s="66">
        <v>1861</v>
      </c>
      <c r="F495" t="s">
        <v>537</v>
      </c>
      <c r="G495" t="s">
        <v>537</v>
      </c>
      <c r="H495" t="s">
        <v>537</v>
      </c>
      <c r="I495" t="s">
        <v>537</v>
      </c>
      <c r="J495" t="s">
        <v>537</v>
      </c>
      <c r="K495" t="s">
        <v>537</v>
      </c>
    </row>
    <row r="496" spans="1:13" x14ac:dyDescent="0.2">
      <c r="A496" s="1" t="s">
        <v>3486</v>
      </c>
      <c r="B496" s="2">
        <v>27</v>
      </c>
      <c r="C496" s="2">
        <v>48</v>
      </c>
      <c r="D496" s="66">
        <v>1550</v>
      </c>
      <c r="F496" t="s">
        <v>537</v>
      </c>
      <c r="G496" t="s">
        <v>537</v>
      </c>
      <c r="H496" t="s">
        <v>537</v>
      </c>
      <c r="I496" t="s">
        <v>537</v>
      </c>
      <c r="J496" t="s">
        <v>537</v>
      </c>
      <c r="K496" t="s">
        <v>537</v>
      </c>
    </row>
    <row r="497" spans="1:13" x14ac:dyDescent="0.2">
      <c r="A497" s="1" t="s">
        <v>3487</v>
      </c>
      <c r="B497" s="2">
        <v>28</v>
      </c>
      <c r="C497" s="2">
        <v>44</v>
      </c>
      <c r="D497" s="66">
        <v>1594</v>
      </c>
      <c r="F497" t="s">
        <v>537</v>
      </c>
      <c r="G497" t="s">
        <v>537</v>
      </c>
      <c r="H497" t="s">
        <v>537</v>
      </c>
      <c r="I497" t="s">
        <v>537</v>
      </c>
      <c r="J497" t="s">
        <v>537</v>
      </c>
      <c r="K497" t="s">
        <v>537</v>
      </c>
    </row>
    <row r="498" spans="1:13" x14ac:dyDescent="0.2">
      <c r="A498" s="1" t="s">
        <v>3488</v>
      </c>
      <c r="B498" s="2">
        <v>29</v>
      </c>
      <c r="C498" s="2">
        <v>40</v>
      </c>
      <c r="D498" s="66">
        <v>1640</v>
      </c>
      <c r="F498" t="s">
        <v>537</v>
      </c>
      <c r="G498" t="s">
        <v>537</v>
      </c>
      <c r="H498" t="s">
        <v>537</v>
      </c>
      <c r="I498" t="s">
        <v>537</v>
      </c>
      <c r="J498" t="s">
        <v>537</v>
      </c>
      <c r="K498" t="s">
        <v>537</v>
      </c>
    </row>
    <row r="499" spans="1:13" x14ac:dyDescent="0.2">
      <c r="A499" s="1" t="s">
        <v>3489</v>
      </c>
      <c r="B499" s="2">
        <v>30</v>
      </c>
      <c r="C499" s="2">
        <v>36</v>
      </c>
      <c r="D499" s="66">
        <v>1259</v>
      </c>
      <c r="F499" t="s">
        <v>537</v>
      </c>
      <c r="G499" t="s">
        <v>537</v>
      </c>
      <c r="H499" t="s">
        <v>537</v>
      </c>
      <c r="I499" t="s">
        <v>537</v>
      </c>
      <c r="J499" t="s">
        <v>537</v>
      </c>
      <c r="K499" t="s">
        <v>537</v>
      </c>
    </row>
    <row r="500" spans="1:13" x14ac:dyDescent="0.2">
      <c r="A500" s="1" t="s">
        <v>3490</v>
      </c>
      <c r="B500" s="2">
        <v>31</v>
      </c>
      <c r="C500" s="2">
        <v>33</v>
      </c>
      <c r="D500" s="66">
        <v>1290</v>
      </c>
      <c r="F500" t="s">
        <v>537</v>
      </c>
      <c r="G500" t="s">
        <v>537</v>
      </c>
      <c r="H500" t="s">
        <v>537</v>
      </c>
      <c r="I500" t="s">
        <v>537</v>
      </c>
      <c r="J500" t="s">
        <v>537</v>
      </c>
      <c r="K500" t="s">
        <v>537</v>
      </c>
    </row>
    <row r="501" spans="1:13" x14ac:dyDescent="0.2">
      <c r="A501" s="1" t="s">
        <v>3491</v>
      </c>
      <c r="B501" s="2">
        <v>32</v>
      </c>
      <c r="C501" s="2">
        <v>30</v>
      </c>
      <c r="D501" s="66">
        <v>1325</v>
      </c>
      <c r="F501" t="s">
        <v>537</v>
      </c>
      <c r="G501" t="s">
        <v>537</v>
      </c>
      <c r="H501" t="s">
        <v>537</v>
      </c>
      <c r="I501" t="s">
        <v>537</v>
      </c>
      <c r="J501" t="s">
        <v>537</v>
      </c>
      <c r="K501" t="s">
        <v>537</v>
      </c>
    </row>
    <row r="502" spans="1:13" x14ac:dyDescent="0.2">
      <c r="A502" s="1" t="s">
        <v>3492</v>
      </c>
      <c r="B502" s="2">
        <v>33</v>
      </c>
      <c r="C502" s="2">
        <v>28</v>
      </c>
      <c r="D502" s="66">
        <v>0</v>
      </c>
    </row>
    <row r="503" spans="1:13" x14ac:dyDescent="0.2">
      <c r="A503" s="1" t="s">
        <v>3493</v>
      </c>
      <c r="B503" s="2">
        <v>31</v>
      </c>
      <c r="C503" s="2">
        <v>32</v>
      </c>
      <c r="D503" s="66">
        <v>1290</v>
      </c>
    </row>
    <row r="504" spans="1:13" x14ac:dyDescent="0.2">
      <c r="A504" s="1" t="s">
        <v>3494</v>
      </c>
      <c r="B504" s="2">
        <v>30</v>
      </c>
      <c r="C504" s="2">
        <v>37</v>
      </c>
      <c r="D504" s="66">
        <v>1259</v>
      </c>
    </row>
    <row r="505" spans="1:13" x14ac:dyDescent="0.2">
      <c r="A505" s="1" t="s">
        <v>3495</v>
      </c>
      <c r="B505" s="2">
        <v>28</v>
      </c>
      <c r="C505" s="2">
        <v>42</v>
      </c>
      <c r="D505" s="66">
        <v>1594</v>
      </c>
    </row>
    <row r="506" spans="1:13" x14ac:dyDescent="0.2">
      <c r="A506" s="1" t="s">
        <v>3496</v>
      </c>
      <c r="B506" s="2">
        <v>27</v>
      </c>
      <c r="C506" s="2">
        <v>44</v>
      </c>
      <c r="D506" s="66">
        <v>1550</v>
      </c>
    </row>
    <row r="507" spans="1:13" x14ac:dyDescent="0.2">
      <c r="A507" s="1" t="s">
        <v>3497</v>
      </c>
      <c r="B507" s="2">
        <v>26</v>
      </c>
      <c r="C507" s="2">
        <v>47</v>
      </c>
      <c r="D507" s="66">
        <v>1507</v>
      </c>
    </row>
    <row r="508" spans="1:13" x14ac:dyDescent="0.2">
      <c r="A508" s="1" t="s">
        <v>3498</v>
      </c>
      <c r="B508" s="2">
        <v>28</v>
      </c>
      <c r="C508" s="2">
        <v>49</v>
      </c>
      <c r="D508" s="66">
        <v>1594</v>
      </c>
      <c r="E508" s="67">
        <v>1770.875</v>
      </c>
      <c r="F508" s="9"/>
      <c r="G508" s="9"/>
      <c r="H508">
        <f>H516-H468</f>
        <v>1378</v>
      </c>
      <c r="K508">
        <f>K516-K468</f>
        <v>1045</v>
      </c>
      <c r="L508" s="9">
        <f>((K516-K468)+(H516-H468))/2</f>
        <v>1211.5</v>
      </c>
      <c r="M508" s="12"/>
    </row>
    <row r="509" spans="1:13" x14ac:dyDescent="0.2">
      <c r="A509" s="1" t="s">
        <v>3499</v>
      </c>
      <c r="B509" s="2">
        <v>24</v>
      </c>
      <c r="C509" s="2">
        <v>51</v>
      </c>
      <c r="D509" s="66">
        <v>1772</v>
      </c>
      <c r="E509" s="67"/>
    </row>
    <row r="510" spans="1:13" x14ac:dyDescent="0.2">
      <c r="A510" s="1" t="s">
        <v>3500</v>
      </c>
      <c r="B510" s="2">
        <v>22</v>
      </c>
      <c r="C510" s="2">
        <v>53</v>
      </c>
      <c r="D510" s="66">
        <v>1590</v>
      </c>
      <c r="E510" s="67"/>
      <c r="F510" s="2"/>
    </row>
    <row r="511" spans="1:13" x14ac:dyDescent="0.2">
      <c r="A511" s="1" t="s">
        <v>3501</v>
      </c>
      <c r="B511" s="2">
        <v>21</v>
      </c>
      <c r="C511" s="2">
        <v>55</v>
      </c>
      <c r="D511" s="66">
        <v>1497</v>
      </c>
    </row>
    <row r="512" spans="1:13" x14ac:dyDescent="0.2">
      <c r="A512" s="1" t="s">
        <v>3502</v>
      </c>
      <c r="B512" s="2">
        <v>20</v>
      </c>
      <c r="C512" s="2">
        <v>60</v>
      </c>
      <c r="D512" s="66">
        <v>1571</v>
      </c>
    </row>
    <row r="513" spans="1:11" x14ac:dyDescent="0.2">
      <c r="A513" s="1" t="s">
        <v>3503</v>
      </c>
      <c r="B513" s="2">
        <v>20</v>
      </c>
      <c r="C513" s="2">
        <v>65</v>
      </c>
      <c r="D513" s="66">
        <v>1571</v>
      </c>
    </row>
    <row r="514" spans="1:11" x14ac:dyDescent="0.2">
      <c r="A514" s="1" t="s">
        <v>3504</v>
      </c>
      <c r="B514" s="2">
        <v>19</v>
      </c>
      <c r="C514" s="2">
        <v>70</v>
      </c>
      <c r="D514" s="66">
        <v>2159</v>
      </c>
    </row>
    <row r="515" spans="1:11" x14ac:dyDescent="0.2">
      <c r="A515" s="1" t="s">
        <v>3505</v>
      </c>
      <c r="B515" s="2">
        <v>20</v>
      </c>
      <c r="C515" s="2">
        <v>66</v>
      </c>
      <c r="D515" s="66">
        <v>1571</v>
      </c>
    </row>
    <row r="516" spans="1:11" x14ac:dyDescent="0.2">
      <c r="A516" s="1" t="s">
        <v>3506</v>
      </c>
      <c r="B516" s="2">
        <v>20</v>
      </c>
      <c r="C516" s="2">
        <v>63</v>
      </c>
      <c r="D516" s="66">
        <v>1571</v>
      </c>
      <c r="F516">
        <v>19.8</v>
      </c>
      <c r="G516">
        <v>83.4</v>
      </c>
      <c r="H516">
        <v>313622</v>
      </c>
      <c r="I516">
        <v>18.100000000000001</v>
      </c>
      <c r="J516">
        <v>89.6</v>
      </c>
      <c r="K516">
        <v>385916</v>
      </c>
    </row>
    <row r="517" spans="1:11" x14ac:dyDescent="0.2">
      <c r="A517" s="1" t="s">
        <v>3507</v>
      </c>
      <c r="B517" s="2">
        <v>20</v>
      </c>
      <c r="C517" s="2">
        <v>59</v>
      </c>
      <c r="D517" s="66">
        <v>1403</v>
      </c>
      <c r="F517">
        <v>19.8</v>
      </c>
      <c r="G517">
        <v>88</v>
      </c>
      <c r="H517">
        <v>313622</v>
      </c>
      <c r="I517">
        <v>18.8</v>
      </c>
      <c r="J517">
        <v>89.6</v>
      </c>
      <c r="K517">
        <v>385916</v>
      </c>
    </row>
    <row r="518" spans="1:11" x14ac:dyDescent="0.2">
      <c r="A518" s="1" t="s">
        <v>3508</v>
      </c>
      <c r="B518" s="2">
        <v>22</v>
      </c>
      <c r="C518" s="2">
        <v>53</v>
      </c>
      <c r="D518" s="66">
        <v>1590</v>
      </c>
      <c r="F518">
        <v>18.5</v>
      </c>
      <c r="G518">
        <v>89.8</v>
      </c>
      <c r="H518">
        <v>313721</v>
      </c>
      <c r="I518">
        <v>18.600000000000001</v>
      </c>
      <c r="J518">
        <v>89.7</v>
      </c>
      <c r="K518">
        <v>386177</v>
      </c>
    </row>
    <row r="519" spans="1:11" x14ac:dyDescent="0.2">
      <c r="A519" s="1" t="s">
        <v>3509</v>
      </c>
      <c r="B519" s="2">
        <v>24</v>
      </c>
      <c r="C519" s="2">
        <v>46</v>
      </c>
      <c r="D519" s="66">
        <v>1424</v>
      </c>
      <c r="F519">
        <v>18.600000000000001</v>
      </c>
      <c r="G519">
        <v>90.2</v>
      </c>
      <c r="H519">
        <v>313791</v>
      </c>
      <c r="I519">
        <v>18.899999999999999</v>
      </c>
      <c r="J519">
        <v>89.7</v>
      </c>
      <c r="K519">
        <v>386335</v>
      </c>
    </row>
    <row r="520" spans="1:11" x14ac:dyDescent="0.2">
      <c r="A520" s="1" t="s">
        <v>3510</v>
      </c>
      <c r="B520" s="2">
        <v>26</v>
      </c>
      <c r="C520" s="2">
        <v>40</v>
      </c>
      <c r="D520" s="66">
        <v>1507</v>
      </c>
      <c r="F520">
        <v>18.600000000000001</v>
      </c>
      <c r="G520">
        <v>90.1</v>
      </c>
      <c r="H520">
        <v>313868</v>
      </c>
      <c r="I520">
        <v>20</v>
      </c>
      <c r="J520">
        <v>88.7</v>
      </c>
      <c r="K520">
        <v>386458</v>
      </c>
    </row>
    <row r="521" spans="1:11" x14ac:dyDescent="0.2">
      <c r="A521" s="1" t="s">
        <v>3511</v>
      </c>
      <c r="B521" s="2">
        <v>27</v>
      </c>
      <c r="C521" s="2">
        <v>36</v>
      </c>
      <c r="D521" s="66">
        <v>1188</v>
      </c>
      <c r="F521">
        <v>19</v>
      </c>
      <c r="G521">
        <v>85.9</v>
      </c>
      <c r="H521">
        <v>313970</v>
      </c>
      <c r="I521">
        <v>20.6</v>
      </c>
      <c r="J521">
        <v>86.5</v>
      </c>
      <c r="K521">
        <v>386689</v>
      </c>
    </row>
    <row r="522" spans="1:11" x14ac:dyDescent="0.2">
      <c r="A522" s="1" t="s">
        <v>3512</v>
      </c>
      <c r="B522" s="2">
        <v>28</v>
      </c>
      <c r="C522" s="2">
        <v>33</v>
      </c>
      <c r="D522" s="66">
        <v>1209</v>
      </c>
      <c r="F522">
        <v>21</v>
      </c>
      <c r="G522">
        <v>80.2</v>
      </c>
      <c r="H522">
        <v>314004</v>
      </c>
      <c r="I522">
        <v>20.6</v>
      </c>
      <c r="J522">
        <v>84.2</v>
      </c>
      <c r="K522">
        <v>386734</v>
      </c>
    </row>
    <row r="523" spans="1:11" x14ac:dyDescent="0.2">
      <c r="A523" s="1" t="s">
        <v>3513</v>
      </c>
      <c r="B523" s="2">
        <v>29</v>
      </c>
      <c r="C523" s="2">
        <v>29</v>
      </c>
      <c r="D523" s="66">
        <v>0</v>
      </c>
      <c r="F523">
        <v>21.1</v>
      </c>
      <c r="G523">
        <v>84</v>
      </c>
      <c r="H523">
        <v>314004</v>
      </c>
      <c r="I523">
        <v>18.5</v>
      </c>
      <c r="J523">
        <v>89.6</v>
      </c>
      <c r="K523">
        <v>386734</v>
      </c>
    </row>
    <row r="524" spans="1:11" x14ac:dyDescent="0.2">
      <c r="A524" s="1" t="s">
        <v>3514</v>
      </c>
      <c r="B524" s="2">
        <v>29</v>
      </c>
      <c r="C524" s="2">
        <v>31</v>
      </c>
      <c r="D524" s="66">
        <v>1232</v>
      </c>
      <c r="F524">
        <v>20.3</v>
      </c>
      <c r="G524">
        <v>81.900000000000006</v>
      </c>
      <c r="H524">
        <v>314149</v>
      </c>
      <c r="I524">
        <v>21.1</v>
      </c>
      <c r="J524">
        <v>85.7</v>
      </c>
      <c r="K524">
        <v>386950</v>
      </c>
    </row>
    <row r="525" spans="1:11" x14ac:dyDescent="0.2">
      <c r="A525" s="1" t="s">
        <v>3515</v>
      </c>
      <c r="B525" s="2">
        <v>28</v>
      </c>
      <c r="C525" s="2">
        <v>32</v>
      </c>
      <c r="D525" s="66">
        <v>1209</v>
      </c>
      <c r="F525">
        <v>22.2</v>
      </c>
      <c r="G525">
        <v>77.7</v>
      </c>
      <c r="H525">
        <v>314149</v>
      </c>
      <c r="I525">
        <v>21.2</v>
      </c>
      <c r="J525">
        <v>86.2</v>
      </c>
      <c r="K525">
        <v>386950</v>
      </c>
    </row>
    <row r="526" spans="1:11" x14ac:dyDescent="0.2">
      <c r="A526" s="1" t="s">
        <v>3516</v>
      </c>
      <c r="B526" s="2">
        <v>28</v>
      </c>
      <c r="C526" s="2">
        <v>33</v>
      </c>
      <c r="D526" s="66">
        <v>1209</v>
      </c>
      <c r="F526">
        <v>21.1</v>
      </c>
      <c r="G526">
        <v>74.8</v>
      </c>
      <c r="H526">
        <v>314300</v>
      </c>
      <c r="J526">
        <v>87.8</v>
      </c>
      <c r="K526">
        <v>387010</v>
      </c>
    </row>
    <row r="527" spans="1:11" x14ac:dyDescent="0.2">
      <c r="A527" s="1" t="s">
        <v>3517</v>
      </c>
      <c r="B527" s="2">
        <v>27</v>
      </c>
      <c r="C527" s="2">
        <v>39</v>
      </c>
      <c r="D527" s="66">
        <v>1188</v>
      </c>
      <c r="F527">
        <v>21.2</v>
      </c>
      <c r="G527">
        <v>80.099999999999994</v>
      </c>
      <c r="H527">
        <v>314374</v>
      </c>
      <c r="J527">
        <v>89.5</v>
      </c>
      <c r="K527">
        <v>387267</v>
      </c>
    </row>
    <row r="528" spans="1:11" x14ac:dyDescent="0.2">
      <c r="A528" s="1" t="s">
        <v>3518</v>
      </c>
      <c r="B528" s="2">
        <v>25</v>
      </c>
      <c r="C528" s="2">
        <v>46</v>
      </c>
      <c r="D528" s="66">
        <v>1465</v>
      </c>
      <c r="F528">
        <v>20.5</v>
      </c>
      <c r="G528">
        <v>82.8</v>
      </c>
      <c r="H528">
        <v>314438</v>
      </c>
      <c r="J528">
        <v>89.6</v>
      </c>
      <c r="K528">
        <v>387267</v>
      </c>
    </row>
    <row r="529" spans="1:13" x14ac:dyDescent="0.2">
      <c r="A529" s="1" t="s">
        <v>3519</v>
      </c>
      <c r="B529" s="2">
        <v>23</v>
      </c>
      <c r="C529" s="2">
        <v>52</v>
      </c>
      <c r="D529" s="66">
        <v>1682</v>
      </c>
      <c r="F529">
        <v>18.100000000000001</v>
      </c>
      <c r="G529">
        <v>87.1</v>
      </c>
      <c r="H529">
        <v>314578</v>
      </c>
      <c r="J529">
        <v>82.2</v>
      </c>
      <c r="K529">
        <v>387542</v>
      </c>
    </row>
    <row r="530" spans="1:13" x14ac:dyDescent="0.2">
      <c r="A530" s="1" t="s">
        <v>3520</v>
      </c>
      <c r="B530" s="2">
        <v>22</v>
      </c>
      <c r="C530" s="2">
        <v>56</v>
      </c>
      <c r="D530" s="66">
        <v>1590</v>
      </c>
      <c r="F530">
        <v>18.8</v>
      </c>
      <c r="G530">
        <v>82.1</v>
      </c>
      <c r="H530">
        <v>314578</v>
      </c>
      <c r="J530">
        <v>89.7</v>
      </c>
      <c r="K530">
        <v>387542</v>
      </c>
    </row>
    <row r="531" spans="1:13" x14ac:dyDescent="0.2">
      <c r="A531" s="1" t="s">
        <v>3521</v>
      </c>
      <c r="B531" s="2">
        <v>21</v>
      </c>
      <c r="C531" s="2">
        <v>60</v>
      </c>
      <c r="D531" s="66">
        <v>1710</v>
      </c>
      <c r="F531">
        <v>18.7</v>
      </c>
      <c r="G531">
        <v>82.3</v>
      </c>
      <c r="H531">
        <v>314643</v>
      </c>
      <c r="J531">
        <v>90</v>
      </c>
      <c r="K531">
        <v>387542</v>
      </c>
    </row>
    <row r="532" spans="1:13" x14ac:dyDescent="0.2">
      <c r="A532" s="1" t="s">
        <v>3522</v>
      </c>
      <c r="B532" s="2">
        <v>21</v>
      </c>
      <c r="C532" s="2">
        <v>65</v>
      </c>
      <c r="D532" s="66">
        <v>1710</v>
      </c>
      <c r="E532" s="67">
        <v>1442.4166666666667</v>
      </c>
      <c r="F532" s="55">
        <f>AVERAGE(F515:F530)</f>
        <v>19.90666666666667</v>
      </c>
      <c r="G532" s="55">
        <f>AVERAGE(G515:G530)</f>
        <v>83.873333333333321</v>
      </c>
      <c r="H532" s="55">
        <f>H540-H516</f>
        <v>1616</v>
      </c>
      <c r="I532" s="55">
        <f>AVERAGE(I515:I530)</f>
        <v>19.639999999999997</v>
      </c>
      <c r="J532" s="55">
        <f>AVERAGE(J515:J530)</f>
        <v>87.886666666666684</v>
      </c>
      <c r="K532" s="55">
        <f>K540-K516</f>
        <v>2753</v>
      </c>
      <c r="L532" s="39"/>
      <c r="M532" s="12"/>
    </row>
    <row r="533" spans="1:13" x14ac:dyDescent="0.2">
      <c r="A533" s="1" t="s">
        <v>3523</v>
      </c>
      <c r="B533" s="2">
        <v>20</v>
      </c>
      <c r="C533" s="2">
        <v>67</v>
      </c>
      <c r="D533" s="66">
        <v>1571</v>
      </c>
      <c r="E533" s="99"/>
      <c r="F533" s="51"/>
      <c r="G533" s="8"/>
      <c r="H533" s="8"/>
      <c r="I533" s="8"/>
      <c r="J533" s="8"/>
      <c r="K533" s="9"/>
      <c r="L533" s="9"/>
    </row>
    <row r="534" spans="1:13" x14ac:dyDescent="0.2">
      <c r="A534" s="1" t="s">
        <v>3524</v>
      </c>
      <c r="B534" s="2">
        <v>19</v>
      </c>
      <c r="C534" s="2">
        <v>69</v>
      </c>
      <c r="D534" s="66">
        <v>1444</v>
      </c>
      <c r="E534" s="67"/>
      <c r="F534" s="2"/>
    </row>
    <row r="535" spans="1:13" x14ac:dyDescent="0.2">
      <c r="A535" s="1" t="s">
        <v>3525</v>
      </c>
      <c r="B535" s="2">
        <v>19</v>
      </c>
      <c r="C535" s="2">
        <v>71</v>
      </c>
      <c r="D535" s="66">
        <v>2159</v>
      </c>
    </row>
    <row r="536" spans="1:13" x14ac:dyDescent="0.2">
      <c r="A536" s="1" t="s">
        <v>3526</v>
      </c>
      <c r="B536" s="2">
        <v>19</v>
      </c>
      <c r="C536" s="2">
        <v>71</v>
      </c>
      <c r="D536" s="66">
        <v>2159</v>
      </c>
    </row>
    <row r="537" spans="1:13" x14ac:dyDescent="0.2">
      <c r="A537" s="1" t="s">
        <v>3527</v>
      </c>
      <c r="B537" s="2">
        <v>18</v>
      </c>
      <c r="C537" s="2">
        <v>71</v>
      </c>
      <c r="D537" s="66">
        <v>1975</v>
      </c>
    </row>
    <row r="538" spans="1:13" x14ac:dyDescent="0.2">
      <c r="A538" s="1" t="s">
        <v>3528</v>
      </c>
      <c r="B538" s="2">
        <v>18</v>
      </c>
      <c r="C538" s="2">
        <v>70</v>
      </c>
      <c r="D538" s="66">
        <v>1975</v>
      </c>
    </row>
    <row r="539" spans="1:13" x14ac:dyDescent="0.2">
      <c r="A539" s="1" t="s">
        <v>3529</v>
      </c>
      <c r="B539" s="2">
        <v>18</v>
      </c>
      <c r="C539" s="2">
        <v>68</v>
      </c>
      <c r="D539" s="66">
        <v>1333</v>
      </c>
    </row>
    <row r="540" spans="1:13" x14ac:dyDescent="0.2">
      <c r="A540" s="1" t="s">
        <v>3530</v>
      </c>
      <c r="B540" s="2">
        <v>18</v>
      </c>
      <c r="C540" s="2">
        <v>65</v>
      </c>
      <c r="D540" s="66">
        <v>1333</v>
      </c>
      <c r="F540">
        <v>17.5</v>
      </c>
      <c r="G540">
        <v>89.2</v>
      </c>
      <c r="H540" s="39">
        <v>315238</v>
      </c>
      <c r="I540">
        <v>16.3</v>
      </c>
      <c r="J540">
        <v>89.6</v>
      </c>
      <c r="K540">
        <v>388669</v>
      </c>
    </row>
    <row r="541" spans="1:13" x14ac:dyDescent="0.2">
      <c r="A541" s="1" t="s">
        <v>3531</v>
      </c>
      <c r="B541" s="2">
        <v>18</v>
      </c>
      <c r="C541" s="2">
        <v>63</v>
      </c>
      <c r="D541" s="66">
        <v>1333</v>
      </c>
      <c r="F541">
        <v>17.8</v>
      </c>
      <c r="G541">
        <v>87.7</v>
      </c>
      <c r="H541" s="39">
        <v>315238</v>
      </c>
      <c r="I541">
        <v>18.899999999999999</v>
      </c>
      <c r="J541">
        <v>87.7</v>
      </c>
      <c r="K541">
        <v>388669</v>
      </c>
    </row>
    <row r="542" spans="1:13" x14ac:dyDescent="0.2">
      <c r="A542" s="1" t="s">
        <v>3532</v>
      </c>
      <c r="B542" s="2">
        <v>19</v>
      </c>
      <c r="C542" s="2">
        <v>57</v>
      </c>
      <c r="D542" s="66">
        <v>1305</v>
      </c>
      <c r="F542">
        <v>19.600000000000001</v>
      </c>
      <c r="G542">
        <v>81.400000000000006</v>
      </c>
      <c r="H542" s="39">
        <v>315238</v>
      </c>
      <c r="I542">
        <v>18</v>
      </c>
      <c r="J542">
        <v>89.7</v>
      </c>
      <c r="K542">
        <v>388669</v>
      </c>
    </row>
    <row r="543" spans="1:13" x14ac:dyDescent="0.2">
      <c r="A543" s="1" t="s">
        <v>3533</v>
      </c>
      <c r="B543" s="2">
        <v>21</v>
      </c>
      <c r="C543" s="2">
        <v>52</v>
      </c>
      <c r="D543" s="66">
        <v>1497</v>
      </c>
      <c r="F543">
        <v>21.2</v>
      </c>
      <c r="G543">
        <v>72.099999999999994</v>
      </c>
      <c r="H543" s="39">
        <v>315363</v>
      </c>
      <c r="I543">
        <v>21.4</v>
      </c>
      <c r="J543">
        <v>78</v>
      </c>
      <c r="K543">
        <v>388732</v>
      </c>
    </row>
    <row r="544" spans="1:13" x14ac:dyDescent="0.2">
      <c r="A544" s="1" t="s">
        <v>3534</v>
      </c>
      <c r="B544" s="2">
        <v>22</v>
      </c>
      <c r="C544" s="2">
        <v>47</v>
      </c>
      <c r="D544" s="66">
        <v>1335</v>
      </c>
      <c r="F544">
        <v>24</v>
      </c>
      <c r="G544">
        <v>68.400000000000006</v>
      </c>
      <c r="H544" s="39">
        <v>315363</v>
      </c>
      <c r="I544">
        <v>22.1</v>
      </c>
      <c r="J544">
        <v>77.599999999999994</v>
      </c>
      <c r="K544">
        <v>388732</v>
      </c>
    </row>
    <row r="545" spans="1:13" x14ac:dyDescent="0.2">
      <c r="A545" s="1" t="s">
        <v>3535</v>
      </c>
      <c r="B545" s="2">
        <v>24</v>
      </c>
      <c r="C545" s="2">
        <v>44</v>
      </c>
      <c r="D545" s="66">
        <v>1424</v>
      </c>
      <c r="F545">
        <v>22.5</v>
      </c>
      <c r="G545">
        <v>72.3</v>
      </c>
      <c r="H545" s="39">
        <v>315440</v>
      </c>
      <c r="I545">
        <v>21.1</v>
      </c>
      <c r="J545">
        <v>85.8</v>
      </c>
      <c r="K545">
        <v>389057</v>
      </c>
    </row>
    <row r="546" spans="1:13" x14ac:dyDescent="0.2">
      <c r="A546" s="1" t="s">
        <v>3536</v>
      </c>
      <c r="B546" s="2">
        <v>25</v>
      </c>
      <c r="C546" s="2">
        <v>41</v>
      </c>
      <c r="D546" s="66">
        <v>1465</v>
      </c>
      <c r="F546">
        <v>22.3</v>
      </c>
      <c r="G546">
        <v>75</v>
      </c>
      <c r="H546" s="39">
        <v>315440</v>
      </c>
      <c r="I546">
        <v>19.899999999999999</v>
      </c>
      <c r="J546">
        <v>86.6</v>
      </c>
      <c r="K546">
        <v>389057</v>
      </c>
    </row>
    <row r="547" spans="1:13" x14ac:dyDescent="0.2">
      <c r="A547" s="1" t="s">
        <v>3537</v>
      </c>
      <c r="B547" s="2">
        <v>26</v>
      </c>
      <c r="C547" s="2">
        <v>37</v>
      </c>
      <c r="D547" s="66">
        <v>1169</v>
      </c>
      <c r="F547">
        <v>22.8</v>
      </c>
      <c r="G547">
        <v>73.5</v>
      </c>
      <c r="H547" s="39">
        <v>315536</v>
      </c>
      <c r="I547">
        <v>19.8</v>
      </c>
      <c r="J547">
        <v>87.1</v>
      </c>
      <c r="K547">
        <v>389057</v>
      </c>
    </row>
    <row r="548" spans="1:13" x14ac:dyDescent="0.2">
      <c r="A548" s="1" t="s">
        <v>3538</v>
      </c>
      <c r="B548" s="2">
        <v>27</v>
      </c>
      <c r="C548" s="2">
        <v>38</v>
      </c>
      <c r="D548" s="66">
        <v>1188</v>
      </c>
      <c r="F548">
        <v>22.6</v>
      </c>
      <c r="G548">
        <v>75.400000000000006</v>
      </c>
      <c r="H548" s="39">
        <v>315604</v>
      </c>
      <c r="I548">
        <v>21.1</v>
      </c>
      <c r="J548">
        <v>86.2</v>
      </c>
      <c r="K548">
        <v>389333</v>
      </c>
    </row>
    <row r="549" spans="1:13" x14ac:dyDescent="0.2">
      <c r="A549" s="1" t="s">
        <v>3539</v>
      </c>
      <c r="B549" s="2">
        <v>27</v>
      </c>
      <c r="C549" s="2">
        <v>38</v>
      </c>
      <c r="D549" s="66">
        <v>1188</v>
      </c>
      <c r="F549">
        <v>25.7</v>
      </c>
      <c r="G549">
        <v>62.7</v>
      </c>
      <c r="H549" s="39">
        <v>315604</v>
      </c>
      <c r="I549">
        <v>21.1</v>
      </c>
      <c r="J549">
        <v>80.5</v>
      </c>
      <c r="K549">
        <v>389333</v>
      </c>
    </row>
    <row r="550" spans="1:13" x14ac:dyDescent="0.2">
      <c r="A550" s="1" t="s">
        <v>3540</v>
      </c>
      <c r="B550" s="2">
        <v>28</v>
      </c>
      <c r="C550" s="2">
        <v>39</v>
      </c>
      <c r="D550" s="66">
        <v>1209</v>
      </c>
      <c r="F550">
        <v>24.6</v>
      </c>
      <c r="G550">
        <v>65.7</v>
      </c>
      <c r="H550" s="39">
        <v>315739</v>
      </c>
      <c r="I550">
        <v>22.4</v>
      </c>
      <c r="J550">
        <v>72.599999999999994</v>
      </c>
      <c r="K550">
        <v>389334</v>
      </c>
    </row>
    <row r="551" spans="1:13" x14ac:dyDescent="0.2">
      <c r="A551" s="1" t="s">
        <v>3541</v>
      </c>
      <c r="B551" s="2">
        <v>26</v>
      </c>
      <c r="C551" s="2">
        <v>46</v>
      </c>
      <c r="D551" s="66">
        <v>1507</v>
      </c>
      <c r="F551">
        <v>24.2</v>
      </c>
      <c r="G551">
        <v>65.099999999999994</v>
      </c>
      <c r="H551" s="39">
        <v>315807</v>
      </c>
      <c r="I551">
        <v>22.5</v>
      </c>
      <c r="J551">
        <v>69.099999999999994</v>
      </c>
      <c r="K551">
        <v>389512</v>
      </c>
    </row>
    <row r="552" spans="1:13" x14ac:dyDescent="0.2">
      <c r="A552" s="1" t="s">
        <v>3542</v>
      </c>
      <c r="B552" s="2">
        <v>25</v>
      </c>
      <c r="C552" s="2">
        <v>53</v>
      </c>
      <c r="D552" s="66">
        <v>1861</v>
      </c>
      <c r="F552">
        <v>22.8</v>
      </c>
      <c r="G552">
        <v>71</v>
      </c>
      <c r="H552" s="39">
        <v>315883</v>
      </c>
      <c r="I552">
        <v>22.1</v>
      </c>
      <c r="J552">
        <v>71.400000000000006</v>
      </c>
      <c r="K552">
        <v>389571</v>
      </c>
    </row>
    <row r="553" spans="1:13" x14ac:dyDescent="0.2">
      <c r="A553" s="1" t="s">
        <v>3543</v>
      </c>
      <c r="B553" s="2">
        <v>23</v>
      </c>
      <c r="C553" s="2">
        <v>60</v>
      </c>
      <c r="D553" s="66">
        <v>2016</v>
      </c>
      <c r="F553">
        <v>20.7</v>
      </c>
      <c r="G553">
        <v>80</v>
      </c>
      <c r="H553" s="39">
        <v>315883</v>
      </c>
      <c r="I553">
        <v>21.1</v>
      </c>
      <c r="J553">
        <v>76.099999999999994</v>
      </c>
      <c r="K553">
        <v>389571</v>
      </c>
    </row>
    <row r="554" spans="1:13" x14ac:dyDescent="0.2">
      <c r="A554" s="1" t="s">
        <v>3544</v>
      </c>
      <c r="B554" s="2">
        <v>22</v>
      </c>
      <c r="C554" s="2">
        <v>67</v>
      </c>
      <c r="D554" s="66">
        <v>1860</v>
      </c>
      <c r="F554">
        <v>19.3</v>
      </c>
      <c r="G554">
        <v>83.9</v>
      </c>
      <c r="H554" s="39">
        <v>316037</v>
      </c>
      <c r="I554">
        <v>20</v>
      </c>
      <c r="J554">
        <v>79</v>
      </c>
      <c r="K554">
        <v>389803</v>
      </c>
    </row>
    <row r="555" spans="1:13" x14ac:dyDescent="0.2">
      <c r="A555" s="1" t="s">
        <v>3545</v>
      </c>
      <c r="B555" s="2">
        <v>21</v>
      </c>
      <c r="C555" s="2">
        <v>75</v>
      </c>
      <c r="D555" s="66">
        <v>2528</v>
      </c>
      <c r="F555">
        <v>19.399999999999999</v>
      </c>
      <c r="G555">
        <v>84.4</v>
      </c>
      <c r="H555" s="39">
        <v>316092</v>
      </c>
      <c r="I555">
        <v>19.5</v>
      </c>
      <c r="J555">
        <v>82.3</v>
      </c>
      <c r="K555">
        <v>389284</v>
      </c>
    </row>
    <row r="556" spans="1:13" x14ac:dyDescent="0.2">
      <c r="A556" s="1" t="s">
        <v>3546</v>
      </c>
      <c r="B556" s="2">
        <v>26</v>
      </c>
      <c r="C556" s="2">
        <v>82</v>
      </c>
      <c r="D556" s="66">
        <v>3918</v>
      </c>
      <c r="E556" s="67">
        <v>1698</v>
      </c>
      <c r="F556" s="55">
        <f>AVERAGE(F539:F554)</f>
        <v>21.84</v>
      </c>
      <c r="G556" s="55">
        <f>AVERAGE(G539:G554)</f>
        <v>74.893333333333345</v>
      </c>
      <c r="H556" s="55">
        <f>H564-H540</f>
        <v>1475</v>
      </c>
      <c r="I556" s="55">
        <f>AVERAGE(I539:I554)</f>
        <v>20.52</v>
      </c>
      <c r="J556" s="55">
        <f>AVERAGE(J539:J554)</f>
        <v>81.13333333333334</v>
      </c>
      <c r="K556" s="55">
        <f>K564-K540</f>
        <v>1950</v>
      </c>
      <c r="L556" s="9">
        <f>(K564-K540)+(H564-H540)</f>
        <v>3425</v>
      </c>
      <c r="M556" s="12"/>
    </row>
    <row r="557" spans="1:13" x14ac:dyDescent="0.2">
      <c r="A557" s="1" t="s">
        <v>3547</v>
      </c>
      <c r="B557" s="2">
        <v>19</v>
      </c>
      <c r="C557" s="2">
        <v>84</v>
      </c>
      <c r="D557" s="66">
        <v>2464</v>
      </c>
      <c r="F557" s="51"/>
      <c r="G557" s="8"/>
      <c r="H557" s="8"/>
      <c r="I557" s="8"/>
      <c r="J557" s="8"/>
      <c r="K557" s="9"/>
    </row>
    <row r="558" spans="1:13" x14ac:dyDescent="0.2">
      <c r="A558" s="1" t="s">
        <v>3548</v>
      </c>
      <c r="B558" s="2">
        <v>19</v>
      </c>
      <c r="C558" s="2">
        <v>85</v>
      </c>
      <c r="D558" s="66">
        <v>2464</v>
      </c>
      <c r="E558" s="67"/>
      <c r="F558" s="2"/>
    </row>
    <row r="559" spans="1:13" x14ac:dyDescent="0.2">
      <c r="A559" s="1" t="s">
        <v>3549</v>
      </c>
      <c r="B559" s="2">
        <v>19</v>
      </c>
      <c r="C559" s="2">
        <v>87</v>
      </c>
      <c r="D559" s="66">
        <v>2464</v>
      </c>
    </row>
    <row r="560" spans="1:13" x14ac:dyDescent="0.2">
      <c r="A560" s="1" t="s">
        <v>3550</v>
      </c>
      <c r="B560" s="2">
        <v>18</v>
      </c>
      <c r="C560" s="2">
        <v>87</v>
      </c>
      <c r="D560" s="66">
        <v>2256</v>
      </c>
    </row>
    <row r="561" spans="1:11" x14ac:dyDescent="0.2">
      <c r="A561" s="1" t="s">
        <v>3551</v>
      </c>
      <c r="B561" s="2">
        <v>18</v>
      </c>
      <c r="C561" s="2">
        <v>87</v>
      </c>
      <c r="D561" s="66">
        <v>2256</v>
      </c>
    </row>
    <row r="562" spans="1:11" x14ac:dyDescent="0.2">
      <c r="A562" s="1" t="s">
        <v>3552</v>
      </c>
      <c r="B562" s="2">
        <v>18</v>
      </c>
      <c r="C562" s="2">
        <v>87</v>
      </c>
      <c r="D562" s="66">
        <v>2256</v>
      </c>
    </row>
    <row r="563" spans="1:11" x14ac:dyDescent="0.2">
      <c r="A563" s="1" t="s">
        <v>3553</v>
      </c>
      <c r="B563" s="2">
        <v>17</v>
      </c>
      <c r="C563" s="2">
        <v>86</v>
      </c>
      <c r="D563" s="66">
        <v>2048</v>
      </c>
    </row>
    <row r="564" spans="1:11" x14ac:dyDescent="0.2">
      <c r="A564" s="1" t="s">
        <v>3554</v>
      </c>
      <c r="B564" s="2">
        <v>17</v>
      </c>
      <c r="C564" s="2">
        <v>85</v>
      </c>
      <c r="D564" s="66">
        <v>2048</v>
      </c>
      <c r="F564">
        <v>19.100000000000001</v>
      </c>
      <c r="G564">
        <v>85.4</v>
      </c>
      <c r="H564">
        <v>316713</v>
      </c>
      <c r="I564">
        <v>19</v>
      </c>
      <c r="J564">
        <v>85</v>
      </c>
      <c r="K564">
        <v>390619</v>
      </c>
    </row>
    <row r="565" spans="1:11" x14ac:dyDescent="0.2">
      <c r="A565" s="1" t="s">
        <v>3555</v>
      </c>
      <c r="B565" s="2">
        <v>16</v>
      </c>
      <c r="C565" s="2">
        <v>84</v>
      </c>
      <c r="D565" s="66">
        <v>840</v>
      </c>
      <c r="F565">
        <v>19.899999999999999</v>
      </c>
      <c r="G565">
        <v>83.4</v>
      </c>
      <c r="H565">
        <v>316773</v>
      </c>
      <c r="I565">
        <v>18.600000000000001</v>
      </c>
      <c r="J565">
        <v>89.6</v>
      </c>
      <c r="K565">
        <v>390623</v>
      </c>
    </row>
    <row r="566" spans="1:11" x14ac:dyDescent="0.2">
      <c r="A566" s="1" t="s">
        <v>3556</v>
      </c>
      <c r="B566" s="2">
        <v>18</v>
      </c>
      <c r="C566" s="2">
        <v>77</v>
      </c>
      <c r="D566" s="66">
        <v>1975</v>
      </c>
      <c r="F566">
        <v>20.8</v>
      </c>
      <c r="G566">
        <v>79.3</v>
      </c>
      <c r="H566">
        <v>316795</v>
      </c>
      <c r="I566" t="s">
        <v>537</v>
      </c>
      <c r="J566" t="s">
        <v>537</v>
      </c>
      <c r="K566">
        <v>390875</v>
      </c>
    </row>
    <row r="567" spans="1:11" x14ac:dyDescent="0.2">
      <c r="A567" s="1" t="s">
        <v>3557</v>
      </c>
      <c r="B567" s="2">
        <v>19</v>
      </c>
      <c r="C567" s="2">
        <v>69</v>
      </c>
      <c r="D567" s="66">
        <v>1444</v>
      </c>
      <c r="F567">
        <v>21.8</v>
      </c>
      <c r="G567">
        <v>77</v>
      </c>
      <c r="H567">
        <v>316795</v>
      </c>
      <c r="I567" t="s">
        <v>537</v>
      </c>
      <c r="J567" t="s">
        <v>537</v>
      </c>
      <c r="K567">
        <v>390875</v>
      </c>
    </row>
    <row r="568" spans="1:11" x14ac:dyDescent="0.2">
      <c r="A568" s="1" t="s">
        <v>3558</v>
      </c>
      <c r="B568" s="2">
        <v>20</v>
      </c>
      <c r="C568" s="2">
        <v>61</v>
      </c>
      <c r="D568" s="66">
        <v>1571</v>
      </c>
      <c r="F568">
        <v>23.4</v>
      </c>
      <c r="G568">
        <v>69.7</v>
      </c>
      <c r="H568">
        <v>316913</v>
      </c>
      <c r="I568">
        <v>23.4</v>
      </c>
      <c r="J568">
        <v>87.6</v>
      </c>
      <c r="K568">
        <v>391131</v>
      </c>
    </row>
    <row r="569" spans="1:11" x14ac:dyDescent="0.2">
      <c r="A569" s="1" t="s">
        <v>3559</v>
      </c>
      <c r="B569" s="2">
        <v>21</v>
      </c>
      <c r="C569" s="2">
        <v>57</v>
      </c>
      <c r="D569" s="66">
        <v>1497</v>
      </c>
      <c r="F569">
        <v>22.9</v>
      </c>
      <c r="G569">
        <v>70.099999999999994</v>
      </c>
      <c r="H569">
        <v>316913</v>
      </c>
      <c r="I569">
        <v>22.9</v>
      </c>
      <c r="J569">
        <v>85.9</v>
      </c>
      <c r="K569">
        <v>391206</v>
      </c>
    </row>
    <row r="570" spans="1:11" x14ac:dyDescent="0.2">
      <c r="A570" s="1" t="s">
        <v>3560</v>
      </c>
      <c r="B570" s="2">
        <v>22</v>
      </c>
      <c r="C570" s="2">
        <v>54</v>
      </c>
      <c r="D570" s="66">
        <v>1590</v>
      </c>
      <c r="F570">
        <v>25.3</v>
      </c>
      <c r="G570">
        <v>66.099999999999994</v>
      </c>
      <c r="H570">
        <v>317040</v>
      </c>
      <c r="I570">
        <v>25.3</v>
      </c>
      <c r="J570">
        <v>85.5</v>
      </c>
      <c r="K570">
        <v>391206</v>
      </c>
    </row>
    <row r="571" spans="1:11" x14ac:dyDescent="0.2">
      <c r="A571" s="1" t="s">
        <v>3561</v>
      </c>
      <c r="B571" s="2">
        <v>23</v>
      </c>
      <c r="C571" s="2">
        <v>50</v>
      </c>
      <c r="D571" s="66">
        <v>1682</v>
      </c>
      <c r="F571">
        <v>26.2</v>
      </c>
      <c r="G571">
        <v>64.099999999999994</v>
      </c>
      <c r="H571">
        <v>317040</v>
      </c>
      <c r="I571">
        <v>26.2</v>
      </c>
      <c r="J571">
        <v>84.8</v>
      </c>
      <c r="K571">
        <v>391431</v>
      </c>
    </row>
    <row r="572" spans="1:11" x14ac:dyDescent="0.2">
      <c r="A572" s="1" t="s">
        <v>3562</v>
      </c>
      <c r="B572" s="2">
        <v>24</v>
      </c>
      <c r="C572" s="2">
        <v>51</v>
      </c>
      <c r="D572" s="66">
        <v>1772</v>
      </c>
      <c r="F572" t="s">
        <v>537</v>
      </c>
      <c r="G572" t="s">
        <v>537</v>
      </c>
      <c r="H572" t="s">
        <v>537</v>
      </c>
      <c r="I572" t="s">
        <v>537</v>
      </c>
      <c r="J572" t="s">
        <v>537</v>
      </c>
      <c r="K572" t="s">
        <v>537</v>
      </c>
    </row>
    <row r="573" spans="1:11" x14ac:dyDescent="0.2">
      <c r="A573" s="1" t="s">
        <v>3563</v>
      </c>
      <c r="B573" s="2">
        <v>24</v>
      </c>
      <c r="C573" s="2">
        <v>51</v>
      </c>
      <c r="D573" s="66">
        <v>1772</v>
      </c>
      <c r="F573" t="s">
        <v>537</v>
      </c>
      <c r="G573" t="s">
        <v>537</v>
      </c>
      <c r="H573" t="s">
        <v>537</v>
      </c>
      <c r="I573" t="s">
        <v>537</v>
      </c>
      <c r="J573" t="s">
        <v>537</v>
      </c>
      <c r="K573" t="s">
        <v>537</v>
      </c>
    </row>
    <row r="574" spans="1:11" x14ac:dyDescent="0.2">
      <c r="A574" s="1" t="s">
        <v>3564</v>
      </c>
      <c r="B574" s="2">
        <v>25</v>
      </c>
      <c r="C574" s="2">
        <v>54</v>
      </c>
      <c r="D574" s="66">
        <v>1861</v>
      </c>
      <c r="F574">
        <v>22.5</v>
      </c>
      <c r="G574">
        <v>68.400000000000006</v>
      </c>
      <c r="H574">
        <v>317565</v>
      </c>
      <c r="I574">
        <v>22</v>
      </c>
      <c r="J574">
        <v>70.5</v>
      </c>
      <c r="K574">
        <v>391682</v>
      </c>
    </row>
    <row r="575" spans="1:11" x14ac:dyDescent="0.2">
      <c r="A575" s="1" t="s">
        <v>3565</v>
      </c>
      <c r="B575" s="2">
        <v>24</v>
      </c>
      <c r="C575" s="2">
        <v>58</v>
      </c>
      <c r="D575" s="66">
        <v>1772</v>
      </c>
      <c r="F575">
        <v>21</v>
      </c>
      <c r="G575">
        <v>75.900000000000006</v>
      </c>
      <c r="H575">
        <v>317771</v>
      </c>
      <c r="I575">
        <v>21.4</v>
      </c>
      <c r="J575">
        <v>71</v>
      </c>
      <c r="K575">
        <v>391830</v>
      </c>
    </row>
    <row r="576" spans="1:11" x14ac:dyDescent="0.2">
      <c r="A576" s="1" t="s">
        <v>3566</v>
      </c>
      <c r="B576" s="2">
        <v>23</v>
      </c>
      <c r="C576" s="2">
        <v>62</v>
      </c>
      <c r="D576" s="66">
        <v>2016</v>
      </c>
      <c r="F576">
        <v>21.1</v>
      </c>
      <c r="G576">
        <v>76.2</v>
      </c>
      <c r="H576">
        <v>317857</v>
      </c>
      <c r="I576">
        <v>21.2</v>
      </c>
      <c r="J576">
        <v>74</v>
      </c>
      <c r="K576">
        <v>391968</v>
      </c>
    </row>
    <row r="577" spans="1:13" x14ac:dyDescent="0.2">
      <c r="A577" s="1" t="s">
        <v>3567</v>
      </c>
      <c r="B577" s="2">
        <v>22</v>
      </c>
      <c r="C577" s="2">
        <v>63</v>
      </c>
      <c r="D577" s="66">
        <v>1860</v>
      </c>
      <c r="F577">
        <v>21</v>
      </c>
      <c r="G577">
        <v>76.900000000000006</v>
      </c>
      <c r="H577">
        <v>317934</v>
      </c>
      <c r="I577">
        <v>21.2</v>
      </c>
      <c r="J577">
        <v>73.400000000000006</v>
      </c>
      <c r="K577">
        <v>392117</v>
      </c>
    </row>
    <row r="578" spans="1:13" x14ac:dyDescent="0.2">
      <c r="A578" s="1" t="s">
        <v>3568</v>
      </c>
      <c r="B578" s="2">
        <v>21</v>
      </c>
      <c r="C578" s="2">
        <v>65</v>
      </c>
      <c r="D578" s="66">
        <v>1710</v>
      </c>
    </row>
    <row r="579" spans="1:13" x14ac:dyDescent="0.2">
      <c r="A579" s="1" t="s">
        <v>3569</v>
      </c>
      <c r="B579" s="2">
        <v>19</v>
      </c>
      <c r="C579" s="2">
        <v>65</v>
      </c>
      <c r="D579" s="66">
        <v>1444</v>
      </c>
      <c r="H579">
        <f>H588-H564</f>
        <v>2008</v>
      </c>
      <c r="K579">
        <f>K588-K564</f>
        <v>2304</v>
      </c>
    </row>
    <row r="580" spans="1:13" x14ac:dyDescent="0.2">
      <c r="A580" s="1" t="s">
        <v>3570</v>
      </c>
      <c r="B580" s="2">
        <v>18</v>
      </c>
      <c r="C580" s="2">
        <v>66</v>
      </c>
      <c r="D580" s="66">
        <v>1333</v>
      </c>
      <c r="E580" s="67">
        <v>1849.7916666666667</v>
      </c>
      <c r="F580" s="55">
        <f>AVERAGE(F563:F578)</f>
        <v>22.083333333333332</v>
      </c>
      <c r="G580" s="55">
        <f>AVERAGE(G563:G578)</f>
        <v>74.375</v>
      </c>
      <c r="H580" s="55">
        <f>H588-H564</f>
        <v>2008</v>
      </c>
      <c r="I580" s="55">
        <f>AVERAGE(I563:I578)</f>
        <v>22.119999999999997</v>
      </c>
      <c r="J580" s="55">
        <f>AVERAGE(J563:J578)</f>
        <v>80.72999999999999</v>
      </c>
      <c r="K580" s="55">
        <f>K588-K564</f>
        <v>2304</v>
      </c>
      <c r="L580" s="9">
        <f>(K588-K564)+(H588-H564)</f>
        <v>4312</v>
      </c>
      <c r="M580" s="12"/>
    </row>
    <row r="581" spans="1:13" x14ac:dyDescent="0.2">
      <c r="A581" s="1" t="s">
        <v>3571</v>
      </c>
      <c r="B581" s="2">
        <v>16</v>
      </c>
      <c r="C581" s="2">
        <v>86</v>
      </c>
      <c r="D581" s="66">
        <v>840</v>
      </c>
      <c r="F581" s="51"/>
      <c r="G581" s="8"/>
      <c r="H581" s="8"/>
      <c r="I581" s="8"/>
      <c r="J581" s="8"/>
      <c r="K581" s="9"/>
    </row>
    <row r="582" spans="1:13" x14ac:dyDescent="0.2">
      <c r="A582" s="1" t="s">
        <v>3572</v>
      </c>
      <c r="B582" s="2">
        <v>16</v>
      </c>
      <c r="C582" s="2">
        <v>85</v>
      </c>
      <c r="D582" s="66">
        <v>840</v>
      </c>
      <c r="E582" s="67"/>
      <c r="F582" s="2"/>
    </row>
    <row r="583" spans="1:13" x14ac:dyDescent="0.2">
      <c r="A583" s="1" t="s">
        <v>3573</v>
      </c>
      <c r="B583" s="2">
        <v>16</v>
      </c>
      <c r="C583" s="2">
        <v>85</v>
      </c>
      <c r="D583" s="66">
        <v>840</v>
      </c>
    </row>
    <row r="584" spans="1:13" x14ac:dyDescent="0.2">
      <c r="A584" s="1" t="s">
        <v>3574</v>
      </c>
      <c r="B584" s="2">
        <v>16</v>
      </c>
      <c r="C584" s="2">
        <v>83</v>
      </c>
      <c r="D584" s="66">
        <v>840</v>
      </c>
    </row>
    <row r="585" spans="1:13" x14ac:dyDescent="0.2">
      <c r="A585" s="1" t="s">
        <v>3575</v>
      </c>
      <c r="B585" s="2">
        <v>16</v>
      </c>
      <c r="C585" s="2">
        <v>80</v>
      </c>
      <c r="D585" s="66">
        <v>840</v>
      </c>
    </row>
    <row r="586" spans="1:13" x14ac:dyDescent="0.2">
      <c r="A586" s="1" t="s">
        <v>3576</v>
      </c>
      <c r="B586" s="2">
        <v>16</v>
      </c>
      <c r="C586" s="2">
        <v>78</v>
      </c>
      <c r="D586" s="66">
        <v>1607</v>
      </c>
    </row>
    <row r="587" spans="1:13" x14ac:dyDescent="0.2">
      <c r="A587" s="1" t="s">
        <v>3577</v>
      </c>
      <c r="B587" s="2">
        <v>15</v>
      </c>
      <c r="C587" s="2">
        <v>75</v>
      </c>
      <c r="D587" s="66">
        <v>1423</v>
      </c>
    </row>
    <row r="588" spans="1:13" x14ac:dyDescent="0.2">
      <c r="A588" s="1" t="s">
        <v>3578</v>
      </c>
      <c r="B588" s="2">
        <v>15</v>
      </c>
      <c r="C588" s="2">
        <v>73</v>
      </c>
      <c r="D588" s="66">
        <v>1423</v>
      </c>
      <c r="F588">
        <v>18.2</v>
      </c>
      <c r="G588">
        <v>87.9</v>
      </c>
      <c r="H588">
        <v>318721</v>
      </c>
      <c r="I588">
        <v>17.3</v>
      </c>
      <c r="J588">
        <v>89.7</v>
      </c>
      <c r="K588">
        <v>392923</v>
      </c>
    </row>
    <row r="589" spans="1:13" x14ac:dyDescent="0.2">
      <c r="A589" s="1" t="s">
        <v>3579</v>
      </c>
      <c r="B589" s="2">
        <v>15</v>
      </c>
      <c r="C589" s="2">
        <v>70</v>
      </c>
      <c r="D589" s="66">
        <v>1423</v>
      </c>
      <c r="F589">
        <v>19.3</v>
      </c>
      <c r="G589">
        <v>84.4</v>
      </c>
      <c r="H589">
        <v>318803</v>
      </c>
      <c r="I589">
        <v>17.8</v>
      </c>
      <c r="J589">
        <v>89.9</v>
      </c>
      <c r="K589">
        <v>399305</v>
      </c>
    </row>
    <row r="590" spans="1:13" x14ac:dyDescent="0.2">
      <c r="A590" s="1" t="s">
        <v>3580</v>
      </c>
      <c r="B590" s="2">
        <v>17</v>
      </c>
      <c r="C590" s="2">
        <v>65</v>
      </c>
      <c r="D590" s="66">
        <v>1242</v>
      </c>
      <c r="F590">
        <v>19.3</v>
      </c>
      <c r="G590">
        <v>84.2</v>
      </c>
      <c r="H590">
        <v>318887</v>
      </c>
      <c r="I590">
        <v>17.399999999999999</v>
      </c>
      <c r="J590">
        <v>89.6</v>
      </c>
      <c r="K590">
        <v>393184</v>
      </c>
    </row>
    <row r="591" spans="1:13" x14ac:dyDescent="0.2">
      <c r="A591" s="1" t="s">
        <v>3581</v>
      </c>
      <c r="B591" s="2">
        <v>19</v>
      </c>
      <c r="C591" s="2">
        <v>59</v>
      </c>
      <c r="D591" s="66">
        <v>1305</v>
      </c>
      <c r="F591">
        <v>21.2</v>
      </c>
      <c r="G591">
        <v>75.599999999999994</v>
      </c>
      <c r="H591">
        <v>318969</v>
      </c>
      <c r="I591">
        <v>18</v>
      </c>
      <c r="J591">
        <v>88.1</v>
      </c>
      <c r="K591">
        <v>393313</v>
      </c>
    </row>
    <row r="592" spans="1:13" x14ac:dyDescent="0.2">
      <c r="A592" s="1" t="s">
        <v>3581</v>
      </c>
      <c r="B592" s="2">
        <v>20</v>
      </c>
      <c r="C592" s="2">
        <v>54</v>
      </c>
      <c r="D592" s="66">
        <v>1403</v>
      </c>
      <c r="F592">
        <v>22.8</v>
      </c>
      <c r="G592">
        <v>69.5</v>
      </c>
      <c r="H592">
        <v>319057</v>
      </c>
      <c r="I592">
        <v>22.8</v>
      </c>
      <c r="J592">
        <v>82.1</v>
      </c>
      <c r="K592">
        <v>393454</v>
      </c>
    </row>
    <row r="593" spans="1:15" x14ac:dyDescent="0.2">
      <c r="A593" s="1" t="s">
        <v>3582</v>
      </c>
      <c r="B593" s="2">
        <v>20</v>
      </c>
      <c r="C593">
        <v>56</v>
      </c>
      <c r="D593" s="66">
        <v>1403</v>
      </c>
    </row>
    <row r="594" spans="1:15" x14ac:dyDescent="0.2">
      <c r="A594" s="1" t="s">
        <v>3583</v>
      </c>
      <c r="B594" s="2">
        <v>20</v>
      </c>
      <c r="C594">
        <v>59</v>
      </c>
      <c r="D594" s="66">
        <v>1403</v>
      </c>
    </row>
    <row r="595" spans="1:15" x14ac:dyDescent="0.2">
      <c r="A595" s="1" t="s">
        <v>3584</v>
      </c>
      <c r="B595" s="2">
        <v>20</v>
      </c>
      <c r="C595">
        <v>61</v>
      </c>
      <c r="D595" s="66">
        <v>1571</v>
      </c>
    </row>
    <row r="596" spans="1:15" x14ac:dyDescent="0.2">
      <c r="A596" s="1" t="s">
        <v>3585</v>
      </c>
      <c r="B596" s="2">
        <v>20</v>
      </c>
      <c r="C596">
        <v>62</v>
      </c>
      <c r="D596" s="66">
        <v>1571</v>
      </c>
    </row>
    <row r="597" spans="1:15" x14ac:dyDescent="0.2">
      <c r="A597" s="1" t="s">
        <v>3586</v>
      </c>
      <c r="B597" s="2">
        <v>21</v>
      </c>
      <c r="C597">
        <v>62</v>
      </c>
      <c r="D597" s="66">
        <v>1710</v>
      </c>
    </row>
    <row r="598" spans="1:15" x14ac:dyDescent="0.2">
      <c r="A598" s="1" t="s">
        <v>3587</v>
      </c>
      <c r="B598" s="2">
        <v>21</v>
      </c>
      <c r="C598">
        <v>62</v>
      </c>
      <c r="D598" s="66">
        <v>1710</v>
      </c>
    </row>
    <row r="599" spans="1:15" x14ac:dyDescent="0.2">
      <c r="A599" s="1" t="s">
        <v>3588</v>
      </c>
      <c r="B599" s="2">
        <v>20</v>
      </c>
      <c r="C599">
        <v>66</v>
      </c>
      <c r="D599" s="66">
        <v>1571</v>
      </c>
    </row>
    <row r="600" spans="1:15" x14ac:dyDescent="0.2">
      <c r="A600" s="1" t="s">
        <v>3589</v>
      </c>
      <c r="B600" s="2">
        <v>20</v>
      </c>
      <c r="C600">
        <v>70</v>
      </c>
      <c r="D600" s="66">
        <v>2343</v>
      </c>
      <c r="L600" s="8"/>
      <c r="M600" s="8"/>
      <c r="N600" s="70"/>
      <c r="O600" s="8"/>
    </row>
    <row r="601" spans="1:15" x14ac:dyDescent="0.2">
      <c r="A601" s="1" t="s">
        <v>3590</v>
      </c>
      <c r="B601" s="2">
        <v>19</v>
      </c>
      <c r="C601">
        <v>73</v>
      </c>
      <c r="D601" s="66">
        <v>2159</v>
      </c>
      <c r="L601" s="8"/>
      <c r="M601" s="8"/>
      <c r="N601" s="70"/>
      <c r="O601" s="8"/>
    </row>
    <row r="602" spans="1:15" x14ac:dyDescent="0.2">
      <c r="A602" s="1" t="s">
        <v>3591</v>
      </c>
      <c r="B602" s="2">
        <v>19</v>
      </c>
      <c r="C602">
        <v>75</v>
      </c>
      <c r="D602" s="66">
        <v>2159</v>
      </c>
      <c r="L602" s="8"/>
      <c r="M602" s="8"/>
      <c r="N602" s="15"/>
      <c r="O602" s="8"/>
    </row>
    <row r="603" spans="1:15" x14ac:dyDescent="0.2">
      <c r="A603" s="1" t="s">
        <v>3592</v>
      </c>
      <c r="B603" s="2">
        <v>18</v>
      </c>
      <c r="C603">
        <v>76</v>
      </c>
      <c r="D603" s="66">
        <v>1975</v>
      </c>
      <c r="L603" s="8"/>
      <c r="M603" s="8"/>
      <c r="N603" s="70"/>
      <c r="O603" s="8"/>
    </row>
    <row r="604" spans="1:15" x14ac:dyDescent="0.2">
      <c r="A604" s="1" t="s">
        <v>3593</v>
      </c>
      <c r="B604" s="2">
        <v>18</v>
      </c>
      <c r="C604">
        <v>78</v>
      </c>
      <c r="D604" s="66">
        <v>1975</v>
      </c>
      <c r="E604" s="67">
        <v>1482.3333333333333</v>
      </c>
      <c r="F604" s="55">
        <f>AVERAGE(F587:F602)</f>
        <v>20.16</v>
      </c>
      <c r="G604" s="55">
        <f>AVERAGE(G587:G602)</f>
        <v>80.320000000000007</v>
      </c>
      <c r="H604" s="55">
        <f>H612-H588</f>
        <v>1962</v>
      </c>
      <c r="I604" s="55">
        <f>AVERAGE(I587:I602)</f>
        <v>18.66</v>
      </c>
      <c r="J604" s="55">
        <f>AVERAGE(J587:J602)</f>
        <v>87.880000000000024</v>
      </c>
      <c r="K604" s="55">
        <f>K612-K588</f>
        <v>3113</v>
      </c>
      <c r="L604" s="67">
        <f>(K612-K588)+(H612-H588)</f>
        <v>5075</v>
      </c>
      <c r="M604" s="8"/>
      <c r="N604" s="70"/>
      <c r="O604" s="8"/>
    </row>
    <row r="605" spans="1:15" x14ac:dyDescent="0.2">
      <c r="A605" s="1" t="s">
        <v>3594</v>
      </c>
      <c r="B605" s="2">
        <v>26</v>
      </c>
      <c r="C605" s="2">
        <v>54</v>
      </c>
      <c r="D605" s="66">
        <v>1950</v>
      </c>
      <c r="F605" s="51"/>
      <c r="G605" s="8"/>
      <c r="H605" s="8"/>
      <c r="I605" s="8"/>
      <c r="J605" s="8"/>
      <c r="K605" s="9"/>
      <c r="L605" s="8"/>
      <c r="M605" s="15"/>
      <c r="N605" s="70"/>
      <c r="O605" s="8"/>
    </row>
    <row r="606" spans="1:15" x14ac:dyDescent="0.2">
      <c r="A606" s="1" t="s">
        <v>3595</v>
      </c>
      <c r="B606" s="2">
        <v>25</v>
      </c>
      <c r="C606" s="2">
        <v>63</v>
      </c>
      <c r="D606" s="66">
        <v>2339</v>
      </c>
      <c r="E606" s="67"/>
      <c r="F606" s="2"/>
    </row>
    <row r="607" spans="1:15" x14ac:dyDescent="0.2">
      <c r="A607" s="1" t="s">
        <v>3596</v>
      </c>
      <c r="B607" s="2">
        <v>24</v>
      </c>
      <c r="C607" s="2">
        <v>72</v>
      </c>
      <c r="D607" s="66">
        <v>3080</v>
      </c>
    </row>
    <row r="608" spans="1:15" x14ac:dyDescent="0.2">
      <c r="A608" s="1" t="s">
        <v>3597</v>
      </c>
      <c r="B608" s="2">
        <v>23</v>
      </c>
      <c r="C608" s="2">
        <v>75</v>
      </c>
      <c r="D608" s="66">
        <v>2896</v>
      </c>
    </row>
    <row r="609" spans="1:11" x14ac:dyDescent="0.2">
      <c r="A609" s="1" t="s">
        <v>3598</v>
      </c>
      <c r="B609" s="2">
        <v>22</v>
      </c>
      <c r="C609" s="2">
        <v>78</v>
      </c>
      <c r="D609" s="66">
        <v>2712</v>
      </c>
    </row>
    <row r="610" spans="1:11" x14ac:dyDescent="0.2">
      <c r="A610" s="1" t="s">
        <v>3599</v>
      </c>
      <c r="B610" s="2">
        <v>22</v>
      </c>
      <c r="C610" s="2">
        <v>82</v>
      </c>
      <c r="D610" s="66">
        <v>3087</v>
      </c>
    </row>
    <row r="611" spans="1:11" x14ac:dyDescent="0.2">
      <c r="A611" s="1" t="s">
        <v>3600</v>
      </c>
      <c r="B611" s="2">
        <v>22</v>
      </c>
      <c r="C611" s="2">
        <v>78</v>
      </c>
      <c r="D611" s="66">
        <v>2712</v>
      </c>
    </row>
    <row r="612" spans="1:11" x14ac:dyDescent="0.2">
      <c r="A612" s="1" t="s">
        <v>3601</v>
      </c>
      <c r="B612" s="2">
        <v>22</v>
      </c>
      <c r="C612" s="2">
        <v>75</v>
      </c>
      <c r="D612" s="66">
        <v>2712</v>
      </c>
      <c r="F612">
        <v>18</v>
      </c>
      <c r="G612">
        <v>87.8</v>
      </c>
      <c r="H612">
        <v>320683</v>
      </c>
      <c r="I612">
        <v>18.5</v>
      </c>
      <c r="J612">
        <v>88.5</v>
      </c>
      <c r="K612">
        <v>396036</v>
      </c>
    </row>
    <row r="613" spans="1:11" x14ac:dyDescent="0.2">
      <c r="A613" s="1" t="s">
        <v>3602</v>
      </c>
      <c r="B613" s="2">
        <v>23</v>
      </c>
      <c r="C613" s="2">
        <v>71</v>
      </c>
      <c r="D613" s="66">
        <v>2896</v>
      </c>
      <c r="F613">
        <v>21.1</v>
      </c>
      <c r="G613">
        <v>80.2</v>
      </c>
      <c r="H613">
        <v>320761</v>
      </c>
      <c r="I613">
        <v>18.3</v>
      </c>
      <c r="J613">
        <v>89.6</v>
      </c>
      <c r="K613">
        <v>396158</v>
      </c>
    </row>
    <row r="614" spans="1:11" x14ac:dyDescent="0.2">
      <c r="A614" s="1" t="s">
        <v>3603</v>
      </c>
      <c r="B614" s="2">
        <v>25</v>
      </c>
      <c r="C614" s="2">
        <v>64</v>
      </c>
      <c r="D614" s="66">
        <v>2339</v>
      </c>
      <c r="F614">
        <v>18.5</v>
      </c>
      <c r="G614">
        <v>88.5</v>
      </c>
      <c r="H614">
        <v>320841</v>
      </c>
      <c r="J614">
        <v>76.3</v>
      </c>
      <c r="K614">
        <v>396284</v>
      </c>
    </row>
    <row r="615" spans="1:11" x14ac:dyDescent="0.2">
      <c r="A615" s="1" t="s">
        <v>3604</v>
      </c>
      <c r="B615" s="2">
        <v>26</v>
      </c>
      <c r="C615" s="2">
        <v>56</v>
      </c>
      <c r="D615" s="66">
        <v>1950</v>
      </c>
      <c r="F615">
        <v>22</v>
      </c>
      <c r="G615">
        <v>71</v>
      </c>
      <c r="H615">
        <v>320910</v>
      </c>
      <c r="I615">
        <v>18.3</v>
      </c>
      <c r="J615">
        <v>89.5</v>
      </c>
      <c r="K615">
        <v>396393</v>
      </c>
    </row>
    <row r="616" spans="1:11" x14ac:dyDescent="0.2">
      <c r="A616" s="1" t="s">
        <v>3605</v>
      </c>
      <c r="B616" s="2">
        <v>28</v>
      </c>
      <c r="C616" s="2">
        <v>48</v>
      </c>
      <c r="D616" s="66">
        <v>1594</v>
      </c>
      <c r="F616">
        <v>23.7</v>
      </c>
      <c r="G616">
        <v>66.400000000000006</v>
      </c>
      <c r="H616">
        <v>320988</v>
      </c>
      <c r="I616">
        <v>18.7</v>
      </c>
      <c r="J616">
        <v>88.7</v>
      </c>
      <c r="K616">
        <v>396517</v>
      </c>
    </row>
    <row r="617" spans="1:11" x14ac:dyDescent="0.2">
      <c r="A617" s="1" t="s">
        <v>3606</v>
      </c>
      <c r="B617" s="2">
        <v>29</v>
      </c>
      <c r="C617" s="2">
        <v>42</v>
      </c>
      <c r="D617" s="66">
        <v>1640</v>
      </c>
      <c r="F617">
        <v>24.7</v>
      </c>
      <c r="G617">
        <v>65</v>
      </c>
      <c r="H617">
        <v>321119</v>
      </c>
      <c r="I617">
        <v>19.5</v>
      </c>
      <c r="J617">
        <v>87.8</v>
      </c>
      <c r="K617">
        <v>396721</v>
      </c>
    </row>
    <row r="618" spans="1:11" x14ac:dyDescent="0.2">
      <c r="A618" s="1" t="s">
        <v>3607</v>
      </c>
      <c r="B618" s="2">
        <v>31</v>
      </c>
      <c r="C618" s="2">
        <v>37</v>
      </c>
      <c r="D618" s="66">
        <v>1290</v>
      </c>
      <c r="F618">
        <v>24.8</v>
      </c>
      <c r="G618">
        <v>65</v>
      </c>
      <c r="H618">
        <v>321119</v>
      </c>
      <c r="I618">
        <v>19.600000000000001</v>
      </c>
      <c r="J618">
        <v>87.7</v>
      </c>
      <c r="K618">
        <v>396721</v>
      </c>
    </row>
    <row r="619" spans="1:11" x14ac:dyDescent="0.2">
      <c r="A619" s="1" t="s">
        <v>3608</v>
      </c>
      <c r="B619" s="2">
        <v>32</v>
      </c>
      <c r="C619" s="2">
        <v>31</v>
      </c>
      <c r="D619" s="66">
        <v>1325</v>
      </c>
      <c r="F619">
        <v>25.8</v>
      </c>
      <c r="G619">
        <v>60.4</v>
      </c>
      <c r="H619">
        <v>321235</v>
      </c>
      <c r="I619">
        <v>20.100000000000001</v>
      </c>
      <c r="J619">
        <v>60.4</v>
      </c>
      <c r="K619">
        <v>396903</v>
      </c>
    </row>
    <row r="620" spans="1:11" x14ac:dyDescent="0.2">
      <c r="A620" s="1" t="s">
        <v>3609</v>
      </c>
      <c r="B620" s="2">
        <v>32</v>
      </c>
      <c r="C620" s="2">
        <v>32</v>
      </c>
      <c r="D620" s="66">
        <v>1325</v>
      </c>
      <c r="F620">
        <v>18.600000000000001</v>
      </c>
      <c r="G620">
        <v>73.8</v>
      </c>
      <c r="H620">
        <v>321314</v>
      </c>
      <c r="I620">
        <v>15.5</v>
      </c>
      <c r="J620">
        <v>81.099999999999994</v>
      </c>
      <c r="K620">
        <v>397027</v>
      </c>
    </row>
    <row r="621" spans="1:11" x14ac:dyDescent="0.2">
      <c r="A621" s="1" t="s">
        <v>3610</v>
      </c>
      <c r="B621" s="2">
        <v>31</v>
      </c>
      <c r="C621" s="2">
        <v>33</v>
      </c>
      <c r="D621" s="66">
        <v>1290</v>
      </c>
      <c r="F621">
        <v>18.7</v>
      </c>
      <c r="G621">
        <v>77.7</v>
      </c>
      <c r="H621">
        <v>321314</v>
      </c>
      <c r="I621">
        <v>16.7</v>
      </c>
      <c r="J621">
        <v>89.6</v>
      </c>
      <c r="K621">
        <v>397027</v>
      </c>
    </row>
    <row r="622" spans="1:11" x14ac:dyDescent="0.2">
      <c r="A622" s="1" t="s">
        <v>3611</v>
      </c>
      <c r="B622" s="2">
        <v>31</v>
      </c>
      <c r="C622" s="2">
        <v>34</v>
      </c>
      <c r="D622" s="66">
        <v>1290</v>
      </c>
      <c r="F622">
        <v>17.5</v>
      </c>
      <c r="G622">
        <v>77.7</v>
      </c>
      <c r="H622">
        <v>321501</v>
      </c>
      <c r="I622">
        <v>15.2</v>
      </c>
      <c r="J622">
        <v>86</v>
      </c>
      <c r="K622">
        <v>397314</v>
      </c>
    </row>
    <row r="623" spans="1:11" x14ac:dyDescent="0.2">
      <c r="A623" s="1" t="s">
        <v>3612</v>
      </c>
      <c r="B623" s="2">
        <v>30</v>
      </c>
      <c r="C623" s="2">
        <v>38</v>
      </c>
      <c r="D623" s="66">
        <v>1259</v>
      </c>
      <c r="F623">
        <v>15.2</v>
      </c>
      <c r="G623">
        <v>78.2</v>
      </c>
      <c r="H623">
        <v>321546</v>
      </c>
      <c r="I623">
        <v>14</v>
      </c>
      <c r="J623">
        <v>88.3</v>
      </c>
      <c r="K623">
        <v>397387</v>
      </c>
    </row>
    <row r="624" spans="1:11" x14ac:dyDescent="0.2">
      <c r="A624" s="1" t="s">
        <v>3613</v>
      </c>
      <c r="B624" s="2">
        <v>29</v>
      </c>
      <c r="C624" s="2">
        <v>43</v>
      </c>
      <c r="D624" s="66">
        <v>1640</v>
      </c>
      <c r="F624">
        <v>15.7</v>
      </c>
      <c r="G624">
        <v>89.6</v>
      </c>
      <c r="H624">
        <v>321546</v>
      </c>
      <c r="I624">
        <v>14.4</v>
      </c>
      <c r="J624">
        <v>78.8</v>
      </c>
      <c r="K624">
        <v>397384</v>
      </c>
    </row>
    <row r="625" spans="1:12" x14ac:dyDescent="0.2">
      <c r="A625" s="1" t="s">
        <v>3614</v>
      </c>
      <c r="B625" s="2">
        <v>28</v>
      </c>
      <c r="C625" s="2">
        <v>47</v>
      </c>
      <c r="D625" s="66">
        <v>1594</v>
      </c>
      <c r="F625">
        <v>13.6</v>
      </c>
      <c r="G625">
        <v>90</v>
      </c>
      <c r="H625">
        <v>321696</v>
      </c>
      <c r="I625">
        <v>14.9</v>
      </c>
      <c r="J625">
        <v>87</v>
      </c>
      <c r="K625">
        <v>397616</v>
      </c>
    </row>
    <row r="626" spans="1:12" x14ac:dyDescent="0.2">
      <c r="A626" s="1" t="s">
        <v>3615</v>
      </c>
      <c r="B626" s="2">
        <v>27</v>
      </c>
      <c r="C626" s="2">
        <v>49</v>
      </c>
      <c r="D626" s="66">
        <v>1550</v>
      </c>
      <c r="F626">
        <v>14.9</v>
      </c>
      <c r="G626">
        <v>89.7</v>
      </c>
      <c r="H626">
        <v>321758</v>
      </c>
      <c r="I626">
        <v>14.4</v>
      </c>
      <c r="J626">
        <v>88</v>
      </c>
      <c r="K626">
        <v>397709</v>
      </c>
    </row>
    <row r="627" spans="1:12" x14ac:dyDescent="0.2">
      <c r="A627" s="1" t="s">
        <v>3616</v>
      </c>
      <c r="B627" s="2">
        <v>26</v>
      </c>
      <c r="C627" s="2">
        <v>51</v>
      </c>
      <c r="D627" s="66">
        <v>1950</v>
      </c>
      <c r="F627">
        <v>14.8</v>
      </c>
      <c r="G627">
        <v>88</v>
      </c>
      <c r="H627">
        <v>321830</v>
      </c>
      <c r="I627">
        <v>13.5</v>
      </c>
      <c r="J627">
        <v>89.7</v>
      </c>
      <c r="K627">
        <v>397819</v>
      </c>
    </row>
    <row r="628" spans="1:12" x14ac:dyDescent="0.2">
      <c r="A628" s="1" t="s">
        <v>3617</v>
      </c>
      <c r="B628" s="2">
        <v>25</v>
      </c>
      <c r="C628" s="2">
        <v>53</v>
      </c>
      <c r="D628" s="66">
        <v>1861</v>
      </c>
      <c r="E628" s="67">
        <v>2011.7083333333333</v>
      </c>
      <c r="F628" s="55">
        <f>AVERAGE(F611:F626)</f>
        <v>19.52</v>
      </c>
      <c r="G628" s="55">
        <f>AVERAGE(G611:G626)</f>
        <v>77.40000000000002</v>
      </c>
      <c r="H628" s="55">
        <f>H636-H612</f>
        <v>1783</v>
      </c>
      <c r="I628" s="55">
        <f>AVERAGE(I611:I626)</f>
        <v>17.007142857142856</v>
      </c>
      <c r="J628" s="55">
        <f>AVERAGE(J611:J626)</f>
        <v>84.486666666666665</v>
      </c>
      <c r="K628" s="55">
        <f>K636-K612</f>
        <v>2052</v>
      </c>
      <c r="L628" s="9">
        <f>(K636-K612)+(H636-H612)</f>
        <v>3835</v>
      </c>
    </row>
    <row r="629" spans="1:12" x14ac:dyDescent="0.2">
      <c r="A629" s="1" t="s">
        <v>3618</v>
      </c>
      <c r="B629" s="2">
        <v>20</v>
      </c>
      <c r="C629" s="2">
        <v>83</v>
      </c>
      <c r="D629" s="66">
        <v>2672</v>
      </c>
      <c r="F629" s="51"/>
      <c r="G629" s="8"/>
      <c r="H629" s="8"/>
      <c r="I629" s="8"/>
      <c r="J629" s="8"/>
      <c r="K629" s="9"/>
    </row>
    <row r="630" spans="1:12" x14ac:dyDescent="0.2">
      <c r="A630" s="1" t="s">
        <v>3619</v>
      </c>
      <c r="B630" s="2">
        <v>20</v>
      </c>
      <c r="C630" s="2">
        <v>84</v>
      </c>
      <c r="D630" s="66">
        <v>2672</v>
      </c>
      <c r="E630" s="67"/>
      <c r="F630" s="2"/>
    </row>
    <row r="631" spans="1:12" x14ac:dyDescent="0.2">
      <c r="A631" s="1" t="s">
        <v>3620</v>
      </c>
      <c r="B631" s="2">
        <v>20</v>
      </c>
      <c r="C631" s="2">
        <v>85</v>
      </c>
      <c r="D631" s="66">
        <v>2672</v>
      </c>
    </row>
    <row r="632" spans="1:12" x14ac:dyDescent="0.2">
      <c r="A632" s="1" t="s">
        <v>3621</v>
      </c>
      <c r="B632" s="2">
        <v>19</v>
      </c>
      <c r="C632" s="2">
        <v>86</v>
      </c>
      <c r="D632" s="66">
        <v>2464</v>
      </c>
    </row>
    <row r="633" spans="1:12" x14ac:dyDescent="0.2">
      <c r="A633" s="1" t="s">
        <v>3622</v>
      </c>
      <c r="B633" s="2">
        <v>19</v>
      </c>
      <c r="C633" s="2">
        <v>86</v>
      </c>
      <c r="D633" s="66">
        <v>2464</v>
      </c>
    </row>
    <row r="634" spans="1:12" x14ac:dyDescent="0.2">
      <c r="A634" s="1" t="s">
        <v>3623</v>
      </c>
      <c r="B634" s="2">
        <v>19</v>
      </c>
      <c r="C634" s="2">
        <v>86</v>
      </c>
      <c r="D634" s="66">
        <v>2464</v>
      </c>
    </row>
    <row r="635" spans="1:12" x14ac:dyDescent="0.2">
      <c r="A635" s="1" t="s">
        <v>3624</v>
      </c>
      <c r="B635" s="2">
        <v>19</v>
      </c>
      <c r="C635" s="2">
        <v>84</v>
      </c>
      <c r="D635" s="66">
        <v>2464</v>
      </c>
    </row>
    <row r="636" spans="1:12" x14ac:dyDescent="0.2">
      <c r="A636" s="1" t="s">
        <v>3625</v>
      </c>
      <c r="B636" s="2">
        <v>19</v>
      </c>
      <c r="C636" s="2">
        <v>81</v>
      </c>
      <c r="D636" s="66">
        <v>2464</v>
      </c>
      <c r="F636">
        <v>14.3</v>
      </c>
      <c r="G636">
        <v>84.4</v>
      </c>
      <c r="H636">
        <v>322466</v>
      </c>
      <c r="I636">
        <v>16.3</v>
      </c>
      <c r="J636">
        <v>64.7</v>
      </c>
      <c r="K636">
        <v>398088</v>
      </c>
    </row>
    <row r="637" spans="1:12" x14ac:dyDescent="0.2">
      <c r="A637" s="1" t="s">
        <v>3626</v>
      </c>
      <c r="B637" s="2">
        <v>19</v>
      </c>
      <c r="C637" s="2">
        <v>79</v>
      </c>
      <c r="D637" s="66">
        <v>2159</v>
      </c>
      <c r="F637">
        <v>15</v>
      </c>
      <c r="G637">
        <v>84.8</v>
      </c>
      <c r="H637">
        <v>322518</v>
      </c>
      <c r="I637">
        <v>17</v>
      </c>
      <c r="J637">
        <v>66.3</v>
      </c>
      <c r="K637">
        <v>398934</v>
      </c>
    </row>
    <row r="638" spans="1:12" x14ac:dyDescent="0.2">
      <c r="A638" s="1" t="s">
        <v>3627</v>
      </c>
      <c r="B638" s="2">
        <v>20</v>
      </c>
      <c r="C638" s="2">
        <v>73</v>
      </c>
      <c r="D638" s="66">
        <v>2343</v>
      </c>
      <c r="F638">
        <v>16.2</v>
      </c>
      <c r="G638">
        <v>85.1</v>
      </c>
      <c r="H638">
        <v>322582</v>
      </c>
      <c r="I638">
        <v>18.899999999999999</v>
      </c>
      <c r="J638">
        <v>55.4</v>
      </c>
      <c r="K638">
        <v>398191</v>
      </c>
    </row>
    <row r="639" spans="1:12" x14ac:dyDescent="0.2">
      <c r="A639" s="1" t="s">
        <v>3628</v>
      </c>
      <c r="B639" s="2">
        <v>21</v>
      </c>
      <c r="C639" s="2">
        <v>67</v>
      </c>
      <c r="D639" s="66">
        <v>1710</v>
      </c>
      <c r="F639">
        <v>15.6</v>
      </c>
      <c r="G639">
        <v>83.9</v>
      </c>
      <c r="H639">
        <v>322649</v>
      </c>
      <c r="I639">
        <v>21</v>
      </c>
      <c r="J639">
        <v>52.7</v>
      </c>
      <c r="K639">
        <v>398293</v>
      </c>
    </row>
    <row r="640" spans="1:12" x14ac:dyDescent="0.2">
      <c r="A640" s="1" t="s">
        <v>3629</v>
      </c>
      <c r="B640" s="2">
        <v>22</v>
      </c>
      <c r="C640" s="2">
        <v>62</v>
      </c>
      <c r="D640" s="66">
        <v>1860</v>
      </c>
      <c r="F640">
        <v>15.2</v>
      </c>
      <c r="G640">
        <v>86.6</v>
      </c>
      <c r="H640">
        <v>322735</v>
      </c>
      <c r="I640">
        <v>21.6</v>
      </c>
      <c r="J640">
        <v>56.3</v>
      </c>
      <c r="K640">
        <v>398424</v>
      </c>
    </row>
    <row r="641" spans="1:12" x14ac:dyDescent="0.2">
      <c r="A641" s="1" t="s">
        <v>3630</v>
      </c>
      <c r="B641" s="2">
        <v>23</v>
      </c>
      <c r="C641" s="2">
        <v>58</v>
      </c>
      <c r="D641" s="66">
        <v>1682</v>
      </c>
      <c r="F641">
        <v>15.9</v>
      </c>
      <c r="G641">
        <v>83.2</v>
      </c>
      <c r="H641">
        <v>322818</v>
      </c>
      <c r="I641">
        <v>21.3</v>
      </c>
      <c r="J641">
        <v>50.9</v>
      </c>
      <c r="K641">
        <v>398615</v>
      </c>
    </row>
    <row r="642" spans="1:12" x14ac:dyDescent="0.2">
      <c r="A642" s="1" t="s">
        <v>3631</v>
      </c>
      <c r="B642" s="2">
        <v>24</v>
      </c>
      <c r="C642" s="2">
        <v>54</v>
      </c>
      <c r="D642" s="66">
        <v>1772</v>
      </c>
      <c r="F642">
        <v>15.1</v>
      </c>
      <c r="G642">
        <v>85.7</v>
      </c>
      <c r="H642">
        <v>322849</v>
      </c>
      <c r="I642">
        <v>22.9</v>
      </c>
      <c r="J642">
        <v>55.2</v>
      </c>
      <c r="K642">
        <v>398646</v>
      </c>
    </row>
    <row r="643" spans="1:12" x14ac:dyDescent="0.2">
      <c r="A643" s="1" t="s">
        <v>3632</v>
      </c>
      <c r="B643" s="2">
        <v>25</v>
      </c>
      <c r="C643" s="2">
        <v>50</v>
      </c>
      <c r="D643" s="66">
        <v>1861</v>
      </c>
      <c r="F643">
        <v>1.3</v>
      </c>
      <c r="G643">
        <v>88.2</v>
      </c>
      <c r="H643">
        <v>322041</v>
      </c>
      <c r="I643">
        <v>23</v>
      </c>
      <c r="J643">
        <v>53</v>
      </c>
      <c r="K643">
        <v>398769</v>
      </c>
    </row>
    <row r="644" spans="1:12" x14ac:dyDescent="0.2">
      <c r="A644" s="1" t="s">
        <v>3633</v>
      </c>
      <c r="B644" s="2">
        <v>25</v>
      </c>
      <c r="C644" s="2">
        <v>48</v>
      </c>
      <c r="D644" s="66">
        <v>1465</v>
      </c>
      <c r="F644">
        <v>15.6</v>
      </c>
      <c r="G644">
        <v>80</v>
      </c>
      <c r="H644">
        <v>322102</v>
      </c>
      <c r="I644">
        <v>21.1</v>
      </c>
      <c r="J644">
        <v>52.1</v>
      </c>
      <c r="K644">
        <v>398887</v>
      </c>
    </row>
    <row r="645" spans="1:12" x14ac:dyDescent="0.2">
      <c r="A645" s="1" t="s">
        <v>3634</v>
      </c>
      <c r="B645" s="2">
        <v>27</v>
      </c>
      <c r="C645" s="2">
        <v>46</v>
      </c>
      <c r="D645" s="66">
        <v>1550</v>
      </c>
      <c r="F645">
        <v>16</v>
      </c>
      <c r="G645">
        <v>79.099999999999994</v>
      </c>
      <c r="H645">
        <v>322102</v>
      </c>
      <c r="I645">
        <v>20.2</v>
      </c>
      <c r="J645">
        <v>49.2</v>
      </c>
      <c r="K645">
        <v>398983</v>
      </c>
    </row>
    <row r="646" spans="1:12" x14ac:dyDescent="0.2">
      <c r="A646" s="1" t="s">
        <v>3635</v>
      </c>
      <c r="B646" s="2">
        <v>28</v>
      </c>
      <c r="C646" s="2">
        <v>44</v>
      </c>
      <c r="D646" s="66">
        <v>1594</v>
      </c>
    </row>
    <row r="647" spans="1:12" x14ac:dyDescent="0.2">
      <c r="A647" s="1" t="s">
        <v>3636</v>
      </c>
      <c r="B647" s="2">
        <v>26</v>
      </c>
      <c r="C647" s="2">
        <v>52</v>
      </c>
      <c r="D647" s="66">
        <v>1950</v>
      </c>
    </row>
    <row r="648" spans="1:12" x14ac:dyDescent="0.2">
      <c r="A648" s="1" t="s">
        <v>3637</v>
      </c>
      <c r="B648" s="2">
        <v>24</v>
      </c>
      <c r="C648" s="2">
        <v>60</v>
      </c>
      <c r="D648" s="66">
        <v>2176</v>
      </c>
      <c r="F648" s="23"/>
      <c r="G648" s="23"/>
      <c r="H648" s="23"/>
      <c r="I648" s="23"/>
      <c r="J648" s="23"/>
      <c r="K648" s="23"/>
    </row>
    <row r="649" spans="1:12" x14ac:dyDescent="0.2">
      <c r="A649" s="1" t="s">
        <v>3638</v>
      </c>
      <c r="B649" s="2">
        <v>23</v>
      </c>
      <c r="C649" s="2">
        <v>68</v>
      </c>
      <c r="D649" s="66">
        <v>2016</v>
      </c>
    </row>
    <row r="650" spans="1:12" x14ac:dyDescent="0.2">
      <c r="A650" s="1" t="s">
        <v>3639</v>
      </c>
      <c r="B650" s="2">
        <v>22</v>
      </c>
      <c r="C650" s="2">
        <v>73</v>
      </c>
      <c r="D650" s="66">
        <v>2712</v>
      </c>
    </row>
    <row r="651" spans="1:12" x14ac:dyDescent="0.2">
      <c r="A651" s="1" t="s">
        <v>3640</v>
      </c>
      <c r="B651" s="2">
        <v>21</v>
      </c>
      <c r="C651" s="2">
        <v>78</v>
      </c>
      <c r="D651" s="66">
        <v>2528</v>
      </c>
    </row>
    <row r="652" spans="1:12" x14ac:dyDescent="0.2">
      <c r="A652" s="1" t="s">
        <v>3641</v>
      </c>
      <c r="B652" s="2">
        <v>20</v>
      </c>
      <c r="C652" s="2">
        <v>82</v>
      </c>
      <c r="D652" s="66">
        <v>2672</v>
      </c>
      <c r="E652" s="67">
        <v>2182.75</v>
      </c>
      <c r="F652" s="55">
        <f>AVERAGE(F635:F650)</f>
        <v>14.02</v>
      </c>
      <c r="G652" s="55">
        <f>AVERAGE(G635:G650)</f>
        <v>84.1</v>
      </c>
      <c r="H652" s="55">
        <f>H660-H636</f>
        <v>1445</v>
      </c>
      <c r="I652" s="55">
        <f>AVERAGE(I635:I650)</f>
        <v>20.329999999999995</v>
      </c>
      <c r="J652" s="55">
        <f>AVERAGE(J635:J650)</f>
        <v>55.580000000000005</v>
      </c>
      <c r="K652" s="55">
        <f>K660-K636</f>
        <v>2242</v>
      </c>
      <c r="L652" s="9">
        <f>(K660-K636)+(H660-H636)</f>
        <v>3687</v>
      </c>
    </row>
    <row r="653" spans="1:12" x14ac:dyDescent="0.2">
      <c r="A653" s="1" t="s">
        <v>3642</v>
      </c>
      <c r="B653" s="2">
        <v>20</v>
      </c>
      <c r="C653" s="2">
        <v>83</v>
      </c>
      <c r="D653" s="66">
        <v>2672</v>
      </c>
      <c r="F653" s="51"/>
      <c r="G653" s="8"/>
      <c r="H653" s="8"/>
      <c r="I653" s="8"/>
      <c r="J653" s="8"/>
      <c r="K653" s="9"/>
    </row>
    <row r="654" spans="1:12" x14ac:dyDescent="0.2">
      <c r="A654" s="1" t="s">
        <v>3643</v>
      </c>
      <c r="B654" s="2">
        <v>20</v>
      </c>
      <c r="C654" s="2">
        <v>84</v>
      </c>
      <c r="D654" s="66">
        <v>2672</v>
      </c>
      <c r="E654" s="67"/>
      <c r="F654" s="2"/>
    </row>
    <row r="655" spans="1:12" x14ac:dyDescent="0.2">
      <c r="A655" s="1" t="s">
        <v>3644</v>
      </c>
      <c r="B655" s="2">
        <v>20</v>
      </c>
      <c r="C655" s="2">
        <v>85</v>
      </c>
      <c r="D655" s="66">
        <v>2672</v>
      </c>
    </row>
    <row r="656" spans="1:12" x14ac:dyDescent="0.2">
      <c r="A656" s="1" t="s">
        <v>3645</v>
      </c>
      <c r="B656" s="2">
        <v>20</v>
      </c>
      <c r="C656" s="2">
        <v>86</v>
      </c>
      <c r="D656" s="66">
        <v>2672</v>
      </c>
    </row>
    <row r="657" spans="1:11" x14ac:dyDescent="0.2">
      <c r="A657" s="1" t="s">
        <v>3646</v>
      </c>
      <c r="B657" s="2">
        <v>20</v>
      </c>
      <c r="C657" s="2">
        <v>87</v>
      </c>
      <c r="D657" s="66">
        <v>2672</v>
      </c>
    </row>
    <row r="658" spans="1:11" x14ac:dyDescent="0.2">
      <c r="A658" s="1" t="s">
        <v>3647</v>
      </c>
      <c r="B658" s="2">
        <v>20</v>
      </c>
      <c r="C658" s="2">
        <v>88</v>
      </c>
      <c r="D658" s="66">
        <v>2672</v>
      </c>
    </row>
    <row r="659" spans="1:11" x14ac:dyDescent="0.2">
      <c r="A659" s="1" t="s">
        <v>3648</v>
      </c>
      <c r="B659" s="2">
        <v>19</v>
      </c>
      <c r="C659" s="2">
        <v>86</v>
      </c>
      <c r="D659" s="66">
        <v>2464</v>
      </c>
    </row>
    <row r="660" spans="1:11" x14ac:dyDescent="0.2">
      <c r="A660" s="1" t="s">
        <v>3649</v>
      </c>
      <c r="B660" s="2">
        <v>19</v>
      </c>
      <c r="C660" s="2">
        <v>84</v>
      </c>
      <c r="D660" s="66">
        <v>2464</v>
      </c>
      <c r="F660">
        <v>20.8</v>
      </c>
      <c r="G660">
        <v>68</v>
      </c>
      <c r="H660">
        <v>323911</v>
      </c>
      <c r="I660">
        <v>18.5</v>
      </c>
      <c r="J660">
        <v>76.3</v>
      </c>
      <c r="K660">
        <v>400330</v>
      </c>
    </row>
    <row r="661" spans="1:11" x14ac:dyDescent="0.2">
      <c r="A661" s="1" t="s">
        <v>3650</v>
      </c>
      <c r="B661" s="2">
        <v>19</v>
      </c>
      <c r="C661" s="2">
        <v>82</v>
      </c>
      <c r="D661" s="66">
        <v>2464</v>
      </c>
      <c r="F661">
        <v>21.6</v>
      </c>
      <c r="G661">
        <v>55.5</v>
      </c>
      <c r="H661">
        <v>324055</v>
      </c>
      <c r="I661">
        <v>18.3</v>
      </c>
      <c r="J661">
        <v>89.5</v>
      </c>
      <c r="K661">
        <v>400455</v>
      </c>
    </row>
    <row r="662" spans="1:11" x14ac:dyDescent="0.2">
      <c r="A662" s="1" t="s">
        <v>3651</v>
      </c>
      <c r="B662" s="2">
        <v>19</v>
      </c>
      <c r="C662" s="2">
        <v>78</v>
      </c>
      <c r="D662" s="66">
        <v>2159</v>
      </c>
      <c r="F662">
        <v>22.9</v>
      </c>
      <c r="G662">
        <v>52.3</v>
      </c>
      <c r="H662">
        <v>324121</v>
      </c>
      <c r="J662">
        <v>88.7</v>
      </c>
      <c r="K662">
        <v>400559</v>
      </c>
    </row>
    <row r="663" spans="1:11" x14ac:dyDescent="0.2">
      <c r="A663" s="1" t="s">
        <v>3652</v>
      </c>
      <c r="B663" s="2">
        <v>20</v>
      </c>
      <c r="C663" s="2">
        <v>74</v>
      </c>
      <c r="D663" s="66">
        <v>2343</v>
      </c>
      <c r="F663">
        <v>24.4</v>
      </c>
      <c r="G663">
        <v>50</v>
      </c>
      <c r="H663">
        <v>324121</v>
      </c>
      <c r="I663">
        <v>18.3</v>
      </c>
      <c r="J663">
        <v>87.8</v>
      </c>
      <c r="K663">
        <v>400559</v>
      </c>
    </row>
    <row r="664" spans="1:11" x14ac:dyDescent="0.2">
      <c r="A664" s="1" t="s">
        <v>3653</v>
      </c>
      <c r="B664" s="2">
        <v>21</v>
      </c>
      <c r="C664" s="2">
        <v>70</v>
      </c>
      <c r="D664" s="66">
        <v>2528</v>
      </c>
      <c r="F664">
        <v>25.3</v>
      </c>
      <c r="G664">
        <v>56</v>
      </c>
      <c r="H664">
        <v>324206</v>
      </c>
      <c r="I664">
        <v>18.7</v>
      </c>
      <c r="J664">
        <v>87.7</v>
      </c>
      <c r="K664">
        <v>400699</v>
      </c>
    </row>
    <row r="665" spans="1:11" x14ac:dyDescent="0.2">
      <c r="A665" s="1" t="s">
        <v>3654</v>
      </c>
      <c r="B665" s="2">
        <v>23</v>
      </c>
      <c r="C665" s="2">
        <v>64</v>
      </c>
      <c r="D665" s="66">
        <v>2016</v>
      </c>
      <c r="F665">
        <v>25.5</v>
      </c>
      <c r="G665">
        <v>61.2</v>
      </c>
      <c r="H665">
        <v>324245</v>
      </c>
      <c r="I665">
        <v>19.5</v>
      </c>
      <c r="J665">
        <v>60.4</v>
      </c>
      <c r="K665">
        <v>400755</v>
      </c>
    </row>
    <row r="666" spans="1:11" x14ac:dyDescent="0.2">
      <c r="A666" s="1" t="s">
        <v>3655</v>
      </c>
      <c r="B666" s="2">
        <v>24</v>
      </c>
      <c r="C666" s="2">
        <v>58</v>
      </c>
      <c r="D666" s="66">
        <v>1772</v>
      </c>
      <c r="F666">
        <v>26.4</v>
      </c>
      <c r="G666">
        <v>58.5</v>
      </c>
      <c r="H666">
        <v>324320</v>
      </c>
      <c r="I666">
        <v>19.600000000000001</v>
      </c>
      <c r="J666">
        <v>81.099999999999994</v>
      </c>
      <c r="K666">
        <v>400884</v>
      </c>
    </row>
    <row r="667" spans="1:11" x14ac:dyDescent="0.2">
      <c r="A667" s="1" t="s">
        <v>3656</v>
      </c>
      <c r="B667" s="2">
        <v>26</v>
      </c>
      <c r="C667" s="2">
        <v>52</v>
      </c>
      <c r="D667" s="66">
        <v>1950</v>
      </c>
      <c r="F667">
        <v>26.7</v>
      </c>
      <c r="G667">
        <v>77.5</v>
      </c>
      <c r="H667">
        <v>324385</v>
      </c>
      <c r="I667">
        <v>21.6</v>
      </c>
      <c r="J667">
        <v>89.6</v>
      </c>
      <c r="K667">
        <v>400991</v>
      </c>
    </row>
    <row r="668" spans="1:11" x14ac:dyDescent="0.2">
      <c r="A668" s="1" t="s">
        <v>3657</v>
      </c>
      <c r="B668" s="2">
        <v>26</v>
      </c>
      <c r="C668" s="2">
        <v>50</v>
      </c>
      <c r="D668" s="66">
        <v>1950</v>
      </c>
      <c r="F668">
        <v>23.4</v>
      </c>
      <c r="G668">
        <v>61.2</v>
      </c>
      <c r="H668">
        <v>324385</v>
      </c>
      <c r="I668">
        <v>15.2</v>
      </c>
      <c r="J668">
        <v>86</v>
      </c>
      <c r="K668">
        <v>400999</v>
      </c>
    </row>
    <row r="669" spans="1:11" x14ac:dyDescent="0.2">
      <c r="A669" s="1" t="s">
        <v>3658</v>
      </c>
      <c r="B669" s="2">
        <v>27</v>
      </c>
      <c r="C669" s="2">
        <v>48</v>
      </c>
      <c r="D669" s="66">
        <v>1550</v>
      </c>
      <c r="F669">
        <v>21.2</v>
      </c>
      <c r="G669">
        <v>21</v>
      </c>
      <c r="H669">
        <v>324390</v>
      </c>
      <c r="I669">
        <v>17.8</v>
      </c>
      <c r="J669">
        <v>70.099999999999994</v>
      </c>
      <c r="K669">
        <v>400999</v>
      </c>
    </row>
    <row r="670" spans="1:11" x14ac:dyDescent="0.2">
      <c r="A670" s="1" t="s">
        <v>3659</v>
      </c>
      <c r="B670" s="2">
        <v>28</v>
      </c>
      <c r="C670" s="2">
        <v>46</v>
      </c>
      <c r="D670" s="66">
        <v>1594</v>
      </c>
    </row>
    <row r="671" spans="1:11" x14ac:dyDescent="0.2">
      <c r="A671" s="1" t="s">
        <v>3660</v>
      </c>
      <c r="B671" s="2">
        <v>27</v>
      </c>
      <c r="C671" s="2">
        <v>51</v>
      </c>
      <c r="D671" s="66">
        <v>2039</v>
      </c>
    </row>
    <row r="672" spans="1:11" x14ac:dyDescent="0.2">
      <c r="A672" s="1" t="s">
        <v>3661</v>
      </c>
      <c r="B672" s="2">
        <v>25</v>
      </c>
      <c r="C672" s="2">
        <v>55</v>
      </c>
      <c r="D672" s="66">
        <v>1861</v>
      </c>
    </row>
    <row r="673" spans="1:13" x14ac:dyDescent="0.2">
      <c r="A673" s="1" t="s">
        <v>3662</v>
      </c>
      <c r="B673" s="2">
        <v>24</v>
      </c>
      <c r="C673" s="2">
        <v>59</v>
      </c>
      <c r="D673" s="66">
        <v>1772</v>
      </c>
    </row>
    <row r="674" spans="1:13" x14ac:dyDescent="0.2">
      <c r="A674" s="1" t="s">
        <v>3663</v>
      </c>
      <c r="B674" s="2">
        <v>24</v>
      </c>
      <c r="C674" s="2">
        <v>60</v>
      </c>
      <c r="D674" s="66">
        <v>2176</v>
      </c>
    </row>
    <row r="675" spans="1:13" x14ac:dyDescent="0.2">
      <c r="A675" s="1" t="s">
        <v>3664</v>
      </c>
      <c r="B675" s="2">
        <v>24</v>
      </c>
      <c r="C675" s="2">
        <v>61</v>
      </c>
      <c r="D675" s="66">
        <v>2176</v>
      </c>
    </row>
    <row r="676" spans="1:13" x14ac:dyDescent="0.2">
      <c r="A676" s="1" t="s">
        <v>3665</v>
      </c>
      <c r="B676" s="2">
        <v>24</v>
      </c>
      <c r="C676" s="2">
        <v>62</v>
      </c>
      <c r="D676" s="66">
        <v>2176</v>
      </c>
      <c r="E676" s="67">
        <v>2228.5833333333335</v>
      </c>
      <c r="F676" s="55">
        <f>AVERAGE(F659:F674)</f>
        <v>23.82</v>
      </c>
      <c r="G676" s="55">
        <f>AVERAGE(G659:G674)</f>
        <v>56.120000000000005</v>
      </c>
      <c r="H676" s="55">
        <f>'Mar ''21'!H10-'Feb ''21'!H660</f>
        <v>1622</v>
      </c>
      <c r="I676" s="55">
        <f>AVERAGE(I659:I674)</f>
        <v>18.611111111111111</v>
      </c>
      <c r="J676" s="55">
        <f>AVERAGE(J659:J674)</f>
        <v>81.72</v>
      </c>
      <c r="K676" s="55">
        <f>'Mar ''21'!K10-'Feb ''21'!K660</f>
        <v>1162</v>
      </c>
      <c r="L676">
        <f>('Mar ''21'!K10-'Feb ''21'!K660)+('Mar ''21'!H10-'Feb ''21'!H660)</f>
        <v>2784</v>
      </c>
    </row>
    <row r="677" spans="1:13" x14ac:dyDescent="0.2">
      <c r="F677" s="51"/>
      <c r="G677" s="8"/>
      <c r="H677" s="8"/>
      <c r="I677" s="8"/>
      <c r="J677" s="8"/>
      <c r="K677" s="9"/>
    </row>
    <row r="678" spans="1:13" x14ac:dyDescent="0.2">
      <c r="E678" s="67"/>
      <c r="F678" s="2"/>
    </row>
    <row r="680" spans="1:13" x14ac:dyDescent="0.2">
      <c r="M680" s="45"/>
    </row>
  </sheetData>
  <mergeCells count="2">
    <mergeCell ref="F1:K1"/>
    <mergeCell ref="A1:E1"/>
  </mergeCells>
  <conditionalFormatting sqref="F26:H26">
    <cfRule type="containsText" dxfId="98" priority="178" operator="containsText" text="off">
      <formula>NOT(ISERROR(SEARCH("off",F26)))</formula>
    </cfRule>
  </conditionalFormatting>
  <conditionalFormatting sqref="I26:J26">
    <cfRule type="containsText" dxfId="97" priority="177" operator="containsText" text="off">
      <formula>NOT(ISERROR(SEARCH("off",I26)))</formula>
    </cfRule>
  </conditionalFormatting>
  <conditionalFormatting sqref="K26">
    <cfRule type="containsText" dxfId="96" priority="176" operator="containsText" text="off">
      <formula>NOT(ISERROR(SEARCH("off",K26)))</formula>
    </cfRule>
  </conditionalFormatting>
  <conditionalFormatting sqref="F50:H50">
    <cfRule type="containsText" dxfId="95" priority="175" operator="containsText" text="off">
      <formula>NOT(ISERROR(SEARCH("off",F50)))</formula>
    </cfRule>
  </conditionalFormatting>
  <conditionalFormatting sqref="I50:J50">
    <cfRule type="containsText" dxfId="94" priority="174" operator="containsText" text="off">
      <formula>NOT(ISERROR(SEARCH("off",I50)))</formula>
    </cfRule>
  </conditionalFormatting>
  <conditionalFormatting sqref="K50">
    <cfRule type="containsText" dxfId="93" priority="173" operator="containsText" text="off">
      <formula>NOT(ISERROR(SEARCH("off",K50)))</formula>
    </cfRule>
  </conditionalFormatting>
  <conditionalFormatting sqref="F74:H74">
    <cfRule type="containsText" dxfId="92" priority="172" operator="containsText" text="off">
      <formula>NOT(ISERROR(SEARCH("off",F74)))</formula>
    </cfRule>
  </conditionalFormatting>
  <conditionalFormatting sqref="I74:J74">
    <cfRule type="containsText" dxfId="91" priority="171" operator="containsText" text="off">
      <formula>NOT(ISERROR(SEARCH("off",I74)))</formula>
    </cfRule>
  </conditionalFormatting>
  <conditionalFormatting sqref="K74">
    <cfRule type="containsText" dxfId="90" priority="170" operator="containsText" text="off">
      <formula>NOT(ISERROR(SEARCH("off",K74)))</formula>
    </cfRule>
  </conditionalFormatting>
  <conditionalFormatting sqref="F98:H98">
    <cfRule type="containsText" dxfId="89" priority="169" operator="containsText" text="off">
      <formula>NOT(ISERROR(SEARCH("off",F98)))</formula>
    </cfRule>
  </conditionalFormatting>
  <conditionalFormatting sqref="I98:J98">
    <cfRule type="containsText" dxfId="88" priority="168" operator="containsText" text="off">
      <formula>NOT(ISERROR(SEARCH("off",I98)))</formula>
    </cfRule>
  </conditionalFormatting>
  <conditionalFormatting sqref="K98">
    <cfRule type="containsText" dxfId="87" priority="167" operator="containsText" text="off">
      <formula>NOT(ISERROR(SEARCH("off",K98)))</formula>
    </cfRule>
  </conditionalFormatting>
  <conditionalFormatting sqref="F122:H122">
    <cfRule type="containsText" dxfId="86" priority="166" operator="containsText" text="off">
      <formula>NOT(ISERROR(SEARCH("off",F122)))</formula>
    </cfRule>
  </conditionalFormatting>
  <conditionalFormatting sqref="I122:J122">
    <cfRule type="containsText" dxfId="85" priority="165" operator="containsText" text="off">
      <formula>NOT(ISERROR(SEARCH("off",I122)))</formula>
    </cfRule>
  </conditionalFormatting>
  <conditionalFormatting sqref="K122">
    <cfRule type="containsText" dxfId="84" priority="164" operator="containsText" text="off">
      <formula>NOT(ISERROR(SEARCH("off",K122)))</formula>
    </cfRule>
  </conditionalFormatting>
  <conditionalFormatting sqref="F146:H146">
    <cfRule type="containsText" dxfId="83" priority="163" operator="containsText" text="off">
      <formula>NOT(ISERROR(SEARCH("off",F146)))</formula>
    </cfRule>
  </conditionalFormatting>
  <conditionalFormatting sqref="I146:J146">
    <cfRule type="containsText" dxfId="82" priority="162" operator="containsText" text="off">
      <formula>NOT(ISERROR(SEARCH("off",I146)))</formula>
    </cfRule>
  </conditionalFormatting>
  <conditionalFormatting sqref="K146">
    <cfRule type="containsText" dxfId="81" priority="160" operator="containsText" text="off">
      <formula>NOT(ISERROR(SEARCH("off",K146)))</formula>
    </cfRule>
  </conditionalFormatting>
  <conditionalFormatting sqref="F194:H194">
    <cfRule type="containsText" dxfId="80" priority="159" operator="containsText" text="off">
      <formula>NOT(ISERROR(SEARCH("off",F194)))</formula>
    </cfRule>
  </conditionalFormatting>
  <conditionalFormatting sqref="I194:J194">
    <cfRule type="containsText" dxfId="79" priority="158" operator="containsText" text="off">
      <formula>NOT(ISERROR(SEARCH("off",I194)))</formula>
    </cfRule>
  </conditionalFormatting>
  <conditionalFormatting sqref="K194">
    <cfRule type="containsText" dxfId="78" priority="157" operator="containsText" text="off">
      <formula>NOT(ISERROR(SEARCH("off",K194)))</formula>
    </cfRule>
  </conditionalFormatting>
  <conditionalFormatting sqref="F218:H218">
    <cfRule type="containsText" dxfId="77" priority="156" operator="containsText" text="off">
      <formula>NOT(ISERROR(SEARCH("off",F218)))</formula>
    </cfRule>
  </conditionalFormatting>
  <conditionalFormatting sqref="I218:J218">
    <cfRule type="containsText" dxfId="76" priority="155" operator="containsText" text="off">
      <formula>NOT(ISERROR(SEARCH("off",I218)))</formula>
    </cfRule>
  </conditionalFormatting>
  <conditionalFormatting sqref="O86">
    <cfRule type="containsText" dxfId="75" priority="1" operator="containsText" text="off">
      <formula>NOT(ISERROR(SEARCH("off",O86)))</formula>
    </cfRule>
  </conditionalFormatting>
  <conditionalFormatting sqref="K218">
    <cfRule type="containsText" dxfId="74" priority="153" operator="containsText" text="off">
      <formula>NOT(ISERROR(SEARCH("off",K218)))</formula>
    </cfRule>
  </conditionalFormatting>
  <conditionalFormatting sqref="F243:H243">
    <cfRule type="containsText" dxfId="73" priority="152" operator="containsText" text="off">
      <formula>NOT(ISERROR(SEARCH("off",F243)))</formula>
    </cfRule>
  </conditionalFormatting>
  <conditionalFormatting sqref="I243:J243">
    <cfRule type="containsText" dxfId="72" priority="151" operator="containsText" text="off">
      <formula>NOT(ISERROR(SEARCH("off",I243)))</formula>
    </cfRule>
  </conditionalFormatting>
  <conditionalFormatting sqref="K243">
    <cfRule type="containsText" dxfId="71" priority="150" operator="containsText" text="off">
      <formula>NOT(ISERROR(SEARCH("off",K243)))</formula>
    </cfRule>
  </conditionalFormatting>
  <conditionalFormatting sqref="F268:H268">
    <cfRule type="containsText" dxfId="70" priority="149" operator="containsText" text="off">
      <formula>NOT(ISERROR(SEARCH("off",F268)))</formula>
    </cfRule>
  </conditionalFormatting>
  <conditionalFormatting sqref="I268:J268">
    <cfRule type="containsText" dxfId="69" priority="148" operator="containsText" text="off">
      <formula>NOT(ISERROR(SEARCH("off",I268)))</formula>
    </cfRule>
  </conditionalFormatting>
  <conditionalFormatting sqref="K268">
    <cfRule type="containsText" dxfId="68" priority="147" operator="containsText" text="off">
      <formula>NOT(ISERROR(SEARCH("off",K268)))</formula>
    </cfRule>
  </conditionalFormatting>
  <conditionalFormatting sqref="F292:H292">
    <cfRule type="containsText" dxfId="67" priority="146" operator="containsText" text="off">
      <formula>NOT(ISERROR(SEARCH("off",F292)))</formula>
    </cfRule>
  </conditionalFormatting>
  <conditionalFormatting sqref="I292:J292">
    <cfRule type="containsText" dxfId="66" priority="145" operator="containsText" text="off">
      <formula>NOT(ISERROR(SEARCH("off",I292)))</formula>
    </cfRule>
  </conditionalFormatting>
  <conditionalFormatting sqref="K292">
    <cfRule type="containsText" dxfId="65" priority="143" operator="containsText" text="off">
      <formula>NOT(ISERROR(SEARCH("off",K292)))</formula>
    </cfRule>
  </conditionalFormatting>
  <conditionalFormatting sqref="F316:H316">
    <cfRule type="containsText" dxfId="64" priority="142" operator="containsText" text="off">
      <formula>NOT(ISERROR(SEARCH("off",F316)))</formula>
    </cfRule>
  </conditionalFormatting>
  <conditionalFormatting sqref="I316:J316">
    <cfRule type="containsText" dxfId="63" priority="141" operator="containsText" text="off">
      <formula>NOT(ISERROR(SEARCH("off",I316)))</formula>
    </cfRule>
  </conditionalFormatting>
  <conditionalFormatting sqref="K316">
    <cfRule type="containsText" dxfId="62" priority="139" operator="containsText" text="off">
      <formula>NOT(ISERROR(SEARCH("off",K316)))</formula>
    </cfRule>
  </conditionalFormatting>
  <conditionalFormatting sqref="F364:H364">
    <cfRule type="containsText" dxfId="61" priority="138" operator="containsText" text="off">
      <formula>NOT(ISERROR(SEARCH("off",F364)))</formula>
    </cfRule>
  </conditionalFormatting>
  <conditionalFormatting sqref="I364:J364">
    <cfRule type="containsText" dxfId="60" priority="137" operator="containsText" text="off">
      <formula>NOT(ISERROR(SEARCH("off",I364)))</formula>
    </cfRule>
  </conditionalFormatting>
  <conditionalFormatting sqref="K364">
    <cfRule type="containsText" dxfId="59" priority="136" operator="containsText" text="off">
      <formula>NOT(ISERROR(SEARCH("off",K364)))</formula>
    </cfRule>
  </conditionalFormatting>
  <conditionalFormatting sqref="F388:H388">
    <cfRule type="containsText" dxfId="58" priority="135" operator="containsText" text="off">
      <formula>NOT(ISERROR(SEARCH("off",F388)))</formula>
    </cfRule>
  </conditionalFormatting>
  <conditionalFormatting sqref="I388:J388">
    <cfRule type="containsText" dxfId="57" priority="134" operator="containsText" text="off">
      <formula>NOT(ISERROR(SEARCH("off",I388)))</formula>
    </cfRule>
  </conditionalFormatting>
  <conditionalFormatting sqref="K388">
    <cfRule type="containsText" dxfId="56" priority="133" operator="containsText" text="off">
      <formula>NOT(ISERROR(SEARCH("off",K388)))</formula>
    </cfRule>
  </conditionalFormatting>
  <conditionalFormatting sqref="F412:H412">
    <cfRule type="containsText" dxfId="55" priority="132" operator="containsText" text="off">
      <formula>NOT(ISERROR(SEARCH("off",F412)))</formula>
    </cfRule>
  </conditionalFormatting>
  <conditionalFormatting sqref="I412:J412">
    <cfRule type="containsText" dxfId="54" priority="131" operator="containsText" text="off">
      <formula>NOT(ISERROR(SEARCH("off",I412)))</formula>
    </cfRule>
  </conditionalFormatting>
  <conditionalFormatting sqref="K412">
    <cfRule type="containsText" dxfId="53" priority="130" operator="containsText" text="off">
      <formula>NOT(ISERROR(SEARCH("off",K412)))</formula>
    </cfRule>
  </conditionalFormatting>
  <conditionalFormatting sqref="F436:H436">
    <cfRule type="containsText" dxfId="52" priority="129" operator="containsText" text="off">
      <formula>NOT(ISERROR(SEARCH("off",F436)))</formula>
    </cfRule>
  </conditionalFormatting>
  <conditionalFormatting sqref="I436:J436">
    <cfRule type="containsText" dxfId="51" priority="128" operator="containsText" text="off">
      <formula>NOT(ISERROR(SEARCH("off",I436)))</formula>
    </cfRule>
  </conditionalFormatting>
  <conditionalFormatting sqref="K436">
    <cfRule type="containsText" dxfId="50" priority="127" operator="containsText" text="off">
      <formula>NOT(ISERROR(SEARCH("off",K436)))</formula>
    </cfRule>
  </conditionalFormatting>
  <conditionalFormatting sqref="F460:H460">
    <cfRule type="containsText" dxfId="49" priority="126" operator="containsText" text="off">
      <formula>NOT(ISERROR(SEARCH("off",F460)))</formula>
    </cfRule>
  </conditionalFormatting>
  <conditionalFormatting sqref="I460:J460">
    <cfRule type="containsText" dxfId="48" priority="125" operator="containsText" text="off">
      <formula>NOT(ISERROR(SEARCH("off",I460)))</formula>
    </cfRule>
  </conditionalFormatting>
  <conditionalFormatting sqref="K460">
    <cfRule type="containsText" dxfId="47" priority="124" operator="containsText" text="off">
      <formula>NOT(ISERROR(SEARCH("off",K460)))</formula>
    </cfRule>
  </conditionalFormatting>
  <conditionalFormatting sqref="F484:H484">
    <cfRule type="containsText" dxfId="46" priority="123" operator="containsText" text="off">
      <formula>NOT(ISERROR(SEARCH("off",F484)))</formula>
    </cfRule>
  </conditionalFormatting>
  <conditionalFormatting sqref="I484:J484">
    <cfRule type="containsText" dxfId="45" priority="122" operator="containsText" text="off">
      <formula>NOT(ISERROR(SEARCH("off",I484)))</formula>
    </cfRule>
  </conditionalFormatting>
  <conditionalFormatting sqref="K484">
    <cfRule type="containsText" dxfId="44" priority="120" operator="containsText" text="off">
      <formula>NOT(ISERROR(SEARCH("off",K484)))</formula>
    </cfRule>
  </conditionalFormatting>
  <conditionalFormatting sqref="F532:H532">
    <cfRule type="containsText" dxfId="43" priority="119" operator="containsText" text="off">
      <formula>NOT(ISERROR(SEARCH("off",F532)))</formula>
    </cfRule>
  </conditionalFormatting>
  <conditionalFormatting sqref="I532:J532">
    <cfRule type="containsText" dxfId="42" priority="118" operator="containsText" text="off">
      <formula>NOT(ISERROR(SEARCH("off",I532)))</formula>
    </cfRule>
  </conditionalFormatting>
  <conditionalFormatting sqref="K532">
    <cfRule type="containsText" dxfId="41" priority="116" operator="containsText" text="off">
      <formula>NOT(ISERROR(SEARCH("off",K532)))</formula>
    </cfRule>
  </conditionalFormatting>
  <conditionalFormatting sqref="F556:H556">
    <cfRule type="containsText" dxfId="40" priority="115" operator="containsText" text="off">
      <formula>NOT(ISERROR(SEARCH("off",F556)))</formula>
    </cfRule>
  </conditionalFormatting>
  <conditionalFormatting sqref="I556:J556">
    <cfRule type="containsText" dxfId="39" priority="114" operator="containsText" text="off">
      <formula>NOT(ISERROR(SEARCH("off",I556)))</formula>
    </cfRule>
  </conditionalFormatting>
  <conditionalFormatting sqref="K556">
    <cfRule type="containsText" dxfId="38" priority="113" operator="containsText" text="off">
      <formula>NOT(ISERROR(SEARCH("off",K556)))</formula>
    </cfRule>
  </conditionalFormatting>
  <conditionalFormatting sqref="F580:H580">
    <cfRule type="containsText" dxfId="37" priority="112" operator="containsText" text="off">
      <formula>NOT(ISERROR(SEARCH("off",F580)))</formula>
    </cfRule>
  </conditionalFormatting>
  <conditionalFormatting sqref="I580:J580">
    <cfRule type="containsText" dxfId="36" priority="111" operator="containsText" text="off">
      <formula>NOT(ISERROR(SEARCH("off",I580)))</formula>
    </cfRule>
  </conditionalFormatting>
  <conditionalFormatting sqref="K580">
    <cfRule type="containsText" dxfId="35" priority="110" operator="containsText" text="off">
      <formula>NOT(ISERROR(SEARCH("off",K580)))</formula>
    </cfRule>
  </conditionalFormatting>
  <conditionalFormatting sqref="F604:H604">
    <cfRule type="containsText" dxfId="34" priority="109" operator="containsText" text="off">
      <formula>NOT(ISERROR(SEARCH("off",F604)))</formula>
    </cfRule>
  </conditionalFormatting>
  <conditionalFormatting sqref="I604:J604">
    <cfRule type="containsText" dxfId="33" priority="108" operator="containsText" text="off">
      <formula>NOT(ISERROR(SEARCH("off",I604)))</formula>
    </cfRule>
  </conditionalFormatting>
  <conditionalFormatting sqref="K604">
    <cfRule type="containsText" dxfId="32" priority="107" operator="containsText" text="off">
      <formula>NOT(ISERROR(SEARCH("off",K604)))</formula>
    </cfRule>
  </conditionalFormatting>
  <conditionalFormatting sqref="F628:H628">
    <cfRule type="containsText" dxfId="31" priority="106" operator="containsText" text="off">
      <formula>NOT(ISERROR(SEARCH("off",F628)))</formula>
    </cfRule>
  </conditionalFormatting>
  <conditionalFormatting sqref="I628:J628">
    <cfRule type="containsText" dxfId="30" priority="105" operator="containsText" text="off">
      <formula>NOT(ISERROR(SEARCH("off",I628)))</formula>
    </cfRule>
  </conditionalFormatting>
  <conditionalFormatting sqref="K628">
    <cfRule type="containsText" dxfId="29" priority="104" operator="containsText" text="off">
      <formula>NOT(ISERROR(SEARCH("off",K628)))</formula>
    </cfRule>
  </conditionalFormatting>
  <conditionalFormatting sqref="F652:H652">
    <cfRule type="containsText" dxfId="28" priority="103" operator="containsText" text="off">
      <formula>NOT(ISERROR(SEARCH("off",F652)))</formula>
    </cfRule>
  </conditionalFormatting>
  <conditionalFormatting sqref="I652:J652">
    <cfRule type="containsText" dxfId="27" priority="102" operator="containsText" text="off">
      <formula>NOT(ISERROR(SEARCH("off",I652)))</formula>
    </cfRule>
  </conditionalFormatting>
  <conditionalFormatting sqref="K652">
    <cfRule type="containsText" dxfId="26" priority="101" operator="containsText" text="off">
      <formula>NOT(ISERROR(SEARCH("off",K652)))</formula>
    </cfRule>
  </conditionalFormatting>
  <conditionalFormatting sqref="F676:H676">
    <cfRule type="containsText" dxfId="25" priority="100" operator="containsText" text="off">
      <formula>NOT(ISERROR(SEARCH("off",F676)))</formula>
    </cfRule>
  </conditionalFormatting>
  <conditionalFormatting sqref="I676:J676">
    <cfRule type="containsText" dxfId="24" priority="99" operator="containsText" text="off">
      <formula>NOT(ISERROR(SEARCH("off",I676)))</formula>
    </cfRule>
  </conditionalFormatting>
  <conditionalFormatting sqref="K676">
    <cfRule type="containsText" dxfId="23" priority="97" operator="containsText" text="off">
      <formula>NOT(ISERROR(SEARCH("off",K676)))</formula>
    </cfRule>
  </conditionalFormatting>
  <conditionalFormatting sqref="O59">
    <cfRule type="containsText" dxfId="22" priority="47" operator="containsText" text="off">
      <formula>NOT(ISERROR(SEARCH("off",O59)))</formula>
    </cfRule>
  </conditionalFormatting>
  <conditionalFormatting sqref="O60">
    <cfRule type="containsText" dxfId="21" priority="45" operator="containsText" text="off">
      <formula>NOT(ISERROR(SEARCH("off",O60)))</formula>
    </cfRule>
  </conditionalFormatting>
  <conditionalFormatting sqref="O61">
    <cfRule type="containsText" dxfId="20" priority="43" operator="containsText" text="off">
      <formula>NOT(ISERROR(SEARCH("off",O61)))</formula>
    </cfRule>
  </conditionalFormatting>
  <conditionalFormatting sqref="O62">
    <cfRule type="containsText" dxfId="19" priority="41" operator="containsText" text="off">
      <formula>NOT(ISERROR(SEARCH("off",O62)))</formula>
    </cfRule>
  </conditionalFormatting>
  <conditionalFormatting sqref="O63">
    <cfRule type="containsText" dxfId="18" priority="39" operator="containsText" text="off">
      <formula>NOT(ISERROR(SEARCH("off",O63)))</formula>
    </cfRule>
  </conditionalFormatting>
  <conditionalFormatting sqref="O64">
    <cfRule type="containsText" dxfId="17" priority="37" operator="containsText" text="off">
      <formula>NOT(ISERROR(SEARCH("off",O64)))</formula>
    </cfRule>
  </conditionalFormatting>
  <conditionalFormatting sqref="O66">
    <cfRule type="containsText" dxfId="16" priority="35" operator="containsText" text="off">
      <formula>NOT(ISERROR(SEARCH("off",O66)))</formula>
    </cfRule>
  </conditionalFormatting>
  <conditionalFormatting sqref="O67">
    <cfRule type="containsText" dxfId="15" priority="33" operator="containsText" text="off">
      <formula>NOT(ISERROR(SEARCH("off",O67)))</formula>
    </cfRule>
  </conditionalFormatting>
  <conditionalFormatting sqref="O68">
    <cfRule type="containsText" dxfId="14" priority="31" operator="containsText" text="off">
      <formula>NOT(ISERROR(SEARCH("off",O68)))</formula>
    </cfRule>
  </conditionalFormatting>
  <conditionalFormatting sqref="O69">
    <cfRule type="containsText" dxfId="13" priority="29" operator="containsText" text="off">
      <formula>NOT(ISERROR(SEARCH("off",O69)))</formula>
    </cfRule>
  </conditionalFormatting>
  <conditionalFormatting sqref="O70">
    <cfRule type="containsText" dxfId="12" priority="27" operator="containsText" text="off">
      <formula>NOT(ISERROR(SEARCH("off",O70)))</formula>
    </cfRule>
  </conditionalFormatting>
  <conditionalFormatting sqref="O73">
    <cfRule type="containsText" dxfId="11" priority="25" operator="containsText" text="off">
      <formula>NOT(ISERROR(SEARCH("off",O73)))</formula>
    </cfRule>
  </conditionalFormatting>
  <conditionalFormatting sqref="O74">
    <cfRule type="containsText" dxfId="10" priority="23" operator="containsText" text="off">
      <formula>NOT(ISERROR(SEARCH("off",O74)))</formula>
    </cfRule>
  </conditionalFormatting>
  <conditionalFormatting sqref="O75">
    <cfRule type="containsText" dxfId="9" priority="21" operator="containsText" text="off">
      <formula>NOT(ISERROR(SEARCH("off",O75)))</formula>
    </cfRule>
  </conditionalFormatting>
  <conditionalFormatting sqref="O76">
    <cfRule type="containsText" dxfId="8" priority="19" operator="containsText" text="off">
      <formula>NOT(ISERROR(SEARCH("off",O76)))</formula>
    </cfRule>
  </conditionalFormatting>
  <conditionalFormatting sqref="O77">
    <cfRule type="containsText" dxfId="7" priority="17" operator="containsText" text="off">
      <formula>NOT(ISERROR(SEARCH("off",O77)))</formula>
    </cfRule>
  </conditionalFormatting>
  <conditionalFormatting sqref="O78">
    <cfRule type="containsText" dxfId="6" priority="15" operator="containsText" text="off">
      <formula>NOT(ISERROR(SEARCH("off",O78)))</formula>
    </cfRule>
  </conditionalFormatting>
  <conditionalFormatting sqref="O80">
    <cfRule type="containsText" dxfId="5" priority="13" operator="containsText" text="off">
      <formula>NOT(ISERROR(SEARCH("off",O80)))</formula>
    </cfRule>
  </conditionalFormatting>
  <conditionalFormatting sqref="O81">
    <cfRule type="containsText" dxfId="4" priority="11" operator="containsText" text="off">
      <formula>NOT(ISERROR(SEARCH("off",O81)))</formula>
    </cfRule>
  </conditionalFormatting>
  <conditionalFormatting sqref="O82">
    <cfRule type="containsText" dxfId="3" priority="9" operator="containsText" text="off">
      <formula>NOT(ISERROR(SEARCH("off",O82)))</formula>
    </cfRule>
  </conditionalFormatting>
  <conditionalFormatting sqref="O83">
    <cfRule type="containsText" dxfId="2" priority="7" operator="containsText" text="off">
      <formula>NOT(ISERROR(SEARCH("off",O83)))</formula>
    </cfRule>
  </conditionalFormatting>
  <conditionalFormatting sqref="O84">
    <cfRule type="containsText" dxfId="1" priority="5" operator="containsText" text="off">
      <formula>NOT(ISERROR(SEARCH("off",O84)))</formula>
    </cfRule>
  </conditionalFormatting>
  <conditionalFormatting sqref="O85">
    <cfRule type="containsText" dxfId="0" priority="3" operator="containsText" text="off">
      <formula>NOT(ISERROR(SEARCH("off",O85)))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/>
  <dimension ref="A1:AF680"/>
  <sheetViews>
    <sheetView topLeftCell="A230" zoomScale="90" zoomScaleNormal="90" zoomScalePageLayoutView="90" workbookViewId="0">
      <pane xSplit="1" topLeftCell="F1" activePane="topRight" state="frozen"/>
      <selection activeCell="A275" sqref="A275"/>
      <selection pane="topRight" activeCell="I245" sqref="I245"/>
    </sheetView>
  </sheetViews>
  <sheetFormatPr baseColWidth="10" defaultColWidth="11" defaultRowHeight="16" x14ac:dyDescent="0.2"/>
  <cols>
    <col min="1" max="2" width="25.83203125" customWidth="1"/>
    <col min="3" max="3" width="19" style="2" customWidth="1"/>
    <col min="4" max="4" width="13.6640625" customWidth="1"/>
    <col min="5" max="5" width="18.5" customWidth="1"/>
    <col min="6" max="6" width="16.1640625" customWidth="1"/>
    <col min="7" max="7" width="17.33203125" style="2" customWidth="1"/>
    <col min="8" max="14" width="17" customWidth="1"/>
    <col min="15" max="22" width="15.33203125" customWidth="1"/>
    <col min="23" max="23" width="19.5" bestFit="1" customWidth="1"/>
    <col min="24" max="25" width="15" style="18" customWidth="1"/>
    <col min="26" max="26" width="19.6640625" customWidth="1"/>
    <col min="28" max="28" width="22.1640625" customWidth="1"/>
    <col min="29" max="29" width="34.5" customWidth="1"/>
    <col min="30" max="30" width="24.5" customWidth="1"/>
    <col min="31" max="31" width="15.33203125" customWidth="1"/>
  </cols>
  <sheetData>
    <row r="1" spans="1:32" ht="16" customHeight="1" x14ac:dyDescent="0.2">
      <c r="A1" s="105" t="s">
        <v>0</v>
      </c>
      <c r="B1" s="105"/>
      <c r="C1" s="105"/>
      <c r="D1" s="105"/>
      <c r="E1" s="105"/>
      <c r="F1" s="105"/>
      <c r="G1" s="105"/>
      <c r="H1" s="4"/>
      <c r="I1" s="4"/>
      <c r="J1" s="4"/>
      <c r="K1" s="4"/>
      <c r="L1" s="4"/>
      <c r="M1" s="4"/>
      <c r="N1" s="4"/>
      <c r="O1" s="4"/>
      <c r="P1" s="105" t="s">
        <v>1652</v>
      </c>
      <c r="Q1" s="105"/>
      <c r="R1" s="43"/>
      <c r="S1" s="43"/>
      <c r="T1" s="43"/>
      <c r="U1" s="43"/>
      <c r="V1" s="43"/>
    </row>
    <row r="2" spans="1:32" ht="48" x14ac:dyDescent="0.2">
      <c r="A2" s="5"/>
      <c r="B2" s="5"/>
      <c r="C2" s="6" t="s">
        <v>2346</v>
      </c>
      <c r="D2" s="43" t="s">
        <v>10</v>
      </c>
      <c r="E2" s="44" t="s">
        <v>2339</v>
      </c>
      <c r="F2" s="44" t="s">
        <v>51</v>
      </c>
      <c r="G2" s="6" t="s">
        <v>52</v>
      </c>
      <c r="H2" s="44" t="s">
        <v>53</v>
      </c>
      <c r="I2" s="44" t="s">
        <v>529</v>
      </c>
      <c r="J2" s="44" t="s">
        <v>530</v>
      </c>
      <c r="K2" s="44" t="s">
        <v>534</v>
      </c>
      <c r="L2" s="44" t="s">
        <v>532</v>
      </c>
      <c r="M2" s="44" t="s">
        <v>533</v>
      </c>
      <c r="N2" s="44" t="s">
        <v>534</v>
      </c>
      <c r="O2" s="44" t="s">
        <v>538</v>
      </c>
      <c r="P2" s="44" t="s">
        <v>1651</v>
      </c>
      <c r="Q2" s="44" t="s">
        <v>10</v>
      </c>
      <c r="R2" s="44"/>
      <c r="S2" s="44"/>
      <c r="T2" s="44"/>
      <c r="U2" s="44"/>
      <c r="V2" s="44"/>
      <c r="W2" s="13"/>
      <c r="X2" s="19"/>
      <c r="Y2" s="19"/>
      <c r="Z2" s="13"/>
      <c r="AA2" s="13"/>
      <c r="AB2" s="13"/>
      <c r="AC2" s="13"/>
    </row>
    <row r="3" spans="1:32" ht="32" x14ac:dyDescent="0.2">
      <c r="A3" s="1" t="s">
        <v>3045</v>
      </c>
      <c r="B3" s="2">
        <v>24</v>
      </c>
      <c r="C3" s="2">
        <v>24</v>
      </c>
      <c r="D3">
        <v>92</v>
      </c>
      <c r="E3">
        <f>D3+(D3*0.1)</f>
        <v>101.2</v>
      </c>
      <c r="F3">
        <f>IF(AND(AND(C3&gt;=15,C3 &lt;20),AND(E3&gt;=30,E3&lt;40)),562,
IF(AND(AND(C3&gt;=15,C3 &lt;20),AND(E3&gt;=40,E3&lt;50)),805,
IF(AND(AND(C3&gt;=15,C3 &lt;20),AND(E3&gt;=50,E3&lt;60)),877.2,
IF(AND(AND(C3&gt;=15,C3 &lt;20),AND(E3&gt;=60,E3&lt;70)),1124.6,
IF(AND(AND(C3&gt;=15,C3 &lt;20),AND(E3&gt;=70,E3&lt;80)),1609.5,
IF(AND(AND(C3&gt;=15,C3 &lt;20),AND(E3&gt;=80,E3&lt;90)),1754.4,
IF(AND(AND(C3&gt;=15,C3 &lt;20),AND(E3&gt;=90)),2280.7,
IF(AND(AND(C3&gt;=20,C3 &lt;25),AND(E3&gt;=30,E3&lt;40)),1008,
IF(AND(AND(C3&gt;=20,C3 &lt;25),AND(E3&gt;=40,E3&lt;50)),1250,
IF(AND(AND(C3&gt;=20,C3 &lt;25),AND(E3&gt;=50,E3&lt;60)),1425.5,
IF(AND(AND(C3&gt;=20,C3 &lt;25),AND(E3&gt;=60,E3&lt;70)),1593.3,
IF(AND(AND(C3&gt;=20,C3 &lt;25),AND(E3&gt;=70,E3&lt;80)),1975.7,
IF(AND(AND(C3&gt;=20,C3 &lt;25),AND(E3&gt;=80,E3&lt;90)),2252.3,
IF(AND(AND(C3&gt;=20,C3 &lt;25),AND(E3&gt;=90)),3108.1,
IF(AND(AND(C3&gt;=25,C3 &lt;30),AND(E3&gt;=30,E3&lt;40)),1137,
IF(AND(AND(C3&gt;=25,C3 &lt;30),AND(E3&gt;=40,E3&lt;50)),1433,
IF(AND(AND(C3&gt;=25,C3 &lt;30),AND(E3&gt;=50,E3&lt;60)),1805.4,
IF(AND(AND(C3&gt;=25,C3 &lt;30),AND(E3&gt;=60,E3&lt;70)),2274.7,
IF(AND(AND(C3&gt;=25,C3 &lt;30),AND(E3&gt;=70,E3&lt;80)),3207.4,
IF(AND(AND(C3&gt;=25,C3 &lt;30),AND(E3&gt;=80,E3&lt;90)),3816.8,
IF(AND(AND(C3&gt;=25,C3 &lt;30),AND(E3&gt;=90)),4694.7,
IF(AND(AND(C3&gt;=30,C3 &lt;35),AND(E3&gt;=30,E3&lt;40)),1229,
IF(AND(AND(C3&gt;=30,C3 &lt;35),AND(E3&gt;=40,E3&lt;50)),1684,
IF(AND(AND(C3&gt;=30,C3 &lt;35),AND(E3&gt;=50,E3&lt;60)),2307,
IF(AND(AND(C3&gt;=30,C3 &lt;35),AND(E3&gt;=60,E3&lt;70)),3160.6,
IF(AND(AND(C3&gt;=30,C3 &lt;35),AND(E3&gt;=70,E3&lt;80)),4424.8,
IF(AND(AND(C3&gt;=30,C3 &lt;35),AND(E3&gt;=80,E3&lt;90)),5000,
IF(AND(AND(C3&gt;=30,C3 &lt;35),AND(E3&gt;=90)),6300,
IF(AND(AND(C3&gt;=35,C3 &lt;40),AND(E3&gt;=30,E3&lt;40)),1450,
IF(AND(AND(C3&gt;=35,C3 &lt;40),AND(E3&gt;=40,E3&lt;50)),1987,
IF(AND(AND(C3&gt;=35,C3 &lt;40),AND(E3&gt;=50,E3&lt;60)),2722.2,
IF(AND(AND(C3&gt;=35,C3 &lt;40),AND(E3&gt;=60,E3&lt;70)),3729.5,
IF(AND(AND(C3&gt;=35,C3 &lt;40),AND(E3&gt;=70,E3&lt;80)),5221.2,
IF(AND(AND(C3&gt;=35,C3 &lt;40),AND(E3&gt;=80,E3&lt;90)),5900,
IF(AND(AND(C3&gt;=35,C3 &lt;40),AND(E3&gt;=90)),7434,
IF(AND(AND(C3&gt;=40,C3 &lt;45),AND(E3&gt;=30,E3&lt;40)),1671,
IF(AND(AND(C3&gt;=40,C3 &lt;45),AND(E3&gt;=40,E3&lt;50)),2289,
IF(AND(AND(C3&gt;=40,C3 &lt;45),AND(E3&gt;=50,E3&lt;60)),3136,
IF(AND(AND(C3&gt;=40,C3 &lt;45),AND(E3&gt;=60,E3&lt;70)),4296.3,
IF(AND(AND(C3&gt;=40,C3 &lt;45),AND(E3&gt;=70,E3&lt;80)),6014.9,
IF(AND(AND(C3&gt;=40,C3 &lt;45),AND(E3&gt;=80,E3&lt;90)),6796.8,
IF(AND(AND(C3&gt;=40,C3 &lt;45),AND(E3&gt;=90)),8564,
IF(AND(AND(C3&gt;=45,C3 &lt;45.1),AND(E3&gt;=30,E3&lt;40)),1900,
IF(AND(AND(C3&gt;=45,C3 &lt;45.1),AND(E3&gt;=40,E3&lt;50)),2603,
IF(AND(AND(C3&gt;=45,C3 &lt;45.1),AND(E3&gt;=50,E3&lt;60)),3565.6,
IF(AND(AND(C3&gt;=45,C3 &lt;45.1),AND(E3&gt;=60,E3&lt;70)),4884.9,
IF(AND(AND(C3&gt;=45,C3 &lt;45.1),AND(E3&gt;=70,E3&lt;80)),6838.9,
IF(AND(AND(C3&gt;=45,C3 &lt;45.1),AND(E3&gt;=80,E3&lt;90)),7728,
IF(AND(AND(C3&gt;=45,C3 &lt;45.1),AND(E3&gt;=90)),9737.2,0)))))))))))))))))))))))))))))))))))))))))))))))))</f>
        <v>3108.1</v>
      </c>
      <c r="G3" s="2">
        <f>F3*2</f>
        <v>6216.2</v>
      </c>
      <c r="Y3" s="18" t="s">
        <v>838</v>
      </c>
      <c r="Z3" s="25" t="s">
        <v>2340</v>
      </c>
      <c r="AA3" s="20" t="s">
        <v>540</v>
      </c>
      <c r="AB3" s="20" t="s">
        <v>548</v>
      </c>
      <c r="AC3" s="20" t="s">
        <v>541</v>
      </c>
      <c r="AD3" s="25" t="s">
        <v>840</v>
      </c>
      <c r="AE3" s="20" t="s">
        <v>548</v>
      </c>
    </row>
    <row r="4" spans="1:32" ht="35.25" customHeight="1" x14ac:dyDescent="0.2">
      <c r="A4" s="1" t="s">
        <v>3046</v>
      </c>
      <c r="B4" s="2">
        <v>23</v>
      </c>
      <c r="C4" s="2">
        <v>23</v>
      </c>
      <c r="D4">
        <v>92</v>
      </c>
      <c r="E4">
        <f t="shared" ref="E4:E67" si="0">D4+(D4*0.1)</f>
        <v>101.2</v>
      </c>
      <c r="F4">
        <f t="shared" ref="F4:F67" si="1">IF(AND(AND(C4&gt;=15,C4 &lt;20),AND(E4&gt;=30,E4&lt;40)),562,
IF(AND(AND(C4&gt;=15,C4 &lt;20),AND(E4&gt;=40,E4&lt;50)),805,
IF(AND(AND(C4&gt;=15,C4 &lt;20),AND(E4&gt;=50,E4&lt;60)),877.2,
IF(AND(AND(C4&gt;=15,C4 &lt;20),AND(E4&gt;=60,E4&lt;70)),1124.6,
IF(AND(AND(C4&gt;=15,C4 &lt;20),AND(E4&gt;=70,E4&lt;80)),1609.5,
IF(AND(AND(C4&gt;=15,C4 &lt;20),AND(E4&gt;=80,E4&lt;90)),1754.4,
IF(AND(AND(C4&gt;=15,C4 &lt;20),AND(E4&gt;=90)),2280.7,
IF(AND(AND(C4&gt;=20,C4 &lt;25),AND(E4&gt;=30,E4&lt;40)),1008,
IF(AND(AND(C4&gt;=20,C4 &lt;25),AND(E4&gt;=40,E4&lt;50)),1250,
IF(AND(AND(C4&gt;=20,C4 &lt;25),AND(E4&gt;=50,E4&lt;60)),1425.5,
IF(AND(AND(C4&gt;=20,C4 &lt;25),AND(E4&gt;=60,E4&lt;70)),1593.3,
IF(AND(AND(C4&gt;=20,C4 &lt;25),AND(E4&gt;=70,E4&lt;80)),1975.7,
IF(AND(AND(C4&gt;=20,C4 &lt;25),AND(E4&gt;=80,E4&lt;90)),2252.3,
IF(AND(AND(C4&gt;=20,C4 &lt;25),AND(E4&gt;=90)),3108.1,
IF(AND(AND(C4&gt;=25,C4 &lt;30),AND(E4&gt;=30,E4&lt;40)),1137,
IF(AND(AND(C4&gt;=25,C4 &lt;30),AND(E4&gt;=40,E4&lt;50)),1433,
IF(AND(AND(C4&gt;=25,C4 &lt;30),AND(E4&gt;=50,E4&lt;60)),1805.4,
IF(AND(AND(C4&gt;=25,C4 &lt;30),AND(E4&gt;=60,E4&lt;70)),2274.7,
IF(AND(AND(C4&gt;=25,C4 &lt;30),AND(E4&gt;=70,E4&lt;80)),3207.4,
IF(AND(AND(C4&gt;=25,C4 &lt;30),AND(E4&gt;=80,E4&lt;90)),3816.8,
IF(AND(AND(C4&gt;=25,C4 &lt;30),AND(E4&gt;=90)),4694.7,
IF(AND(AND(C4&gt;=30,C4 &lt;35),AND(E4&gt;=30,E4&lt;40)),1229,
IF(AND(AND(C4&gt;=30,C4 &lt;35),AND(E4&gt;=40,E4&lt;50)),1684,
IF(AND(AND(C4&gt;=30,C4 &lt;35),AND(E4&gt;=50,E4&lt;60)),2307,
IF(AND(AND(C4&gt;=30,C4 &lt;35),AND(E4&gt;=60,E4&lt;70)),3160.6,
IF(AND(AND(C4&gt;=30,C4 &lt;35),AND(E4&gt;=70,E4&lt;80)),4424.8,
IF(AND(AND(C4&gt;=30,C4 &lt;35),AND(E4&gt;=80,E4&lt;90)),5000,
IF(AND(AND(C4&gt;=30,C4 &lt;35),AND(E4&gt;=90)),6300,
IF(AND(AND(C4&gt;=35,C4 &lt;40),AND(E4&gt;=30,E4&lt;40)),1450,
IF(AND(AND(C4&gt;=35,C4 &lt;40),AND(E4&gt;=40,E4&lt;50)),1987,
IF(AND(AND(C4&gt;=35,C4 &lt;40),AND(E4&gt;=50,E4&lt;60)),2722.2,
IF(AND(AND(C4&gt;=35,C4 &lt;40),AND(E4&gt;=60,E4&lt;70)),3729.5,
IF(AND(AND(C4&gt;=35,C4 &lt;40),AND(E4&gt;=70,E4&lt;80)),5221.2,
IF(AND(AND(C4&gt;=35,C4 &lt;40),AND(E4&gt;=80,E4&lt;90)),5900,
IF(AND(AND(C4&gt;=35,C4 &lt;40),AND(E4&gt;=90)),7434,
IF(AND(AND(C4&gt;=40,C4 &lt;45),AND(E4&gt;=30,E4&lt;40)),1671,
IF(AND(AND(C4&gt;=40,C4 &lt;45),AND(E4&gt;=40,E4&lt;50)),2289,
IF(AND(AND(C4&gt;=40,C4 &lt;45),AND(E4&gt;=50,E4&lt;60)),3136,
IF(AND(AND(C4&gt;=40,C4 &lt;45),AND(E4&gt;=60,E4&lt;70)),4296.3,
IF(AND(AND(C4&gt;=40,C4 &lt;45),AND(E4&gt;=70,E4&lt;80)),6014.9,
IF(AND(AND(C4&gt;=40,C4 &lt;45),AND(E4&gt;=80,E4&lt;90)),6796.8,
IF(AND(AND(C4&gt;=40,C4 &lt;45),AND(E4&gt;=90)),8564,
IF(AND(AND(C4&gt;=45,C4 &lt;45.1),AND(E4&gt;=30,E4&lt;40)),1900,
IF(AND(AND(C4&gt;=45,C4 &lt;45.1),AND(E4&gt;=40,E4&lt;50)),2603,
IF(AND(AND(C4&gt;=45,C4 &lt;45.1),AND(E4&gt;=50,E4&lt;60)),3565.6,
IF(AND(AND(C4&gt;=45,C4 &lt;45.1),AND(E4&gt;=60,E4&lt;70)),4884.9,
IF(AND(AND(C4&gt;=45,C4 &lt;45.1),AND(E4&gt;=70,E4&lt;80)),6838.9,
IF(AND(AND(C4&gt;=45,C4 &lt;45.1),AND(E4&gt;=80,E4&lt;90)),7728,
IF(AND(AND(C4&gt;=45,C4 &lt;45.1),AND(E4&gt;=90)),9737.2,0)))))))))))))))))))))))))))))))))))))))))))))))))</f>
        <v>3108.1</v>
      </c>
      <c r="G4" s="2">
        <f t="shared" ref="G4:G26" si="2">F4*2</f>
        <v>6216.2</v>
      </c>
      <c r="X4" s="18">
        <v>44228</v>
      </c>
      <c r="Y4" s="29">
        <v>6322</v>
      </c>
      <c r="Z4" s="2">
        <v>5131.6666666666661</v>
      </c>
      <c r="AA4" s="29">
        <v>5469</v>
      </c>
      <c r="AB4" s="2">
        <f>Z4-AA4</f>
        <v>-337.33333333333394</v>
      </c>
      <c r="AC4" s="24"/>
      <c r="AD4" s="2"/>
      <c r="AE4">
        <v>0</v>
      </c>
    </row>
    <row r="5" spans="1:32" x14ac:dyDescent="0.2">
      <c r="A5" s="1" t="s">
        <v>3047</v>
      </c>
      <c r="B5" s="2">
        <v>21</v>
      </c>
      <c r="C5" s="2">
        <v>21</v>
      </c>
      <c r="D5">
        <v>93</v>
      </c>
      <c r="E5">
        <f t="shared" si="0"/>
        <v>102.3</v>
      </c>
      <c r="F5">
        <f t="shared" si="1"/>
        <v>3108.1</v>
      </c>
      <c r="G5" s="2">
        <f t="shared" si="2"/>
        <v>6216.2</v>
      </c>
      <c r="X5" s="18">
        <v>44229</v>
      </c>
      <c r="Y5" s="29">
        <v>6322</v>
      </c>
      <c r="Z5" s="2">
        <v>3201.7583333333332</v>
      </c>
      <c r="AA5" s="29">
        <v>4378</v>
      </c>
      <c r="AB5" s="2">
        <f t="shared" ref="AB5:AB31" si="3">Z5-AA5</f>
        <v>-1176.2416666666668</v>
      </c>
      <c r="AC5" s="24"/>
      <c r="AD5" s="2"/>
    </row>
    <row r="6" spans="1:32" ht="56" customHeight="1" x14ac:dyDescent="0.2">
      <c r="A6" s="1" t="s">
        <v>3048</v>
      </c>
      <c r="B6" s="2">
        <v>21</v>
      </c>
      <c r="C6" s="2">
        <v>21</v>
      </c>
      <c r="D6">
        <v>92</v>
      </c>
      <c r="E6">
        <f t="shared" si="0"/>
        <v>101.2</v>
      </c>
      <c r="F6">
        <f t="shared" si="1"/>
        <v>3108.1</v>
      </c>
      <c r="G6" s="2">
        <f t="shared" si="2"/>
        <v>6216.2</v>
      </c>
      <c r="X6" s="18">
        <v>44230</v>
      </c>
      <c r="Y6" s="29">
        <v>6322</v>
      </c>
      <c r="Z6" s="2">
        <v>4459.4833333333336</v>
      </c>
      <c r="AA6" s="29">
        <v>6081</v>
      </c>
      <c r="AB6" s="2">
        <f t="shared" si="3"/>
        <v>-1621.5166666666664</v>
      </c>
      <c r="AC6" s="24"/>
      <c r="AD6" s="2"/>
    </row>
    <row r="7" spans="1:32" x14ac:dyDescent="0.2">
      <c r="A7" s="1" t="s">
        <v>3049</v>
      </c>
      <c r="B7" s="2">
        <v>21</v>
      </c>
      <c r="C7" s="2">
        <v>21</v>
      </c>
      <c r="D7">
        <v>92</v>
      </c>
      <c r="E7">
        <f t="shared" si="0"/>
        <v>101.2</v>
      </c>
      <c r="F7">
        <f t="shared" si="1"/>
        <v>3108.1</v>
      </c>
      <c r="G7" s="2">
        <f t="shared" si="2"/>
        <v>6216.2</v>
      </c>
      <c r="X7" s="18">
        <v>44231</v>
      </c>
      <c r="Y7" s="29">
        <v>6322</v>
      </c>
      <c r="Z7" s="2">
        <v>4648.3166666666702</v>
      </c>
      <c r="AA7" s="29">
        <v>3771</v>
      </c>
      <c r="AB7" s="2">
        <f t="shared" si="3"/>
        <v>877.31666666667024</v>
      </c>
      <c r="AC7" s="24"/>
    </row>
    <row r="8" spans="1:32" ht="32" x14ac:dyDescent="0.2">
      <c r="A8" s="1" t="s">
        <v>3050</v>
      </c>
      <c r="B8" s="2">
        <v>21</v>
      </c>
      <c r="C8" s="2">
        <v>21</v>
      </c>
      <c r="D8">
        <v>91</v>
      </c>
      <c r="E8">
        <f t="shared" si="0"/>
        <v>100.1</v>
      </c>
      <c r="F8">
        <f t="shared" si="1"/>
        <v>3108.1</v>
      </c>
      <c r="G8" s="2">
        <f t="shared" si="2"/>
        <v>6216.2</v>
      </c>
      <c r="X8" s="18">
        <v>44232</v>
      </c>
      <c r="Y8" s="29">
        <v>6322</v>
      </c>
      <c r="Z8" s="2">
        <v>5091.7000000000007</v>
      </c>
      <c r="AA8" s="29">
        <v>2752</v>
      </c>
      <c r="AB8" s="2">
        <f t="shared" si="3"/>
        <v>2339.7000000000007</v>
      </c>
      <c r="AC8" s="24" t="s">
        <v>3044</v>
      </c>
      <c r="AF8" s="2">
        <v>3108.1</v>
      </c>
    </row>
    <row r="9" spans="1:32" x14ac:dyDescent="0.2">
      <c r="A9" s="1" t="s">
        <v>3051</v>
      </c>
      <c r="B9" s="2">
        <v>21</v>
      </c>
      <c r="C9" s="2">
        <v>21</v>
      </c>
      <c r="D9">
        <v>89</v>
      </c>
      <c r="E9">
        <f t="shared" si="0"/>
        <v>97.9</v>
      </c>
      <c r="F9">
        <f t="shared" si="1"/>
        <v>3108.1</v>
      </c>
      <c r="G9" s="2">
        <f t="shared" si="2"/>
        <v>6216.2</v>
      </c>
      <c r="X9" s="18">
        <v>44233</v>
      </c>
      <c r="Y9" s="29">
        <v>6322</v>
      </c>
      <c r="Z9" s="2">
        <v>4567.5583333333298</v>
      </c>
      <c r="AA9" s="29">
        <v>4324</v>
      </c>
      <c r="AB9" s="2">
        <f t="shared" si="3"/>
        <v>243.55833333332976</v>
      </c>
      <c r="AC9" s="35"/>
      <c r="AF9" s="2">
        <v>2252.3000000000002</v>
      </c>
    </row>
    <row r="10" spans="1:32" x14ac:dyDescent="0.2">
      <c r="A10" s="1" t="s">
        <v>3052</v>
      </c>
      <c r="B10" s="2">
        <v>21</v>
      </c>
      <c r="C10" s="2">
        <v>21</v>
      </c>
      <c r="D10">
        <v>86</v>
      </c>
      <c r="E10">
        <f t="shared" si="0"/>
        <v>94.6</v>
      </c>
      <c r="F10">
        <f t="shared" si="1"/>
        <v>3108.1</v>
      </c>
      <c r="G10" s="2">
        <f t="shared" si="2"/>
        <v>6216.2</v>
      </c>
      <c r="I10">
        <v>17.100000000000001</v>
      </c>
      <c r="J10">
        <v>90.1</v>
      </c>
      <c r="K10">
        <v>341463</v>
      </c>
      <c r="L10">
        <v>16.3</v>
      </c>
      <c r="M10">
        <v>82.6</v>
      </c>
      <c r="N10">
        <v>290476</v>
      </c>
      <c r="P10">
        <v>21.3</v>
      </c>
      <c r="Q10">
        <v>82</v>
      </c>
      <c r="S10">
        <f>P10-I10</f>
        <v>4.1999999999999993</v>
      </c>
      <c r="T10">
        <f>Q10-J10</f>
        <v>-8.0999999999999943</v>
      </c>
      <c r="U10">
        <f>P10-L10</f>
        <v>5</v>
      </c>
      <c r="V10">
        <f>Q10-M10</f>
        <v>-0.59999999999999432</v>
      </c>
      <c r="X10" s="18">
        <v>44234</v>
      </c>
      <c r="Y10" s="29">
        <v>6322</v>
      </c>
      <c r="Z10" s="2">
        <v>4561.3999999999987</v>
      </c>
      <c r="AA10" s="29">
        <v>4324</v>
      </c>
      <c r="AB10" s="2">
        <f t="shared" si="3"/>
        <v>237.39999999999873</v>
      </c>
      <c r="AC10" s="24"/>
      <c r="AF10" s="2">
        <v>2252.3000000000002</v>
      </c>
    </row>
    <row r="11" spans="1:32" x14ac:dyDescent="0.2">
      <c r="A11" s="1" t="s">
        <v>3053</v>
      </c>
      <c r="B11" s="2">
        <v>21</v>
      </c>
      <c r="C11" s="2">
        <v>21</v>
      </c>
      <c r="D11">
        <v>84</v>
      </c>
      <c r="E11">
        <f t="shared" si="0"/>
        <v>92.4</v>
      </c>
      <c r="F11">
        <f t="shared" si="1"/>
        <v>3108.1</v>
      </c>
      <c r="G11" s="2">
        <f t="shared" si="2"/>
        <v>6216.2</v>
      </c>
      <c r="I11">
        <v>22.2</v>
      </c>
      <c r="J11">
        <v>90.1</v>
      </c>
      <c r="K11">
        <v>341675</v>
      </c>
      <c r="L11">
        <v>16.8</v>
      </c>
      <c r="M11">
        <v>89.6</v>
      </c>
      <c r="N11">
        <v>290539</v>
      </c>
      <c r="P11">
        <v>22.3</v>
      </c>
      <c r="Q11">
        <v>82</v>
      </c>
      <c r="S11">
        <f t="shared" ref="S11:T73" si="4">P11-I11</f>
        <v>0.10000000000000142</v>
      </c>
      <c r="T11">
        <f t="shared" si="4"/>
        <v>-8.0999999999999943</v>
      </c>
      <c r="U11">
        <f t="shared" ref="U11:V73" si="5">P11-L11</f>
        <v>5.5</v>
      </c>
      <c r="V11">
        <f t="shared" si="5"/>
        <v>-7.5999999999999943</v>
      </c>
      <c r="X11" s="18">
        <v>44235</v>
      </c>
      <c r="Y11" s="29">
        <v>6322</v>
      </c>
      <c r="Z11" s="46">
        <v>4631.8083333333325</v>
      </c>
      <c r="AA11" s="29">
        <v>4585</v>
      </c>
      <c r="AB11" s="2">
        <f t="shared" si="3"/>
        <v>46.808333333332484</v>
      </c>
      <c r="AC11" s="24"/>
      <c r="AF11">
        <v>3108.1</v>
      </c>
    </row>
    <row r="12" spans="1:32" x14ac:dyDescent="0.2">
      <c r="A12" s="1" t="s">
        <v>3054</v>
      </c>
      <c r="B12" s="2">
        <v>22</v>
      </c>
      <c r="C12" s="2">
        <v>22</v>
      </c>
      <c r="D12">
        <v>77</v>
      </c>
      <c r="E12">
        <f t="shared" si="0"/>
        <v>84.7</v>
      </c>
      <c r="F12">
        <f t="shared" si="1"/>
        <v>2252.3000000000002</v>
      </c>
      <c r="G12" s="2">
        <f t="shared" si="2"/>
        <v>4504.6000000000004</v>
      </c>
      <c r="I12">
        <v>20</v>
      </c>
      <c r="J12">
        <v>90.1</v>
      </c>
      <c r="K12">
        <v>341836</v>
      </c>
      <c r="L12">
        <v>17.899999999999999</v>
      </c>
      <c r="M12">
        <v>89.4</v>
      </c>
      <c r="N12">
        <v>290603</v>
      </c>
      <c r="P12">
        <v>22.9</v>
      </c>
      <c r="Q12">
        <v>74</v>
      </c>
      <c r="S12">
        <f t="shared" si="4"/>
        <v>2.8999999999999986</v>
      </c>
      <c r="T12">
        <f t="shared" si="4"/>
        <v>-16.099999999999994</v>
      </c>
      <c r="U12">
        <f t="shared" si="5"/>
        <v>5</v>
      </c>
      <c r="V12">
        <f t="shared" si="5"/>
        <v>-15.400000000000006</v>
      </c>
      <c r="X12" s="18">
        <v>44236</v>
      </c>
      <c r="Y12" s="29">
        <v>6322</v>
      </c>
      <c r="Z12" s="46">
        <v>3769.5083333333332</v>
      </c>
      <c r="AA12" s="29">
        <v>5277</v>
      </c>
      <c r="AB12" s="2">
        <f t="shared" si="3"/>
        <v>-1507.4916666666668</v>
      </c>
      <c r="AC12" s="24" t="s">
        <v>3666</v>
      </c>
      <c r="AF12">
        <v>3108.1</v>
      </c>
    </row>
    <row r="13" spans="1:32" x14ac:dyDescent="0.2">
      <c r="A13" s="1" t="s">
        <v>3055</v>
      </c>
      <c r="B13" s="2">
        <v>23</v>
      </c>
      <c r="C13" s="2">
        <v>23</v>
      </c>
      <c r="D13">
        <v>70</v>
      </c>
      <c r="E13">
        <f t="shared" si="0"/>
        <v>77</v>
      </c>
      <c r="F13">
        <f t="shared" si="1"/>
        <v>1975.7</v>
      </c>
      <c r="G13" s="2">
        <f t="shared" si="2"/>
        <v>3951.4</v>
      </c>
      <c r="I13">
        <v>21</v>
      </c>
      <c r="J13">
        <v>90</v>
      </c>
      <c r="K13">
        <v>341992</v>
      </c>
      <c r="L13">
        <v>18.5</v>
      </c>
      <c r="M13">
        <v>89.6</v>
      </c>
      <c r="N13">
        <v>290671</v>
      </c>
      <c r="P13">
        <v>23.5</v>
      </c>
      <c r="Q13">
        <v>74</v>
      </c>
      <c r="S13">
        <f t="shared" si="4"/>
        <v>2.5</v>
      </c>
      <c r="T13">
        <f t="shared" si="4"/>
        <v>-16</v>
      </c>
      <c r="U13">
        <f t="shared" si="5"/>
        <v>5</v>
      </c>
      <c r="V13">
        <f t="shared" si="5"/>
        <v>-15.599999999999994</v>
      </c>
      <c r="X13" s="18">
        <v>44237</v>
      </c>
      <c r="Y13" s="29">
        <v>6322</v>
      </c>
      <c r="Z13" s="46">
        <v>4104</v>
      </c>
      <c r="AA13" s="29">
        <v>0</v>
      </c>
      <c r="AB13" s="2">
        <f t="shared" si="3"/>
        <v>4104</v>
      </c>
      <c r="AC13" s="24"/>
      <c r="AF13">
        <v>2280.6999999999998</v>
      </c>
    </row>
    <row r="14" spans="1:32" ht="33" customHeight="1" x14ac:dyDescent="0.2">
      <c r="A14" s="1" t="s">
        <v>3056</v>
      </c>
      <c r="B14" s="2">
        <v>25</v>
      </c>
      <c r="C14" s="2">
        <v>25</v>
      </c>
      <c r="D14">
        <v>63</v>
      </c>
      <c r="E14">
        <f t="shared" si="0"/>
        <v>69.3</v>
      </c>
      <c r="F14">
        <f t="shared" si="1"/>
        <v>2274.6999999999998</v>
      </c>
      <c r="G14" s="2">
        <f t="shared" si="2"/>
        <v>4549.3999999999996</v>
      </c>
      <c r="I14">
        <v>20.100000000000001</v>
      </c>
      <c r="J14">
        <v>86.9</v>
      </c>
      <c r="K14">
        <v>342286</v>
      </c>
      <c r="L14">
        <v>20.100000000000001</v>
      </c>
      <c r="M14">
        <v>87</v>
      </c>
      <c r="N14">
        <v>290733</v>
      </c>
      <c r="P14">
        <v>27.4</v>
      </c>
      <c r="Q14">
        <v>65</v>
      </c>
      <c r="S14">
        <f t="shared" si="4"/>
        <v>7.2999999999999972</v>
      </c>
      <c r="T14">
        <f t="shared" si="4"/>
        <v>-21.900000000000006</v>
      </c>
      <c r="U14">
        <f t="shared" si="5"/>
        <v>7.2999999999999972</v>
      </c>
      <c r="V14">
        <f t="shared" si="5"/>
        <v>-22</v>
      </c>
      <c r="X14" s="18">
        <v>44238</v>
      </c>
      <c r="Y14" s="29">
        <v>6322</v>
      </c>
      <c r="Z14" s="46">
        <v>4319.6749999999993</v>
      </c>
      <c r="AA14" s="29"/>
      <c r="AB14" s="2">
        <f t="shared" si="3"/>
        <v>4319.6749999999993</v>
      </c>
      <c r="AC14" s="35"/>
    </row>
    <row r="15" spans="1:32" x14ac:dyDescent="0.2">
      <c r="A15" s="1" t="s">
        <v>3057</v>
      </c>
      <c r="B15" s="2">
        <v>25</v>
      </c>
      <c r="C15" s="2">
        <v>25</v>
      </c>
      <c r="D15">
        <v>61</v>
      </c>
      <c r="E15">
        <f t="shared" si="0"/>
        <v>67.099999999999994</v>
      </c>
      <c r="F15">
        <f t="shared" si="1"/>
        <v>2274.6999999999998</v>
      </c>
      <c r="G15" s="2">
        <f t="shared" si="2"/>
        <v>4549.3999999999996</v>
      </c>
      <c r="I15">
        <v>18.5</v>
      </c>
      <c r="J15">
        <v>78.2</v>
      </c>
      <c r="K15">
        <v>342505</v>
      </c>
      <c r="L15">
        <v>22</v>
      </c>
      <c r="M15">
        <v>87.7</v>
      </c>
      <c r="N15">
        <v>290837</v>
      </c>
      <c r="P15">
        <v>27.6</v>
      </c>
      <c r="Q15">
        <v>54</v>
      </c>
      <c r="S15">
        <f t="shared" si="4"/>
        <v>9.1000000000000014</v>
      </c>
      <c r="T15">
        <f t="shared" si="4"/>
        <v>-24.200000000000003</v>
      </c>
      <c r="U15">
        <f t="shared" si="5"/>
        <v>5.6000000000000014</v>
      </c>
      <c r="V15">
        <f t="shared" si="5"/>
        <v>-33.700000000000003</v>
      </c>
      <c r="X15" s="18">
        <v>44239</v>
      </c>
      <c r="Y15" s="29">
        <v>6322</v>
      </c>
      <c r="Z15" s="46">
        <v>4556</v>
      </c>
      <c r="AA15" s="29"/>
      <c r="AB15" s="2">
        <f t="shared" si="3"/>
        <v>4556</v>
      </c>
      <c r="AC15" s="24"/>
      <c r="AD15" s="2"/>
    </row>
    <row r="16" spans="1:32" x14ac:dyDescent="0.2">
      <c r="A16" s="1" t="s">
        <v>3058</v>
      </c>
      <c r="B16" s="2">
        <v>23</v>
      </c>
      <c r="C16" s="2">
        <v>23</v>
      </c>
      <c r="D16">
        <v>69</v>
      </c>
      <c r="E16">
        <f t="shared" si="0"/>
        <v>75.900000000000006</v>
      </c>
      <c r="F16">
        <f t="shared" si="1"/>
        <v>1975.7</v>
      </c>
      <c r="G16" s="2">
        <f t="shared" si="2"/>
        <v>3951.4</v>
      </c>
      <c r="I16">
        <v>20.100000000000001</v>
      </c>
      <c r="J16">
        <v>77.8</v>
      </c>
      <c r="K16">
        <v>342620</v>
      </c>
      <c r="L16">
        <v>22.3</v>
      </c>
      <c r="M16">
        <v>88.9</v>
      </c>
      <c r="N16">
        <v>290865</v>
      </c>
      <c r="P16">
        <v>26.7</v>
      </c>
      <c r="Q16">
        <v>60</v>
      </c>
      <c r="S16">
        <f t="shared" si="4"/>
        <v>6.5999999999999979</v>
      </c>
      <c r="T16">
        <f t="shared" si="4"/>
        <v>-17.799999999999997</v>
      </c>
      <c r="U16">
        <f t="shared" si="5"/>
        <v>4.3999999999999986</v>
      </c>
      <c r="V16">
        <f t="shared" si="5"/>
        <v>-28.900000000000006</v>
      </c>
      <c r="X16" s="18">
        <v>44240</v>
      </c>
      <c r="Y16" s="29">
        <v>6322</v>
      </c>
      <c r="Z16" s="46">
        <v>3392</v>
      </c>
      <c r="AA16" s="29"/>
      <c r="AB16" s="2">
        <f t="shared" si="3"/>
        <v>3392</v>
      </c>
    </row>
    <row r="17" spans="1:31" x14ac:dyDescent="0.2">
      <c r="A17" s="1" t="s">
        <v>3059</v>
      </c>
      <c r="B17" s="2">
        <v>23</v>
      </c>
      <c r="C17" s="2">
        <v>23</v>
      </c>
      <c r="D17">
        <v>68</v>
      </c>
      <c r="E17">
        <f t="shared" si="0"/>
        <v>74.8</v>
      </c>
      <c r="F17">
        <f t="shared" si="1"/>
        <v>1975.7</v>
      </c>
      <c r="G17" s="2">
        <f t="shared" si="2"/>
        <v>3951.4</v>
      </c>
      <c r="I17">
        <v>22</v>
      </c>
      <c r="J17">
        <v>89.9</v>
      </c>
      <c r="K17">
        <v>342662</v>
      </c>
      <c r="L17">
        <v>17.8</v>
      </c>
      <c r="M17">
        <v>89.6</v>
      </c>
      <c r="N17">
        <v>290934</v>
      </c>
      <c r="P17">
        <v>20.3</v>
      </c>
      <c r="Q17">
        <v>31</v>
      </c>
      <c r="S17">
        <f t="shared" si="4"/>
        <v>-1.6999999999999993</v>
      </c>
      <c r="T17">
        <f t="shared" si="4"/>
        <v>-58.900000000000006</v>
      </c>
      <c r="U17">
        <f t="shared" si="5"/>
        <v>2.5</v>
      </c>
      <c r="V17">
        <f t="shared" si="5"/>
        <v>-58.599999999999994</v>
      </c>
      <c r="X17" s="18">
        <v>44241</v>
      </c>
      <c r="Y17" s="29">
        <v>6322</v>
      </c>
      <c r="Z17" s="46">
        <v>3304</v>
      </c>
      <c r="AB17" s="2">
        <f t="shared" si="3"/>
        <v>3304</v>
      </c>
      <c r="AC17" s="24"/>
      <c r="AD17" s="2"/>
      <c r="AE17" s="2"/>
    </row>
    <row r="18" spans="1:31" x14ac:dyDescent="0.2">
      <c r="A18" s="1" t="s">
        <v>3060</v>
      </c>
      <c r="B18" s="2">
        <v>23</v>
      </c>
      <c r="C18" s="2">
        <v>23</v>
      </c>
      <c r="D18">
        <v>70</v>
      </c>
      <c r="E18">
        <f t="shared" si="0"/>
        <v>77</v>
      </c>
      <c r="F18">
        <f t="shared" si="1"/>
        <v>1975.7</v>
      </c>
      <c r="G18" s="2">
        <f t="shared" si="2"/>
        <v>3951.4</v>
      </c>
      <c r="I18">
        <v>17.8</v>
      </c>
      <c r="J18">
        <v>76.8</v>
      </c>
      <c r="K18">
        <v>342970</v>
      </c>
      <c r="L18">
        <v>21.8</v>
      </c>
      <c r="M18">
        <v>82</v>
      </c>
      <c r="N18">
        <v>291003</v>
      </c>
      <c r="P18">
        <v>21.8</v>
      </c>
      <c r="Q18">
        <v>85</v>
      </c>
      <c r="S18">
        <f t="shared" si="4"/>
        <v>4</v>
      </c>
      <c r="T18">
        <f t="shared" si="4"/>
        <v>8.2000000000000028</v>
      </c>
      <c r="U18">
        <f t="shared" si="5"/>
        <v>0</v>
      </c>
      <c r="V18">
        <f t="shared" si="5"/>
        <v>3</v>
      </c>
      <c r="X18" s="18">
        <v>44242</v>
      </c>
      <c r="Y18" s="29">
        <v>6322</v>
      </c>
      <c r="Z18" s="46">
        <v>3624</v>
      </c>
      <c r="AB18" s="2">
        <f t="shared" si="3"/>
        <v>3624</v>
      </c>
      <c r="AC18" s="34"/>
      <c r="AD18" s="2"/>
      <c r="AE18" s="2"/>
    </row>
    <row r="19" spans="1:31" x14ac:dyDescent="0.2">
      <c r="A19" s="1" t="s">
        <v>3061</v>
      </c>
      <c r="B19" s="2">
        <v>22</v>
      </c>
      <c r="C19" s="2">
        <v>22</v>
      </c>
      <c r="D19">
        <v>75</v>
      </c>
      <c r="E19">
        <f t="shared" si="0"/>
        <v>82.5</v>
      </c>
      <c r="F19">
        <f t="shared" si="1"/>
        <v>2252.3000000000002</v>
      </c>
      <c r="G19" s="2">
        <f t="shared" si="2"/>
        <v>4504.6000000000004</v>
      </c>
      <c r="I19">
        <v>22.1</v>
      </c>
      <c r="J19">
        <v>70</v>
      </c>
      <c r="K19">
        <v>342970</v>
      </c>
      <c r="L19">
        <v>24.3</v>
      </c>
      <c r="M19">
        <v>82</v>
      </c>
      <c r="N19">
        <v>291003</v>
      </c>
      <c r="P19">
        <v>25</v>
      </c>
      <c r="Q19">
        <v>70</v>
      </c>
      <c r="S19">
        <f t="shared" si="4"/>
        <v>2.8999999999999986</v>
      </c>
      <c r="T19">
        <f t="shared" si="4"/>
        <v>0</v>
      </c>
      <c r="U19">
        <f t="shared" si="5"/>
        <v>0.69999999999999929</v>
      </c>
      <c r="V19">
        <f t="shared" si="5"/>
        <v>-12</v>
      </c>
      <c r="X19" s="18">
        <v>44243</v>
      </c>
      <c r="Y19" s="29">
        <v>6322</v>
      </c>
      <c r="Z19" s="46">
        <v>2428</v>
      </c>
      <c r="AB19" s="2">
        <f>Z35-AA35</f>
        <v>-9299.1166666666686</v>
      </c>
      <c r="AC19" s="35"/>
      <c r="AD19" s="2"/>
      <c r="AE19" s="2"/>
    </row>
    <row r="20" spans="1:31" x14ac:dyDescent="0.2">
      <c r="A20" s="1" t="s">
        <v>3062</v>
      </c>
      <c r="B20" s="2">
        <v>21</v>
      </c>
      <c r="C20" s="2">
        <v>21</v>
      </c>
      <c r="D20">
        <v>79</v>
      </c>
      <c r="E20">
        <f t="shared" si="0"/>
        <v>86.9</v>
      </c>
      <c r="F20">
        <f t="shared" si="1"/>
        <v>2252.3000000000002</v>
      </c>
      <c r="G20" s="2">
        <f t="shared" si="2"/>
        <v>4504.6000000000004</v>
      </c>
      <c r="I20">
        <v>23.2</v>
      </c>
      <c r="J20">
        <v>58</v>
      </c>
      <c r="K20">
        <v>342245</v>
      </c>
      <c r="L20">
        <v>25.1</v>
      </c>
      <c r="M20">
        <v>74</v>
      </c>
      <c r="N20">
        <v>291127</v>
      </c>
      <c r="P20">
        <v>24.3</v>
      </c>
      <c r="Q20">
        <v>58</v>
      </c>
      <c r="S20">
        <f t="shared" si="4"/>
        <v>1.1000000000000014</v>
      </c>
      <c r="T20">
        <f t="shared" si="4"/>
        <v>0</v>
      </c>
      <c r="U20">
        <f t="shared" si="5"/>
        <v>-0.80000000000000071</v>
      </c>
      <c r="V20">
        <f t="shared" si="5"/>
        <v>-16</v>
      </c>
      <c r="X20" s="18">
        <v>44244</v>
      </c>
      <c r="Y20" s="29">
        <v>6322</v>
      </c>
      <c r="Z20" s="46">
        <v>2336</v>
      </c>
      <c r="AB20" s="2">
        <f>Z36-AA36</f>
        <v>0.72581005982559543</v>
      </c>
      <c r="AC20" s="34"/>
      <c r="AD20" s="2"/>
      <c r="AE20" s="2"/>
    </row>
    <row r="21" spans="1:31" x14ac:dyDescent="0.2">
      <c r="A21" s="1" t="s">
        <v>3063</v>
      </c>
      <c r="B21" s="2">
        <v>21</v>
      </c>
      <c r="C21" s="2">
        <v>21</v>
      </c>
      <c r="D21">
        <v>78</v>
      </c>
      <c r="E21">
        <f t="shared" si="0"/>
        <v>85.8</v>
      </c>
      <c r="F21">
        <f t="shared" si="1"/>
        <v>2252.3000000000002</v>
      </c>
      <c r="G21" s="2">
        <f t="shared" si="2"/>
        <v>4504.6000000000004</v>
      </c>
      <c r="I21">
        <v>21.1</v>
      </c>
      <c r="J21">
        <v>57</v>
      </c>
      <c r="K21">
        <v>343394</v>
      </c>
      <c r="L21">
        <v>20.7</v>
      </c>
      <c r="M21">
        <v>70</v>
      </c>
      <c r="N21">
        <v>291193</v>
      </c>
      <c r="P21">
        <v>25.1</v>
      </c>
      <c r="Q21">
        <v>57</v>
      </c>
      <c r="S21">
        <f t="shared" si="4"/>
        <v>4</v>
      </c>
      <c r="T21">
        <f t="shared" si="4"/>
        <v>0</v>
      </c>
      <c r="U21">
        <f t="shared" si="5"/>
        <v>4.4000000000000021</v>
      </c>
      <c r="V21">
        <f t="shared" si="5"/>
        <v>-13</v>
      </c>
      <c r="X21" s="18">
        <v>44245</v>
      </c>
      <c r="Y21" s="29">
        <v>6322</v>
      </c>
      <c r="Z21" s="46">
        <v>2992</v>
      </c>
      <c r="AA21" s="8"/>
      <c r="AB21" s="2">
        <f>Z21-AA21</f>
        <v>2992</v>
      </c>
      <c r="AC21" s="34"/>
      <c r="AD21" s="2"/>
      <c r="AE21" s="2"/>
    </row>
    <row r="22" spans="1:31" x14ac:dyDescent="0.2">
      <c r="A22" s="1" t="s">
        <v>3064</v>
      </c>
      <c r="B22" s="2">
        <v>21</v>
      </c>
      <c r="C22" s="2">
        <v>21</v>
      </c>
      <c r="D22">
        <v>77</v>
      </c>
      <c r="E22">
        <f t="shared" si="0"/>
        <v>84.7</v>
      </c>
      <c r="F22">
        <f t="shared" si="1"/>
        <v>2252.3000000000002</v>
      </c>
      <c r="G22" s="2">
        <f t="shared" si="2"/>
        <v>4504.6000000000004</v>
      </c>
      <c r="I22">
        <v>22</v>
      </c>
      <c r="J22">
        <v>60</v>
      </c>
      <c r="K22">
        <v>323586</v>
      </c>
      <c r="L22">
        <v>19.899999999999999</v>
      </c>
      <c r="M22">
        <v>57</v>
      </c>
      <c r="N22">
        <v>291226</v>
      </c>
      <c r="P22">
        <v>22.3</v>
      </c>
      <c r="Q22">
        <v>60</v>
      </c>
      <c r="S22">
        <f t="shared" si="4"/>
        <v>0.30000000000000071</v>
      </c>
      <c r="T22">
        <f t="shared" si="4"/>
        <v>0</v>
      </c>
      <c r="U22">
        <f t="shared" si="5"/>
        <v>2.4000000000000021</v>
      </c>
      <c r="V22">
        <f t="shared" si="5"/>
        <v>3</v>
      </c>
      <c r="X22" s="18">
        <v>44246</v>
      </c>
      <c r="Y22" s="29">
        <v>6322</v>
      </c>
      <c r="Z22" s="46">
        <v>2287.625</v>
      </c>
      <c r="AA22" s="8"/>
      <c r="AB22" s="2">
        <f t="shared" si="3"/>
        <v>2287.625</v>
      </c>
      <c r="AC22" s="34"/>
      <c r="AD22" s="2"/>
      <c r="AE22" s="2"/>
    </row>
    <row r="23" spans="1:31" x14ac:dyDescent="0.2">
      <c r="A23" s="1" t="s">
        <v>3065</v>
      </c>
      <c r="B23" s="2">
        <v>21</v>
      </c>
      <c r="C23" s="2">
        <v>21</v>
      </c>
      <c r="D23">
        <v>77</v>
      </c>
      <c r="E23">
        <f t="shared" si="0"/>
        <v>84.7</v>
      </c>
      <c r="F23">
        <f t="shared" si="1"/>
        <v>2252.3000000000002</v>
      </c>
      <c r="G23" s="2">
        <f t="shared" si="2"/>
        <v>4504.6000000000004</v>
      </c>
      <c r="I23">
        <v>20</v>
      </c>
      <c r="J23">
        <v>60.1</v>
      </c>
      <c r="K23">
        <v>323567</v>
      </c>
      <c r="L23">
        <v>20</v>
      </c>
      <c r="M23">
        <v>66</v>
      </c>
      <c r="N23">
        <v>291226</v>
      </c>
      <c r="P23">
        <v>22</v>
      </c>
      <c r="Q23">
        <v>61</v>
      </c>
      <c r="S23">
        <f t="shared" si="4"/>
        <v>2</v>
      </c>
      <c r="T23">
        <f t="shared" si="4"/>
        <v>0.89999999999999858</v>
      </c>
      <c r="U23">
        <f t="shared" si="5"/>
        <v>2</v>
      </c>
      <c r="V23">
        <f t="shared" si="5"/>
        <v>-5</v>
      </c>
      <c r="X23" s="18">
        <v>44247</v>
      </c>
      <c r="Y23" s="29">
        <v>6322</v>
      </c>
      <c r="Z23" s="46">
        <v>2190.65</v>
      </c>
      <c r="AA23" s="8"/>
      <c r="AB23" s="2">
        <f>Z23-AA23</f>
        <v>2190.65</v>
      </c>
      <c r="AC23" s="24"/>
      <c r="AD23" s="2"/>
      <c r="AE23" s="2"/>
    </row>
    <row r="24" spans="1:31" x14ac:dyDescent="0.2">
      <c r="A24" s="1" t="s">
        <v>3066</v>
      </c>
      <c r="B24" s="2">
        <v>20</v>
      </c>
      <c r="C24" s="2">
        <v>20</v>
      </c>
      <c r="D24">
        <v>79</v>
      </c>
      <c r="E24">
        <f t="shared" si="0"/>
        <v>86.9</v>
      </c>
      <c r="F24">
        <f t="shared" si="1"/>
        <v>2252.3000000000002</v>
      </c>
      <c r="G24" s="2">
        <f t="shared" si="2"/>
        <v>4504.6000000000004</v>
      </c>
      <c r="I24">
        <v>20.3</v>
      </c>
      <c r="J24">
        <v>58.5</v>
      </c>
      <c r="K24">
        <v>343907</v>
      </c>
      <c r="L24">
        <v>21</v>
      </c>
      <c r="M24">
        <v>52.1</v>
      </c>
      <c r="N24">
        <v>291384</v>
      </c>
      <c r="P24">
        <v>22</v>
      </c>
      <c r="Q24">
        <v>54</v>
      </c>
      <c r="S24">
        <f t="shared" si="4"/>
        <v>1.6999999999999993</v>
      </c>
      <c r="T24">
        <f t="shared" si="4"/>
        <v>-4.5</v>
      </c>
      <c r="U24">
        <f t="shared" si="5"/>
        <v>1</v>
      </c>
      <c r="V24">
        <f t="shared" si="5"/>
        <v>1.8999999999999986</v>
      </c>
      <c r="X24" s="18">
        <v>44248</v>
      </c>
      <c r="Y24" s="29">
        <v>6322</v>
      </c>
      <c r="Z24" s="46">
        <v>3471.2916666666665</v>
      </c>
      <c r="AA24" s="29"/>
      <c r="AB24" s="2">
        <f>Z24-AA24</f>
        <v>3471.2916666666665</v>
      </c>
      <c r="AC24" s="35"/>
      <c r="AD24" s="2"/>
      <c r="AE24" s="2"/>
    </row>
    <row r="25" spans="1:31" x14ac:dyDescent="0.2">
      <c r="A25" s="1" t="s">
        <v>3067</v>
      </c>
      <c r="B25" s="2">
        <v>20</v>
      </c>
      <c r="C25" s="2">
        <v>20</v>
      </c>
      <c r="D25">
        <v>82</v>
      </c>
      <c r="E25">
        <f t="shared" si="0"/>
        <v>90.2</v>
      </c>
      <c r="F25">
        <f t="shared" si="1"/>
        <v>3108.1</v>
      </c>
      <c r="G25" s="2">
        <f t="shared" si="2"/>
        <v>6216.2</v>
      </c>
      <c r="I25">
        <v>22.3</v>
      </c>
      <c r="J25">
        <v>55</v>
      </c>
      <c r="K25">
        <v>344222</v>
      </c>
      <c r="L25">
        <v>22.1</v>
      </c>
      <c r="M25">
        <v>55</v>
      </c>
      <c r="N25">
        <v>291464</v>
      </c>
      <c r="P25">
        <v>21.5</v>
      </c>
      <c r="Q25">
        <v>50</v>
      </c>
      <c r="X25" s="18">
        <v>44249</v>
      </c>
      <c r="Y25" s="29">
        <v>6322</v>
      </c>
      <c r="Z25" s="46">
        <v>2976.4416666666662</v>
      </c>
      <c r="AA25" s="2"/>
      <c r="AB25" s="2">
        <f t="shared" si="3"/>
        <v>2976.4416666666662</v>
      </c>
      <c r="AC25" s="24"/>
      <c r="AD25" s="2"/>
      <c r="AE25" s="2"/>
    </row>
    <row r="26" spans="1:31" x14ac:dyDescent="0.2">
      <c r="A26" s="1" t="s">
        <v>3068</v>
      </c>
      <c r="B26" s="2">
        <v>19</v>
      </c>
      <c r="C26" s="2">
        <v>19</v>
      </c>
      <c r="D26">
        <v>83</v>
      </c>
      <c r="E26">
        <f t="shared" si="0"/>
        <v>91.3</v>
      </c>
      <c r="F26">
        <f t="shared" si="1"/>
        <v>2280.6999999999998</v>
      </c>
      <c r="G26" s="2">
        <f t="shared" si="2"/>
        <v>4561.3999999999996</v>
      </c>
      <c r="H26" s="3">
        <f>AVERAGE(G3:G26)</f>
        <v>5131.6666666666661</v>
      </c>
      <c r="I26" s="2"/>
      <c r="O26" s="8">
        <f>(K34-K10)+(N34-N10)</f>
        <v>5469</v>
      </c>
      <c r="P26" s="8"/>
      <c r="Q26" s="8"/>
      <c r="R26" s="8"/>
      <c r="X26" s="18">
        <v>44250</v>
      </c>
      <c r="Y26" s="29">
        <v>6322</v>
      </c>
      <c r="Z26" s="46">
        <v>3407.0166666666669</v>
      </c>
      <c r="AB26" s="2">
        <f t="shared" si="3"/>
        <v>3407.0166666666669</v>
      </c>
      <c r="AC26" s="24"/>
      <c r="AD26" s="2"/>
      <c r="AE26" s="2"/>
    </row>
    <row r="27" spans="1:31" x14ac:dyDescent="0.2">
      <c r="A27" s="1" t="s">
        <v>3069</v>
      </c>
      <c r="B27" s="2">
        <v>19</v>
      </c>
      <c r="C27" s="2">
        <v>19</v>
      </c>
      <c r="D27">
        <v>84</v>
      </c>
      <c r="E27">
        <f t="shared" si="0"/>
        <v>92.4</v>
      </c>
      <c r="F27">
        <f t="shared" si="1"/>
        <v>2280.6999999999998</v>
      </c>
      <c r="G27" s="2">
        <f>F27*2</f>
        <v>4561.3999999999996</v>
      </c>
      <c r="H27" s="9"/>
      <c r="I27" s="8"/>
      <c r="J27" s="8"/>
      <c r="L27" s="8"/>
      <c r="M27" s="8"/>
      <c r="X27" s="18">
        <v>44251</v>
      </c>
      <c r="Y27" s="29">
        <v>6322</v>
      </c>
      <c r="Z27" s="46">
        <v>3713.233333333334</v>
      </c>
      <c r="AB27" s="2">
        <f t="shared" si="3"/>
        <v>3713.233333333334</v>
      </c>
      <c r="AC27" s="24"/>
      <c r="AD27" s="2"/>
      <c r="AE27" s="2"/>
    </row>
    <row r="28" spans="1:31" x14ac:dyDescent="0.2">
      <c r="A28" s="1" t="s">
        <v>3070</v>
      </c>
      <c r="B28" s="2">
        <v>18</v>
      </c>
      <c r="C28" s="2">
        <v>18</v>
      </c>
      <c r="D28">
        <v>84</v>
      </c>
      <c r="E28">
        <f t="shared" si="0"/>
        <v>92.4</v>
      </c>
      <c r="F28">
        <f t="shared" si="1"/>
        <v>2280.6999999999998</v>
      </c>
      <c r="G28" s="2">
        <f t="shared" ref="G28:G50" si="6">F28*2</f>
        <v>4561.3999999999996</v>
      </c>
      <c r="I28" s="8"/>
      <c r="J28" s="8"/>
      <c r="L28" s="8"/>
      <c r="M28" s="8"/>
      <c r="X28" s="18">
        <v>44252</v>
      </c>
      <c r="Y28" s="29">
        <v>6322</v>
      </c>
      <c r="Z28" s="46">
        <v>3536.5249999999996</v>
      </c>
      <c r="AB28" s="2">
        <f t="shared" si="3"/>
        <v>3536.5249999999996</v>
      </c>
      <c r="AC28" s="24"/>
      <c r="AD28" s="2"/>
      <c r="AE28" s="2"/>
    </row>
    <row r="29" spans="1:31" x14ac:dyDescent="0.2">
      <c r="A29" s="1" t="s">
        <v>3071</v>
      </c>
      <c r="B29" s="2">
        <v>17</v>
      </c>
      <c r="C29" s="2">
        <v>17</v>
      </c>
      <c r="D29">
        <v>84</v>
      </c>
      <c r="E29">
        <f t="shared" si="0"/>
        <v>92.4</v>
      </c>
      <c r="F29">
        <f t="shared" si="1"/>
        <v>2280.6999999999998</v>
      </c>
      <c r="G29" s="2">
        <f t="shared" si="6"/>
        <v>4561.3999999999996</v>
      </c>
      <c r="X29" s="18">
        <v>44253</v>
      </c>
      <c r="Y29" s="29">
        <v>6322</v>
      </c>
      <c r="Z29" s="46"/>
      <c r="AA29" s="2"/>
      <c r="AB29" s="2">
        <f t="shared" si="3"/>
        <v>0</v>
      </c>
    </row>
    <row r="30" spans="1:31" x14ac:dyDescent="0.2">
      <c r="A30" s="1" t="s">
        <v>3072</v>
      </c>
      <c r="B30" s="2">
        <v>17</v>
      </c>
      <c r="C30" s="2">
        <v>17</v>
      </c>
      <c r="D30">
        <v>84</v>
      </c>
      <c r="E30">
        <f t="shared" si="0"/>
        <v>92.4</v>
      </c>
      <c r="F30">
        <f t="shared" si="1"/>
        <v>2280.6999999999998</v>
      </c>
      <c r="G30" s="2">
        <f t="shared" si="6"/>
        <v>4561.3999999999996</v>
      </c>
      <c r="X30" s="18">
        <v>44254</v>
      </c>
      <c r="Y30" s="29">
        <v>6322</v>
      </c>
      <c r="Z30" s="46"/>
      <c r="AA30" s="29"/>
      <c r="AB30" s="2">
        <f t="shared" si="3"/>
        <v>0</v>
      </c>
    </row>
    <row r="31" spans="1:31" x14ac:dyDescent="0.2">
      <c r="A31" s="1" t="s">
        <v>3073</v>
      </c>
      <c r="B31" s="2">
        <v>16</v>
      </c>
      <c r="C31" s="2">
        <v>16</v>
      </c>
      <c r="D31">
        <v>83</v>
      </c>
      <c r="E31">
        <f t="shared" si="0"/>
        <v>91.3</v>
      </c>
      <c r="F31">
        <f t="shared" si="1"/>
        <v>2280.6999999999998</v>
      </c>
      <c r="G31" s="2">
        <f t="shared" si="6"/>
        <v>4561.3999999999996</v>
      </c>
      <c r="X31" s="18">
        <v>44255</v>
      </c>
      <c r="Y31" s="29">
        <v>6322</v>
      </c>
      <c r="Z31" s="46"/>
      <c r="AB31" s="2">
        <f t="shared" si="3"/>
        <v>0</v>
      </c>
    </row>
    <row r="32" spans="1:31" x14ac:dyDescent="0.2">
      <c r="A32" s="1" t="s">
        <v>3074</v>
      </c>
      <c r="B32" s="2">
        <v>15</v>
      </c>
      <c r="C32" s="2">
        <v>15</v>
      </c>
      <c r="D32">
        <v>83</v>
      </c>
      <c r="E32">
        <f t="shared" si="0"/>
        <v>91.3</v>
      </c>
      <c r="F32">
        <f t="shared" si="1"/>
        <v>2280.6999999999998</v>
      </c>
      <c r="G32" s="2">
        <f t="shared" si="6"/>
        <v>4561.3999999999996</v>
      </c>
      <c r="Y32" s="29"/>
    </row>
    <row r="33" spans="1:30" x14ac:dyDescent="0.2">
      <c r="A33" s="1" t="s">
        <v>3075</v>
      </c>
      <c r="B33" s="2">
        <v>14</v>
      </c>
      <c r="C33" s="2">
        <v>14</v>
      </c>
      <c r="D33">
        <v>83</v>
      </c>
      <c r="E33">
        <f t="shared" si="0"/>
        <v>91.3</v>
      </c>
      <c r="F33">
        <f t="shared" si="1"/>
        <v>0</v>
      </c>
      <c r="G33" s="2">
        <f t="shared" si="6"/>
        <v>0</v>
      </c>
      <c r="Y33" s="30">
        <f>SUM(Y4:Y31)</f>
        <v>177016</v>
      </c>
      <c r="Z33" s="31">
        <f>SUM(Z4:Z16)</f>
        <v>56434.875</v>
      </c>
      <c r="AA33" s="10">
        <f>SUM(AA4:AA31)</f>
        <v>40961</v>
      </c>
    </row>
    <row r="34" spans="1:30" x14ac:dyDescent="0.2">
      <c r="A34" s="1" t="s">
        <v>3076</v>
      </c>
      <c r="B34" s="2">
        <v>14</v>
      </c>
      <c r="C34" s="2">
        <v>14</v>
      </c>
      <c r="D34">
        <v>83</v>
      </c>
      <c r="E34">
        <f t="shared" si="0"/>
        <v>91.3</v>
      </c>
      <c r="F34">
        <f t="shared" si="1"/>
        <v>0</v>
      </c>
      <c r="G34" s="2">
        <f t="shared" si="6"/>
        <v>0</v>
      </c>
      <c r="I34">
        <v>19.3</v>
      </c>
      <c r="J34">
        <v>79</v>
      </c>
      <c r="K34">
        <v>345426</v>
      </c>
      <c r="L34">
        <v>19.2</v>
      </c>
      <c r="M34">
        <v>78</v>
      </c>
      <c r="N34">
        <v>291982</v>
      </c>
      <c r="P34">
        <v>16.899999999999999</v>
      </c>
      <c r="Q34">
        <v>81</v>
      </c>
      <c r="S34">
        <f t="shared" si="4"/>
        <v>-2.4000000000000021</v>
      </c>
      <c r="T34">
        <f t="shared" si="4"/>
        <v>2</v>
      </c>
      <c r="U34">
        <f t="shared" si="5"/>
        <v>-2.3000000000000007</v>
      </c>
      <c r="V34">
        <f t="shared" si="5"/>
        <v>3</v>
      </c>
    </row>
    <row r="35" spans="1:30" x14ac:dyDescent="0.2">
      <c r="A35" s="1" t="s">
        <v>3077</v>
      </c>
      <c r="B35" s="2">
        <v>14</v>
      </c>
      <c r="C35" s="2">
        <v>14</v>
      </c>
      <c r="D35">
        <v>82</v>
      </c>
      <c r="E35">
        <f t="shared" si="0"/>
        <v>90.2</v>
      </c>
      <c r="F35">
        <f t="shared" si="1"/>
        <v>0</v>
      </c>
      <c r="G35" s="2">
        <f t="shared" si="6"/>
        <v>0</v>
      </c>
      <c r="I35">
        <v>20.399999999999999</v>
      </c>
      <c r="J35">
        <v>75</v>
      </c>
      <c r="K35">
        <v>345426</v>
      </c>
      <c r="L35">
        <v>18</v>
      </c>
      <c r="M35">
        <v>83.1</v>
      </c>
      <c r="N35">
        <v>292015</v>
      </c>
      <c r="P35">
        <v>17.100000000000001</v>
      </c>
      <c r="Q35">
        <v>81</v>
      </c>
      <c r="S35">
        <f t="shared" si="4"/>
        <v>-3.2999999999999972</v>
      </c>
      <c r="T35">
        <f t="shared" si="4"/>
        <v>6</v>
      </c>
      <c r="U35">
        <f t="shared" si="5"/>
        <v>-0.89999999999999858</v>
      </c>
      <c r="V35">
        <f t="shared" si="5"/>
        <v>-2.0999999999999943</v>
      </c>
      <c r="Y35" s="29">
        <f>SUM(Y4:Y10)</f>
        <v>44254</v>
      </c>
      <c r="Z35" s="2">
        <f>SUM(Z4:Z10)</f>
        <v>31661.883333333331</v>
      </c>
      <c r="AA35">
        <f>SUM(AA4:AA31)</f>
        <v>40961</v>
      </c>
      <c r="AB35" s="33"/>
    </row>
    <row r="36" spans="1:30" x14ac:dyDescent="0.2">
      <c r="A36" s="1" t="s">
        <v>3078</v>
      </c>
      <c r="B36" s="2">
        <v>14</v>
      </c>
      <c r="C36" s="2">
        <v>14</v>
      </c>
      <c r="D36">
        <v>82</v>
      </c>
      <c r="E36">
        <f t="shared" si="0"/>
        <v>90.2</v>
      </c>
      <c r="F36">
        <f t="shared" si="1"/>
        <v>0</v>
      </c>
      <c r="G36" s="2">
        <f t="shared" si="6"/>
        <v>0</v>
      </c>
      <c r="I36">
        <v>21.4</v>
      </c>
      <c r="J36">
        <v>73.5</v>
      </c>
      <c r="K36">
        <v>345426</v>
      </c>
      <c r="L36">
        <v>18.600000000000001</v>
      </c>
      <c r="M36">
        <v>81</v>
      </c>
      <c r="N36">
        <v>292015</v>
      </c>
      <c r="P36">
        <v>18.8</v>
      </c>
      <c r="Q36">
        <v>75</v>
      </c>
      <c r="S36">
        <f t="shared" si="4"/>
        <v>-2.5999999999999979</v>
      </c>
      <c r="T36">
        <f t="shared" si="4"/>
        <v>1.5</v>
      </c>
      <c r="U36">
        <f t="shared" si="5"/>
        <v>0.19999999999999929</v>
      </c>
      <c r="V36">
        <f t="shared" si="5"/>
        <v>-6</v>
      </c>
      <c r="Y36" s="33">
        <f>AA35/Y35</f>
        <v>0.92558864735391155</v>
      </c>
      <c r="Z36" s="33">
        <f>AA33/Z33</f>
        <v>0.72581005982559543</v>
      </c>
      <c r="AB36" s="33"/>
      <c r="AD36" s="2"/>
    </row>
    <row r="37" spans="1:30" x14ac:dyDescent="0.2">
      <c r="A37" s="1" t="s">
        <v>3079</v>
      </c>
      <c r="B37" s="2">
        <v>14</v>
      </c>
      <c r="C37" s="2">
        <v>14</v>
      </c>
      <c r="D37">
        <v>83</v>
      </c>
      <c r="E37">
        <f t="shared" si="0"/>
        <v>91.3</v>
      </c>
      <c r="F37">
        <f t="shared" si="1"/>
        <v>0</v>
      </c>
      <c r="G37" s="2">
        <f t="shared" si="6"/>
        <v>0</v>
      </c>
      <c r="I37">
        <v>24</v>
      </c>
      <c r="J37">
        <v>82.1</v>
      </c>
      <c r="K37">
        <v>345491</v>
      </c>
      <c r="L37">
        <v>20.100000000000001</v>
      </c>
      <c r="M37">
        <v>80.099999999999994</v>
      </c>
      <c r="N37">
        <v>292122</v>
      </c>
      <c r="P37">
        <v>17.899999999999999</v>
      </c>
      <c r="Q37">
        <v>79</v>
      </c>
      <c r="S37">
        <f t="shared" si="4"/>
        <v>-6.1000000000000014</v>
      </c>
      <c r="T37">
        <f t="shared" si="4"/>
        <v>-3.0999999999999943</v>
      </c>
      <c r="U37">
        <f t="shared" si="5"/>
        <v>-2.2000000000000028</v>
      </c>
      <c r="V37">
        <f t="shared" si="5"/>
        <v>-1.0999999999999943</v>
      </c>
    </row>
    <row r="38" spans="1:30" x14ac:dyDescent="0.2">
      <c r="A38" s="1" t="s">
        <v>3080</v>
      </c>
      <c r="B38" s="2">
        <v>14</v>
      </c>
      <c r="C38" s="2">
        <v>14</v>
      </c>
      <c r="D38">
        <v>83</v>
      </c>
      <c r="E38">
        <f t="shared" si="0"/>
        <v>91.3</v>
      </c>
      <c r="F38">
        <f t="shared" si="1"/>
        <v>0</v>
      </c>
      <c r="G38" s="2">
        <f t="shared" si="6"/>
        <v>0</v>
      </c>
      <c r="I38">
        <v>23.3</v>
      </c>
      <c r="J38">
        <v>58.1</v>
      </c>
      <c r="K38">
        <v>345546</v>
      </c>
      <c r="L38">
        <v>20.399999999999999</v>
      </c>
      <c r="M38">
        <v>73.2</v>
      </c>
      <c r="N38">
        <v>292184</v>
      </c>
      <c r="P38">
        <v>20</v>
      </c>
      <c r="Q38">
        <v>78</v>
      </c>
      <c r="S38">
        <f t="shared" si="4"/>
        <v>-3.3000000000000007</v>
      </c>
      <c r="T38">
        <f t="shared" si="4"/>
        <v>19.899999999999999</v>
      </c>
      <c r="U38">
        <f t="shared" si="5"/>
        <v>-0.39999999999999858</v>
      </c>
      <c r="V38">
        <f t="shared" si="5"/>
        <v>4.7999999999999972</v>
      </c>
      <c r="Z38" s="38"/>
      <c r="AA38" s="33"/>
      <c r="AC38">
        <f>9800*7</f>
        <v>68600</v>
      </c>
      <c r="AD38">
        <f>6997*7</f>
        <v>48979</v>
      </c>
    </row>
    <row r="39" spans="1:30" x14ac:dyDescent="0.2">
      <c r="A39" s="1" t="s">
        <v>3081</v>
      </c>
      <c r="B39" s="2">
        <v>15</v>
      </c>
      <c r="C39" s="2">
        <v>15</v>
      </c>
      <c r="D39">
        <v>81</v>
      </c>
      <c r="E39">
        <f t="shared" si="0"/>
        <v>89.1</v>
      </c>
      <c r="F39">
        <f t="shared" si="1"/>
        <v>1754.4</v>
      </c>
      <c r="G39" s="2">
        <f t="shared" si="6"/>
        <v>3508.8</v>
      </c>
      <c r="I39">
        <v>24.1</v>
      </c>
      <c r="J39">
        <v>59.2</v>
      </c>
      <c r="K39">
        <v>345809</v>
      </c>
      <c r="L39">
        <v>20.6</v>
      </c>
      <c r="M39">
        <v>75</v>
      </c>
      <c r="N39">
        <v>292261</v>
      </c>
      <c r="P39">
        <v>21.3</v>
      </c>
      <c r="Q39">
        <v>71</v>
      </c>
      <c r="S39">
        <f t="shared" si="4"/>
        <v>-2.8000000000000007</v>
      </c>
      <c r="T39">
        <f t="shared" si="4"/>
        <v>11.799999999999997</v>
      </c>
      <c r="U39">
        <f t="shared" si="5"/>
        <v>0.69999999999999929</v>
      </c>
      <c r="V39">
        <f t="shared" si="5"/>
        <v>-4</v>
      </c>
      <c r="AC39" s="33">
        <f>AA35/AC38</f>
        <v>0.59709912536443144</v>
      </c>
      <c r="AD39" s="33">
        <f>AA33/AD38</f>
        <v>0.83629718859102886</v>
      </c>
    </row>
    <row r="40" spans="1:30" x14ac:dyDescent="0.2">
      <c r="A40" s="1" t="s">
        <v>3082</v>
      </c>
      <c r="B40" s="2">
        <v>15</v>
      </c>
      <c r="C40" s="2">
        <v>15</v>
      </c>
      <c r="D40">
        <v>81</v>
      </c>
      <c r="E40">
        <f t="shared" si="0"/>
        <v>89.1</v>
      </c>
      <c r="F40">
        <f t="shared" si="1"/>
        <v>1754.4</v>
      </c>
      <c r="G40" s="2">
        <f t="shared" si="6"/>
        <v>3508.8</v>
      </c>
      <c r="I40">
        <v>24.7</v>
      </c>
      <c r="J40">
        <v>63.1</v>
      </c>
      <c r="K40">
        <v>345809</v>
      </c>
      <c r="L40">
        <v>21.1</v>
      </c>
      <c r="M40">
        <v>73.900000000000006</v>
      </c>
      <c r="N40">
        <v>292298</v>
      </c>
      <c r="P40">
        <v>22.5</v>
      </c>
      <c r="Q40">
        <v>68</v>
      </c>
      <c r="S40">
        <f t="shared" si="4"/>
        <v>-2.1999999999999993</v>
      </c>
      <c r="T40">
        <f t="shared" si="4"/>
        <v>4.8999999999999986</v>
      </c>
      <c r="U40">
        <f t="shared" si="5"/>
        <v>1.3999999999999986</v>
      </c>
      <c r="V40">
        <f t="shared" si="5"/>
        <v>-5.9000000000000057</v>
      </c>
      <c r="Y40" s="29"/>
      <c r="Z40" s="33"/>
    </row>
    <row r="41" spans="1:30" x14ac:dyDescent="0.2">
      <c r="A41" s="1" t="s">
        <v>3083</v>
      </c>
      <c r="B41" s="2">
        <v>15</v>
      </c>
      <c r="C41" s="2">
        <v>15</v>
      </c>
      <c r="D41">
        <v>80</v>
      </c>
      <c r="E41">
        <f t="shared" si="0"/>
        <v>88</v>
      </c>
      <c r="F41">
        <f t="shared" si="1"/>
        <v>1754.4</v>
      </c>
      <c r="G41" s="2">
        <f t="shared" si="6"/>
        <v>3508.8</v>
      </c>
      <c r="I41">
        <v>25.4</v>
      </c>
      <c r="J41">
        <v>66.2</v>
      </c>
      <c r="K41">
        <v>345135</v>
      </c>
      <c r="L41">
        <v>22.3</v>
      </c>
      <c r="M41">
        <v>70.7</v>
      </c>
      <c r="N41">
        <v>292363</v>
      </c>
      <c r="P41">
        <v>22.7</v>
      </c>
      <c r="Q41">
        <v>67</v>
      </c>
      <c r="S41">
        <f t="shared" si="4"/>
        <v>-2.6999999999999993</v>
      </c>
      <c r="T41">
        <f t="shared" si="4"/>
        <v>0.79999999999999716</v>
      </c>
      <c r="U41">
        <f t="shared" si="5"/>
        <v>0.39999999999999858</v>
      </c>
      <c r="V41">
        <f t="shared" si="5"/>
        <v>-3.7000000000000028</v>
      </c>
      <c r="X41" s="2">
        <v>3108.1</v>
      </c>
      <c r="Y41" s="29">
        <f>X41/24</f>
        <v>129.50416666666666</v>
      </c>
      <c r="Z41" s="33"/>
    </row>
    <row r="42" spans="1:30" x14ac:dyDescent="0.2">
      <c r="A42" s="1" t="s">
        <v>3084</v>
      </c>
      <c r="B42" s="2">
        <v>15</v>
      </c>
      <c r="C42" s="2">
        <v>15</v>
      </c>
      <c r="D42">
        <v>81</v>
      </c>
      <c r="E42">
        <f t="shared" si="0"/>
        <v>89.1</v>
      </c>
      <c r="F42">
        <f t="shared" si="1"/>
        <v>1754.4</v>
      </c>
      <c r="G42" s="2">
        <f t="shared" si="6"/>
        <v>3508.8</v>
      </c>
      <c r="I42">
        <v>24.8</v>
      </c>
      <c r="J42">
        <v>65</v>
      </c>
      <c r="K42">
        <v>346135</v>
      </c>
      <c r="L42">
        <v>23.1</v>
      </c>
      <c r="M42">
        <v>67.8</v>
      </c>
      <c r="N42">
        <v>292441</v>
      </c>
      <c r="P42">
        <v>22.8</v>
      </c>
      <c r="Q42">
        <v>63</v>
      </c>
      <c r="S42">
        <f t="shared" si="4"/>
        <v>-2</v>
      </c>
      <c r="T42">
        <f t="shared" si="4"/>
        <v>-2</v>
      </c>
      <c r="U42">
        <f t="shared" si="5"/>
        <v>-0.30000000000000071</v>
      </c>
      <c r="V42">
        <f t="shared" si="5"/>
        <v>-4.7999999999999972</v>
      </c>
      <c r="X42" s="2">
        <v>2252.3000000000002</v>
      </c>
      <c r="Y42" s="29">
        <f t="shared" ref="Y42:Y46" si="7">X42/24</f>
        <v>93.845833333333346</v>
      </c>
      <c r="Z42" s="33"/>
    </row>
    <row r="43" spans="1:30" x14ac:dyDescent="0.2">
      <c r="A43" s="1" t="s">
        <v>3085</v>
      </c>
      <c r="B43" s="2">
        <v>15</v>
      </c>
      <c r="C43" s="2">
        <v>15</v>
      </c>
      <c r="D43">
        <v>81</v>
      </c>
      <c r="E43">
        <f t="shared" si="0"/>
        <v>89.1</v>
      </c>
      <c r="F43">
        <f t="shared" si="1"/>
        <v>1754.4</v>
      </c>
      <c r="G43" s="2">
        <f t="shared" si="6"/>
        <v>3508.8</v>
      </c>
      <c r="I43">
        <v>26.4</v>
      </c>
      <c r="J43">
        <v>60</v>
      </c>
      <c r="K43">
        <v>346355</v>
      </c>
      <c r="L43">
        <v>21.4</v>
      </c>
      <c r="M43">
        <v>72.8</v>
      </c>
      <c r="N43">
        <v>292441</v>
      </c>
      <c r="P43">
        <v>24</v>
      </c>
      <c r="Q43">
        <v>58</v>
      </c>
      <c r="S43">
        <f t="shared" si="4"/>
        <v>-2.3999999999999986</v>
      </c>
      <c r="T43">
        <f t="shared" si="4"/>
        <v>-2</v>
      </c>
      <c r="U43">
        <f t="shared" si="5"/>
        <v>2.6000000000000014</v>
      </c>
      <c r="V43">
        <f t="shared" si="5"/>
        <v>-14.799999999999997</v>
      </c>
      <c r="X43" s="2">
        <v>2252.3000000000002</v>
      </c>
      <c r="Y43" s="29">
        <f t="shared" si="7"/>
        <v>93.845833333333346</v>
      </c>
      <c r="Z43" s="33"/>
    </row>
    <row r="44" spans="1:30" x14ac:dyDescent="0.2">
      <c r="A44" s="1" t="s">
        <v>3086</v>
      </c>
      <c r="B44" s="2">
        <v>16</v>
      </c>
      <c r="C44" s="2">
        <v>16</v>
      </c>
      <c r="D44">
        <v>82</v>
      </c>
      <c r="E44">
        <f t="shared" si="0"/>
        <v>90.2</v>
      </c>
      <c r="F44">
        <f t="shared" si="1"/>
        <v>2280.6999999999998</v>
      </c>
      <c r="G44" s="2">
        <f t="shared" si="6"/>
        <v>4561.3999999999996</v>
      </c>
      <c r="I44">
        <v>26.1</v>
      </c>
      <c r="J44">
        <v>73.2</v>
      </c>
      <c r="K44">
        <v>346424</v>
      </c>
      <c r="L44">
        <v>22.1</v>
      </c>
      <c r="M44">
        <v>69</v>
      </c>
      <c r="N44">
        <v>292565</v>
      </c>
      <c r="P44">
        <v>23</v>
      </c>
      <c r="Q44">
        <v>50</v>
      </c>
      <c r="S44">
        <f t="shared" si="4"/>
        <v>-3.1000000000000014</v>
      </c>
      <c r="T44">
        <f t="shared" si="4"/>
        <v>-23.200000000000003</v>
      </c>
      <c r="U44">
        <f t="shared" si="5"/>
        <v>0.89999999999999858</v>
      </c>
      <c r="V44">
        <f t="shared" si="5"/>
        <v>-19</v>
      </c>
      <c r="X44">
        <v>3108.1</v>
      </c>
      <c r="Y44" s="29">
        <f t="shared" si="7"/>
        <v>129.50416666666666</v>
      </c>
    </row>
    <row r="45" spans="1:30" x14ac:dyDescent="0.2">
      <c r="A45" s="1" t="s">
        <v>3087</v>
      </c>
      <c r="B45" s="2">
        <v>16</v>
      </c>
      <c r="C45" s="2">
        <v>16</v>
      </c>
      <c r="D45">
        <v>83</v>
      </c>
      <c r="E45">
        <f t="shared" si="0"/>
        <v>91.3</v>
      </c>
      <c r="F45">
        <f t="shared" si="1"/>
        <v>2280.6999999999998</v>
      </c>
      <c r="G45" s="2">
        <f t="shared" si="6"/>
        <v>4561.3999999999996</v>
      </c>
      <c r="I45">
        <v>23.4</v>
      </c>
      <c r="J45">
        <v>72</v>
      </c>
      <c r="K45">
        <v>346518</v>
      </c>
      <c r="L45">
        <v>21.2</v>
      </c>
      <c r="M45">
        <v>74.5</v>
      </c>
      <c r="N45">
        <v>292630</v>
      </c>
      <c r="P45">
        <v>22.1</v>
      </c>
      <c r="Q45">
        <v>57</v>
      </c>
      <c r="S45">
        <f t="shared" si="4"/>
        <v>-1.2999999999999972</v>
      </c>
      <c r="T45">
        <f t="shared" si="4"/>
        <v>-15</v>
      </c>
      <c r="U45">
        <f t="shared" si="5"/>
        <v>0.90000000000000213</v>
      </c>
      <c r="V45">
        <f t="shared" si="5"/>
        <v>-17.5</v>
      </c>
      <c r="X45">
        <v>3108.1</v>
      </c>
      <c r="Y45" s="29">
        <f t="shared" si="7"/>
        <v>129.50416666666666</v>
      </c>
    </row>
    <row r="46" spans="1:30" x14ac:dyDescent="0.2">
      <c r="A46" s="1" t="s">
        <v>3088</v>
      </c>
      <c r="B46" s="2">
        <v>15</v>
      </c>
      <c r="C46" s="2">
        <v>15</v>
      </c>
      <c r="D46">
        <v>84</v>
      </c>
      <c r="E46">
        <f t="shared" si="0"/>
        <v>92.4</v>
      </c>
      <c r="F46">
        <f t="shared" si="1"/>
        <v>2280.6999999999998</v>
      </c>
      <c r="G46" s="2">
        <f t="shared" si="6"/>
        <v>4561.3999999999996</v>
      </c>
      <c r="I46">
        <v>21.7</v>
      </c>
      <c r="J46">
        <v>70</v>
      </c>
      <c r="K46">
        <v>346727</v>
      </c>
      <c r="L46">
        <v>21.9</v>
      </c>
      <c r="M46">
        <v>75.900000000000006</v>
      </c>
      <c r="N46">
        <v>292708</v>
      </c>
      <c r="P46">
        <v>19.899999999999999</v>
      </c>
      <c r="Q46">
        <v>76</v>
      </c>
      <c r="S46">
        <f t="shared" si="4"/>
        <v>-1.8000000000000007</v>
      </c>
      <c r="T46">
        <f t="shared" si="4"/>
        <v>6</v>
      </c>
      <c r="U46">
        <f t="shared" si="5"/>
        <v>-2</v>
      </c>
      <c r="V46">
        <f t="shared" si="5"/>
        <v>9.9999999999994316E-2</v>
      </c>
      <c r="X46">
        <v>2280.6999999999998</v>
      </c>
      <c r="Y46" s="29">
        <f t="shared" si="7"/>
        <v>95.029166666666654</v>
      </c>
      <c r="Z46">
        <f>SUM(Y41:Y46)</f>
        <v>671.23333333333335</v>
      </c>
    </row>
    <row r="47" spans="1:30" x14ac:dyDescent="0.2">
      <c r="A47" s="1" t="s">
        <v>3089</v>
      </c>
      <c r="B47" s="2">
        <v>15</v>
      </c>
      <c r="C47" s="2">
        <v>15</v>
      </c>
      <c r="D47">
        <v>85</v>
      </c>
      <c r="E47">
        <f t="shared" si="0"/>
        <v>93.5</v>
      </c>
      <c r="F47">
        <f t="shared" si="1"/>
        <v>2280.6999999999998</v>
      </c>
      <c r="G47" s="2">
        <f t="shared" si="6"/>
        <v>4561.3999999999996</v>
      </c>
      <c r="I47">
        <v>21.1</v>
      </c>
      <c r="J47">
        <v>65.099999999999994</v>
      </c>
      <c r="K47">
        <v>346971</v>
      </c>
      <c r="L47">
        <v>20.6</v>
      </c>
      <c r="M47">
        <v>74.900000000000006</v>
      </c>
      <c r="N47">
        <v>292774</v>
      </c>
      <c r="P47">
        <v>19.8</v>
      </c>
      <c r="Q47">
        <v>80</v>
      </c>
      <c r="S47">
        <f t="shared" si="4"/>
        <v>-1.3000000000000007</v>
      </c>
      <c r="T47">
        <f t="shared" si="4"/>
        <v>14.900000000000006</v>
      </c>
      <c r="U47">
        <f t="shared" si="5"/>
        <v>-0.80000000000000071</v>
      </c>
      <c r="V47">
        <f t="shared" si="5"/>
        <v>5.0999999999999943</v>
      </c>
    </row>
    <row r="48" spans="1:30" x14ac:dyDescent="0.2">
      <c r="A48" s="1" t="s">
        <v>3090</v>
      </c>
      <c r="B48" s="2">
        <v>15</v>
      </c>
      <c r="C48" s="2">
        <v>15</v>
      </c>
      <c r="D48">
        <v>85</v>
      </c>
      <c r="E48">
        <f t="shared" si="0"/>
        <v>93.5</v>
      </c>
      <c r="F48">
        <f t="shared" si="1"/>
        <v>2280.6999999999998</v>
      </c>
      <c r="G48" s="2">
        <f t="shared" si="6"/>
        <v>4561.3999999999996</v>
      </c>
      <c r="I48">
        <v>22</v>
      </c>
      <c r="J48">
        <v>55</v>
      </c>
      <c r="K48">
        <v>347042</v>
      </c>
      <c r="L48">
        <v>22.1</v>
      </c>
      <c r="M48">
        <v>72.599999999999994</v>
      </c>
      <c r="N48">
        <v>292845</v>
      </c>
      <c r="P48">
        <v>20</v>
      </c>
      <c r="Q48">
        <v>79</v>
      </c>
      <c r="S48">
        <f t="shared" si="4"/>
        <v>-2</v>
      </c>
      <c r="T48">
        <f t="shared" si="4"/>
        <v>24</v>
      </c>
      <c r="U48">
        <f t="shared" si="5"/>
        <v>-2.1000000000000014</v>
      </c>
      <c r="V48">
        <f t="shared" si="5"/>
        <v>6.4000000000000057</v>
      </c>
    </row>
    <row r="49" spans="1:22" x14ac:dyDescent="0.2">
      <c r="A49" s="1" t="s">
        <v>3091</v>
      </c>
      <c r="B49" s="2">
        <v>16</v>
      </c>
      <c r="C49" s="2">
        <v>16</v>
      </c>
      <c r="D49">
        <v>85</v>
      </c>
      <c r="E49">
        <f t="shared" si="0"/>
        <v>93.5</v>
      </c>
      <c r="F49">
        <f t="shared" si="1"/>
        <v>2280.6999999999998</v>
      </c>
      <c r="G49" s="2">
        <f t="shared" si="6"/>
        <v>4561.3999999999996</v>
      </c>
      <c r="I49">
        <v>23.1</v>
      </c>
      <c r="J49">
        <v>68.099999999999994</v>
      </c>
      <c r="K49">
        <v>347358</v>
      </c>
      <c r="L49">
        <v>20.8</v>
      </c>
      <c r="M49">
        <v>71.599999999999994</v>
      </c>
      <c r="N49">
        <v>292912</v>
      </c>
      <c r="P49">
        <v>19.8</v>
      </c>
      <c r="Q49">
        <v>70</v>
      </c>
      <c r="S49">
        <f t="shared" si="4"/>
        <v>-3.3000000000000007</v>
      </c>
      <c r="T49">
        <f t="shared" si="4"/>
        <v>1.9000000000000057</v>
      </c>
      <c r="U49">
        <f t="shared" si="5"/>
        <v>-1</v>
      </c>
      <c r="V49">
        <f t="shared" si="5"/>
        <v>-1.5999999999999943</v>
      </c>
    </row>
    <row r="50" spans="1:22" x14ac:dyDescent="0.2">
      <c r="A50" s="1" t="s">
        <v>3092</v>
      </c>
      <c r="B50" s="2">
        <v>16</v>
      </c>
      <c r="C50" s="2">
        <v>16</v>
      </c>
      <c r="D50">
        <v>85</v>
      </c>
      <c r="E50">
        <f t="shared" si="0"/>
        <v>93.5</v>
      </c>
      <c r="F50">
        <f t="shared" si="1"/>
        <v>2280.6999999999998</v>
      </c>
      <c r="G50" s="2">
        <f t="shared" si="6"/>
        <v>4561.3999999999996</v>
      </c>
      <c r="H50" s="3">
        <f>AVERAGE(G27:G50)</f>
        <v>3201.7583333333332</v>
      </c>
      <c r="O50" s="8">
        <f>(K58-K34)+(N58-N34)</f>
        <v>4378</v>
      </c>
      <c r="P50" s="8"/>
      <c r="Q50" s="8"/>
      <c r="R50" s="8"/>
    </row>
    <row r="51" spans="1:22" x14ac:dyDescent="0.2">
      <c r="A51" s="11" t="s">
        <v>3093</v>
      </c>
      <c r="B51" s="9">
        <v>16</v>
      </c>
      <c r="C51" s="9">
        <v>16</v>
      </c>
      <c r="D51" s="8">
        <v>86</v>
      </c>
      <c r="E51">
        <f t="shared" si="0"/>
        <v>94.6</v>
      </c>
      <c r="F51">
        <f t="shared" si="1"/>
        <v>2280.6999999999998</v>
      </c>
      <c r="G51" s="9">
        <f>F51*2</f>
        <v>4561.3999999999996</v>
      </c>
    </row>
    <row r="52" spans="1:22" x14ac:dyDescent="0.2">
      <c r="A52" s="1" t="s">
        <v>3094</v>
      </c>
      <c r="B52" s="2">
        <v>16</v>
      </c>
      <c r="C52" s="2">
        <v>16</v>
      </c>
      <c r="D52" s="8">
        <v>86</v>
      </c>
      <c r="E52">
        <f t="shared" si="0"/>
        <v>94.6</v>
      </c>
      <c r="F52">
        <f t="shared" si="1"/>
        <v>2280.6999999999998</v>
      </c>
      <c r="G52" s="2">
        <f t="shared" ref="G52:G74" si="8">F52*2</f>
        <v>4561.3999999999996</v>
      </c>
    </row>
    <row r="53" spans="1:22" x14ac:dyDescent="0.2">
      <c r="A53" s="1" t="s">
        <v>3095</v>
      </c>
      <c r="B53" s="2">
        <v>16</v>
      </c>
      <c r="C53" s="2">
        <v>16</v>
      </c>
      <c r="D53" s="8">
        <v>86</v>
      </c>
      <c r="E53">
        <f t="shared" si="0"/>
        <v>94.6</v>
      </c>
      <c r="F53">
        <f t="shared" si="1"/>
        <v>2280.6999999999998</v>
      </c>
      <c r="G53" s="2">
        <f t="shared" si="8"/>
        <v>4561.3999999999996</v>
      </c>
    </row>
    <row r="54" spans="1:22" x14ac:dyDescent="0.2">
      <c r="A54" s="1" t="s">
        <v>3096</v>
      </c>
      <c r="B54" s="2">
        <v>16</v>
      </c>
      <c r="C54" s="2">
        <v>16</v>
      </c>
      <c r="D54" s="8">
        <v>87</v>
      </c>
      <c r="E54">
        <f t="shared" si="0"/>
        <v>95.7</v>
      </c>
      <c r="F54">
        <f t="shared" si="1"/>
        <v>2280.6999999999998</v>
      </c>
      <c r="G54" s="2">
        <f t="shared" si="8"/>
        <v>4561.3999999999996</v>
      </c>
    </row>
    <row r="55" spans="1:22" x14ac:dyDescent="0.2">
      <c r="A55" s="1" t="s">
        <v>3097</v>
      </c>
      <c r="B55" s="2">
        <v>16</v>
      </c>
      <c r="C55" s="2">
        <v>16</v>
      </c>
      <c r="D55" s="8">
        <v>87</v>
      </c>
      <c r="E55">
        <f t="shared" si="0"/>
        <v>95.7</v>
      </c>
      <c r="F55">
        <f t="shared" si="1"/>
        <v>2280.6999999999998</v>
      </c>
      <c r="G55" s="2">
        <f t="shared" si="8"/>
        <v>4561.3999999999996</v>
      </c>
    </row>
    <row r="56" spans="1:22" x14ac:dyDescent="0.2">
      <c r="A56" s="1" t="s">
        <v>3098</v>
      </c>
      <c r="B56" s="2">
        <v>16</v>
      </c>
      <c r="C56" s="2">
        <v>16</v>
      </c>
      <c r="D56" s="8">
        <v>88</v>
      </c>
      <c r="E56">
        <f t="shared" si="0"/>
        <v>96.8</v>
      </c>
      <c r="F56">
        <f t="shared" si="1"/>
        <v>2280.6999999999998</v>
      </c>
      <c r="G56" s="2">
        <f t="shared" si="8"/>
        <v>4561.3999999999996</v>
      </c>
    </row>
    <row r="57" spans="1:22" x14ac:dyDescent="0.2">
      <c r="A57" s="1" t="s">
        <v>3099</v>
      </c>
      <c r="B57" s="2">
        <v>16</v>
      </c>
      <c r="C57" s="2">
        <v>16</v>
      </c>
      <c r="D57" s="8">
        <v>88</v>
      </c>
      <c r="E57">
        <f t="shared" si="0"/>
        <v>96.8</v>
      </c>
      <c r="F57">
        <f t="shared" si="1"/>
        <v>2280.6999999999998</v>
      </c>
      <c r="G57" s="2">
        <f t="shared" si="8"/>
        <v>4561.3999999999996</v>
      </c>
    </row>
    <row r="58" spans="1:22" x14ac:dyDescent="0.2">
      <c r="A58" s="1" t="s">
        <v>3100</v>
      </c>
      <c r="B58" s="2">
        <v>16</v>
      </c>
      <c r="C58" s="2">
        <v>16</v>
      </c>
      <c r="D58" s="8">
        <v>89</v>
      </c>
      <c r="E58">
        <f t="shared" si="0"/>
        <v>97.9</v>
      </c>
      <c r="F58">
        <f t="shared" si="1"/>
        <v>2280.6999999999998</v>
      </c>
      <c r="G58" s="2">
        <f t="shared" si="8"/>
        <v>4561.3999999999996</v>
      </c>
      <c r="I58">
        <v>16.100000000000001</v>
      </c>
      <c r="J58">
        <v>88.1</v>
      </c>
      <c r="K58">
        <v>348454</v>
      </c>
      <c r="L58">
        <v>18.8</v>
      </c>
      <c r="M58">
        <v>82.2</v>
      </c>
      <c r="N58">
        <v>293332</v>
      </c>
      <c r="P58">
        <v>19.3</v>
      </c>
      <c r="Q58">
        <v>79</v>
      </c>
      <c r="S58">
        <f t="shared" si="4"/>
        <v>3.1999999999999993</v>
      </c>
      <c r="T58">
        <f t="shared" si="4"/>
        <v>-9.0999999999999943</v>
      </c>
      <c r="U58">
        <f t="shared" si="5"/>
        <v>0.5</v>
      </c>
      <c r="V58">
        <f t="shared" si="5"/>
        <v>-3.2000000000000028</v>
      </c>
    </row>
    <row r="59" spans="1:22" x14ac:dyDescent="0.2">
      <c r="A59" s="1" t="s">
        <v>3101</v>
      </c>
      <c r="B59" s="2">
        <v>16</v>
      </c>
      <c r="C59" s="2">
        <v>16</v>
      </c>
      <c r="D59" s="8">
        <v>87</v>
      </c>
      <c r="E59">
        <f t="shared" si="0"/>
        <v>95.7</v>
      </c>
      <c r="F59">
        <f t="shared" si="1"/>
        <v>2280.6999999999998</v>
      </c>
      <c r="G59" s="2">
        <f t="shared" si="8"/>
        <v>4561.3999999999996</v>
      </c>
      <c r="I59">
        <v>16</v>
      </c>
      <c r="J59">
        <v>78</v>
      </c>
      <c r="K59">
        <v>348699</v>
      </c>
      <c r="L59">
        <v>22.2</v>
      </c>
      <c r="M59">
        <v>90.1</v>
      </c>
      <c r="N59">
        <v>293387</v>
      </c>
      <c r="P59">
        <v>20.399999999999999</v>
      </c>
      <c r="Q59">
        <v>75</v>
      </c>
      <c r="S59">
        <f t="shared" si="4"/>
        <v>4.3999999999999986</v>
      </c>
      <c r="T59">
        <f t="shared" si="4"/>
        <v>-3</v>
      </c>
      <c r="U59">
        <f t="shared" si="5"/>
        <v>-1.8000000000000007</v>
      </c>
      <c r="V59">
        <f t="shared" si="5"/>
        <v>-15.099999999999994</v>
      </c>
    </row>
    <row r="60" spans="1:22" x14ac:dyDescent="0.2">
      <c r="A60" s="1" t="s">
        <v>3102</v>
      </c>
      <c r="B60" s="2">
        <v>17</v>
      </c>
      <c r="C60" s="2">
        <v>17</v>
      </c>
      <c r="D60" s="8">
        <v>85</v>
      </c>
      <c r="E60">
        <f t="shared" si="0"/>
        <v>93.5</v>
      </c>
      <c r="F60">
        <f t="shared" si="1"/>
        <v>2280.6999999999998</v>
      </c>
      <c r="G60" s="2">
        <f t="shared" si="8"/>
        <v>4561.3999999999996</v>
      </c>
      <c r="I60">
        <v>17.5</v>
      </c>
      <c r="J60">
        <v>84</v>
      </c>
      <c r="K60">
        <v>348699</v>
      </c>
      <c r="L60">
        <v>19.600000000000001</v>
      </c>
      <c r="M60">
        <v>89.7</v>
      </c>
      <c r="N60">
        <v>293387</v>
      </c>
      <c r="P60">
        <v>21.4</v>
      </c>
      <c r="Q60">
        <v>73</v>
      </c>
      <c r="S60">
        <f t="shared" si="4"/>
        <v>3.8999999999999986</v>
      </c>
      <c r="T60">
        <f t="shared" si="4"/>
        <v>-11</v>
      </c>
      <c r="U60">
        <f t="shared" si="5"/>
        <v>1.7999999999999972</v>
      </c>
      <c r="V60">
        <f t="shared" si="5"/>
        <v>-16.700000000000003</v>
      </c>
    </row>
    <row r="61" spans="1:22" x14ac:dyDescent="0.2">
      <c r="A61" s="1" t="s">
        <v>3103</v>
      </c>
      <c r="B61" s="2">
        <v>18</v>
      </c>
      <c r="C61" s="2">
        <v>18</v>
      </c>
      <c r="D61" s="8">
        <v>83</v>
      </c>
      <c r="E61">
        <f t="shared" si="0"/>
        <v>91.3</v>
      </c>
      <c r="F61">
        <f t="shared" si="1"/>
        <v>2280.6999999999998</v>
      </c>
      <c r="G61" s="2">
        <f t="shared" si="8"/>
        <v>4561.3999999999996</v>
      </c>
      <c r="I61">
        <v>17</v>
      </c>
      <c r="J61">
        <v>83.1</v>
      </c>
      <c r="K61">
        <v>349031</v>
      </c>
      <c r="L61">
        <v>20.3</v>
      </c>
      <c r="M61">
        <v>67.5</v>
      </c>
      <c r="N61">
        <v>293527</v>
      </c>
      <c r="P61">
        <v>23</v>
      </c>
      <c r="Q61">
        <v>71</v>
      </c>
      <c r="S61">
        <f t="shared" si="4"/>
        <v>6</v>
      </c>
      <c r="T61">
        <f t="shared" si="4"/>
        <v>-12.099999999999994</v>
      </c>
      <c r="U61">
        <f t="shared" si="5"/>
        <v>2.6999999999999993</v>
      </c>
      <c r="V61">
        <f t="shared" si="5"/>
        <v>3.5</v>
      </c>
    </row>
    <row r="62" spans="1:22" x14ac:dyDescent="0.2">
      <c r="A62" s="1" t="s">
        <v>3104</v>
      </c>
      <c r="B62" s="2">
        <v>19</v>
      </c>
      <c r="C62" s="2">
        <v>19</v>
      </c>
      <c r="D62" s="8">
        <v>81</v>
      </c>
      <c r="E62">
        <f t="shared" si="0"/>
        <v>89.1</v>
      </c>
      <c r="F62">
        <f t="shared" si="1"/>
        <v>1754.4</v>
      </c>
      <c r="G62" s="2">
        <f t="shared" si="8"/>
        <v>3508.8</v>
      </c>
      <c r="I62">
        <v>18.2</v>
      </c>
      <c r="J62">
        <v>80.3</v>
      </c>
      <c r="K62">
        <v>349031</v>
      </c>
      <c r="L62">
        <v>20</v>
      </c>
      <c r="M62">
        <v>61.3</v>
      </c>
      <c r="N62">
        <v>293592</v>
      </c>
      <c r="P62">
        <v>24</v>
      </c>
      <c r="Q62">
        <v>63</v>
      </c>
      <c r="S62">
        <f t="shared" si="4"/>
        <v>5.8000000000000007</v>
      </c>
      <c r="T62">
        <f t="shared" si="4"/>
        <v>-17.299999999999997</v>
      </c>
      <c r="U62">
        <f t="shared" si="5"/>
        <v>4</v>
      </c>
      <c r="V62">
        <f t="shared" si="5"/>
        <v>1.7000000000000028</v>
      </c>
    </row>
    <row r="63" spans="1:22" x14ac:dyDescent="0.2">
      <c r="A63" s="1" t="s">
        <v>3105</v>
      </c>
      <c r="B63" s="2">
        <v>19</v>
      </c>
      <c r="C63" s="2">
        <v>19</v>
      </c>
      <c r="D63" s="8">
        <v>80</v>
      </c>
      <c r="E63">
        <f t="shared" si="0"/>
        <v>88</v>
      </c>
      <c r="F63">
        <f t="shared" si="1"/>
        <v>1754.4</v>
      </c>
      <c r="G63" s="2">
        <f t="shared" si="8"/>
        <v>3508.8</v>
      </c>
      <c r="I63">
        <v>18.3</v>
      </c>
      <c r="J63">
        <v>77.2</v>
      </c>
      <c r="K63">
        <v>349288</v>
      </c>
      <c r="L63">
        <v>20</v>
      </c>
      <c r="M63">
        <v>87.6</v>
      </c>
      <c r="N63">
        <v>293690</v>
      </c>
      <c r="P63">
        <v>24.1</v>
      </c>
      <c r="Q63">
        <v>64</v>
      </c>
      <c r="S63">
        <f t="shared" si="4"/>
        <v>5.8000000000000007</v>
      </c>
      <c r="T63">
        <f t="shared" si="4"/>
        <v>-13.200000000000003</v>
      </c>
      <c r="U63">
        <f t="shared" si="5"/>
        <v>4.1000000000000014</v>
      </c>
      <c r="V63">
        <f t="shared" si="5"/>
        <v>-23.599999999999994</v>
      </c>
    </row>
    <row r="64" spans="1:22" x14ac:dyDescent="0.2">
      <c r="A64" s="1" t="s">
        <v>3106</v>
      </c>
      <c r="B64" s="2">
        <v>20</v>
      </c>
      <c r="C64" s="2">
        <v>20</v>
      </c>
      <c r="D64" s="8">
        <v>80</v>
      </c>
      <c r="E64">
        <f t="shared" si="0"/>
        <v>88</v>
      </c>
      <c r="F64">
        <f t="shared" si="1"/>
        <v>2252.3000000000002</v>
      </c>
      <c r="G64" s="2">
        <f t="shared" si="8"/>
        <v>4504.6000000000004</v>
      </c>
      <c r="I64">
        <v>18.5</v>
      </c>
      <c r="J64">
        <v>71.599999999999994</v>
      </c>
      <c r="K64">
        <v>349288</v>
      </c>
      <c r="L64">
        <v>19.600000000000001</v>
      </c>
      <c r="M64">
        <v>70.5</v>
      </c>
      <c r="N64">
        <v>293690</v>
      </c>
      <c r="P64">
        <v>24</v>
      </c>
      <c r="Q64">
        <v>61</v>
      </c>
      <c r="S64">
        <f t="shared" si="4"/>
        <v>5.5</v>
      </c>
      <c r="T64">
        <f t="shared" si="4"/>
        <v>-10.599999999999994</v>
      </c>
      <c r="U64">
        <f t="shared" si="5"/>
        <v>4.3999999999999986</v>
      </c>
      <c r="V64">
        <f t="shared" si="5"/>
        <v>-9.5</v>
      </c>
    </row>
    <row r="65" spans="1:22" x14ac:dyDescent="0.2">
      <c r="A65" s="1" t="s">
        <v>3107</v>
      </c>
      <c r="B65" s="2">
        <v>20</v>
      </c>
      <c r="C65" s="2">
        <v>20</v>
      </c>
      <c r="D65" s="8">
        <v>80</v>
      </c>
      <c r="E65">
        <f t="shared" si="0"/>
        <v>88</v>
      </c>
      <c r="F65">
        <f t="shared" si="1"/>
        <v>2252.3000000000002</v>
      </c>
      <c r="G65" s="2">
        <f t="shared" si="8"/>
        <v>4504.6000000000004</v>
      </c>
      <c r="I65">
        <v>18</v>
      </c>
      <c r="J65">
        <v>77.400000000000006</v>
      </c>
      <c r="K65">
        <v>349570</v>
      </c>
      <c r="L65">
        <v>20.5</v>
      </c>
      <c r="M65">
        <v>83.7</v>
      </c>
      <c r="N65">
        <v>293804</v>
      </c>
      <c r="P65">
        <v>25.4</v>
      </c>
      <c r="Q65">
        <v>59</v>
      </c>
      <c r="S65">
        <f t="shared" si="4"/>
        <v>7.3999999999999986</v>
      </c>
      <c r="T65">
        <f t="shared" si="4"/>
        <v>-18.400000000000006</v>
      </c>
      <c r="U65">
        <f t="shared" si="5"/>
        <v>4.8999999999999986</v>
      </c>
      <c r="V65">
        <f t="shared" si="5"/>
        <v>-24.700000000000003</v>
      </c>
    </row>
    <row r="66" spans="1:22" x14ac:dyDescent="0.2">
      <c r="A66" s="1" t="s">
        <v>3108</v>
      </c>
      <c r="B66" s="2">
        <v>20</v>
      </c>
      <c r="C66" s="2">
        <v>20</v>
      </c>
      <c r="D66" s="8">
        <v>80</v>
      </c>
      <c r="E66">
        <f t="shared" si="0"/>
        <v>88</v>
      </c>
      <c r="F66">
        <f t="shared" si="1"/>
        <v>2252.3000000000002</v>
      </c>
      <c r="G66" s="2">
        <f t="shared" si="8"/>
        <v>4504.6000000000004</v>
      </c>
      <c r="I66">
        <v>19.5</v>
      </c>
      <c r="J66">
        <v>75.400000000000006</v>
      </c>
      <c r="K66">
        <v>349570</v>
      </c>
      <c r="L66">
        <v>19.7</v>
      </c>
      <c r="M66">
        <v>78.599999999999994</v>
      </c>
      <c r="N66">
        <v>293804</v>
      </c>
      <c r="P66">
        <v>24.8</v>
      </c>
      <c r="Q66">
        <v>60</v>
      </c>
      <c r="S66">
        <f t="shared" si="4"/>
        <v>5.3000000000000007</v>
      </c>
      <c r="T66">
        <f t="shared" si="4"/>
        <v>-15.400000000000006</v>
      </c>
      <c r="U66">
        <f t="shared" si="5"/>
        <v>5.1000000000000014</v>
      </c>
      <c r="V66">
        <f t="shared" si="5"/>
        <v>-18.599999999999994</v>
      </c>
    </row>
    <row r="67" spans="1:22" x14ac:dyDescent="0.2">
      <c r="A67" s="1" t="s">
        <v>3109</v>
      </c>
      <c r="B67" s="2">
        <v>20</v>
      </c>
      <c r="C67" s="2">
        <v>20</v>
      </c>
      <c r="D67" s="8">
        <v>80</v>
      </c>
      <c r="E67">
        <f t="shared" si="0"/>
        <v>88</v>
      </c>
      <c r="F67">
        <f t="shared" si="1"/>
        <v>2252.3000000000002</v>
      </c>
      <c r="G67" s="2">
        <f t="shared" si="8"/>
        <v>4504.6000000000004</v>
      </c>
      <c r="I67">
        <v>19.600000000000001</v>
      </c>
      <c r="J67">
        <v>72.2</v>
      </c>
      <c r="K67">
        <v>348454</v>
      </c>
      <c r="L67">
        <v>19.8</v>
      </c>
      <c r="M67">
        <v>87.6</v>
      </c>
      <c r="N67">
        <v>215250</v>
      </c>
      <c r="P67">
        <v>26.4</v>
      </c>
      <c r="Q67">
        <v>50</v>
      </c>
      <c r="S67">
        <f t="shared" si="4"/>
        <v>6.7999999999999972</v>
      </c>
      <c r="T67">
        <f t="shared" si="4"/>
        <v>-22.200000000000003</v>
      </c>
      <c r="U67">
        <f t="shared" si="5"/>
        <v>6.5999999999999979</v>
      </c>
      <c r="V67">
        <f t="shared" si="5"/>
        <v>-37.599999999999994</v>
      </c>
    </row>
    <row r="68" spans="1:22" x14ac:dyDescent="0.2">
      <c r="A68" s="1" t="s">
        <v>3110</v>
      </c>
      <c r="B68" s="2">
        <v>20</v>
      </c>
      <c r="C68" s="2">
        <v>20</v>
      </c>
      <c r="D68" s="8">
        <v>80</v>
      </c>
      <c r="E68">
        <f t="shared" ref="E68:E131" si="9">D68+(D68*0.1)</f>
        <v>88</v>
      </c>
      <c r="F68">
        <f t="shared" ref="F68:F131" si="10">IF(AND(AND(C68&gt;=15,C68 &lt;20),AND(E68&gt;=30,E68&lt;40)),562,
IF(AND(AND(C68&gt;=15,C68 &lt;20),AND(E68&gt;=40,E68&lt;50)),805,
IF(AND(AND(C68&gt;=15,C68 &lt;20),AND(E68&gt;=50,E68&lt;60)),877.2,
IF(AND(AND(C68&gt;=15,C68 &lt;20),AND(E68&gt;=60,E68&lt;70)),1124.6,
IF(AND(AND(C68&gt;=15,C68 &lt;20),AND(E68&gt;=70,E68&lt;80)),1609.5,
IF(AND(AND(C68&gt;=15,C68 &lt;20),AND(E68&gt;=80,E68&lt;90)),1754.4,
IF(AND(AND(C68&gt;=15,C68 &lt;20),AND(E68&gt;=90)),2280.7,
IF(AND(AND(C68&gt;=20,C68 &lt;25),AND(E68&gt;=30,E68&lt;40)),1008,
IF(AND(AND(C68&gt;=20,C68 &lt;25),AND(E68&gt;=40,E68&lt;50)),1250,
IF(AND(AND(C68&gt;=20,C68 &lt;25),AND(E68&gt;=50,E68&lt;60)),1425.5,
IF(AND(AND(C68&gt;=20,C68 &lt;25),AND(E68&gt;=60,E68&lt;70)),1593.3,
IF(AND(AND(C68&gt;=20,C68 &lt;25),AND(E68&gt;=70,E68&lt;80)),1975.7,
IF(AND(AND(C68&gt;=20,C68 &lt;25),AND(E68&gt;=80,E68&lt;90)),2252.3,
IF(AND(AND(C68&gt;=20,C68 &lt;25),AND(E68&gt;=90)),3108.1,
IF(AND(AND(C68&gt;=25,C68 &lt;30),AND(E68&gt;=30,E68&lt;40)),1137,
IF(AND(AND(C68&gt;=25,C68 &lt;30),AND(E68&gt;=40,E68&lt;50)),1433,
IF(AND(AND(C68&gt;=25,C68 &lt;30),AND(E68&gt;=50,E68&lt;60)),1805.4,
IF(AND(AND(C68&gt;=25,C68 &lt;30),AND(E68&gt;=60,E68&lt;70)),2274.7,
IF(AND(AND(C68&gt;=25,C68 &lt;30),AND(E68&gt;=70,E68&lt;80)),3207.4,
IF(AND(AND(C68&gt;=25,C68 &lt;30),AND(E68&gt;=80,E68&lt;90)),3816.8,
IF(AND(AND(C68&gt;=25,C68 &lt;30),AND(E68&gt;=90)),4694.7,
IF(AND(AND(C68&gt;=30,C68 &lt;35),AND(E68&gt;=30,E68&lt;40)),1229,
IF(AND(AND(C68&gt;=30,C68 &lt;35),AND(E68&gt;=40,E68&lt;50)),1684,
IF(AND(AND(C68&gt;=30,C68 &lt;35),AND(E68&gt;=50,E68&lt;60)),2307,
IF(AND(AND(C68&gt;=30,C68 &lt;35),AND(E68&gt;=60,E68&lt;70)),3160.6,
IF(AND(AND(C68&gt;=30,C68 &lt;35),AND(E68&gt;=70,E68&lt;80)),4424.8,
IF(AND(AND(C68&gt;=30,C68 &lt;35),AND(E68&gt;=80,E68&lt;90)),5000,
IF(AND(AND(C68&gt;=30,C68 &lt;35),AND(E68&gt;=90)),6300,
IF(AND(AND(C68&gt;=35,C68 &lt;40),AND(E68&gt;=30,E68&lt;40)),1450,
IF(AND(AND(C68&gt;=35,C68 &lt;40),AND(E68&gt;=40,E68&lt;50)),1987,
IF(AND(AND(C68&gt;=35,C68 &lt;40),AND(E68&gt;=50,E68&lt;60)),2722.2,
IF(AND(AND(C68&gt;=35,C68 &lt;40),AND(E68&gt;=60,E68&lt;70)),3729.5,
IF(AND(AND(C68&gt;=35,C68 &lt;40),AND(E68&gt;=70,E68&lt;80)),5221.2,
IF(AND(AND(C68&gt;=35,C68 &lt;40),AND(E68&gt;=80,E68&lt;90)),5900,
IF(AND(AND(C68&gt;=35,C68 &lt;40),AND(E68&gt;=90)),7434,
IF(AND(AND(C68&gt;=40,C68 &lt;45),AND(E68&gt;=30,E68&lt;40)),1671,
IF(AND(AND(C68&gt;=40,C68 &lt;45),AND(E68&gt;=40,E68&lt;50)),2289,
IF(AND(AND(C68&gt;=40,C68 &lt;45),AND(E68&gt;=50,E68&lt;60)),3136,
IF(AND(AND(C68&gt;=40,C68 &lt;45),AND(E68&gt;=60,E68&lt;70)),4296.3,
IF(AND(AND(C68&gt;=40,C68 &lt;45),AND(E68&gt;=70,E68&lt;80)),6014.9,
IF(AND(AND(C68&gt;=40,C68 &lt;45),AND(E68&gt;=80,E68&lt;90)),6796.8,
IF(AND(AND(C68&gt;=40,C68 &lt;45),AND(E68&gt;=90)),8564,
IF(AND(AND(C68&gt;=45,C68 &lt;45.1),AND(E68&gt;=30,E68&lt;40)),1900,
IF(AND(AND(C68&gt;=45,C68 &lt;45.1),AND(E68&gt;=40,E68&lt;50)),2603,
IF(AND(AND(C68&gt;=45,C68 &lt;45.1),AND(E68&gt;=50,E68&lt;60)),3565.6,
IF(AND(AND(C68&gt;=45,C68 &lt;45.1),AND(E68&gt;=60,E68&lt;70)),4884.9,
IF(AND(AND(C68&gt;=45,C68 &lt;45.1),AND(E68&gt;=70,E68&lt;80)),6838.9,
IF(AND(AND(C68&gt;=45,C68 &lt;45.1),AND(E68&gt;=80,E68&lt;90)),7728,
IF(AND(AND(C68&gt;=45,C68 &lt;45.1),AND(E68&gt;=90)),9737.2,0)))))))))))))))))))))))))))))))))))))))))))))))))</f>
        <v>2252.3000000000002</v>
      </c>
      <c r="G68" s="2">
        <f t="shared" si="8"/>
        <v>4504.6000000000004</v>
      </c>
      <c r="I68">
        <v>20</v>
      </c>
      <c r="J68">
        <v>73.2</v>
      </c>
      <c r="K68">
        <v>348454</v>
      </c>
      <c r="L68">
        <v>18.8</v>
      </c>
      <c r="M68">
        <v>82.2</v>
      </c>
      <c r="N68">
        <v>218250</v>
      </c>
      <c r="P68">
        <v>26.1</v>
      </c>
      <c r="Q68">
        <v>52</v>
      </c>
      <c r="S68">
        <f t="shared" si="4"/>
        <v>6.1000000000000014</v>
      </c>
      <c r="T68">
        <f t="shared" si="4"/>
        <v>-21.200000000000003</v>
      </c>
      <c r="U68">
        <f t="shared" si="5"/>
        <v>7.3000000000000007</v>
      </c>
      <c r="V68">
        <f t="shared" si="5"/>
        <v>-30.200000000000003</v>
      </c>
    </row>
    <row r="69" spans="1:22" x14ac:dyDescent="0.2">
      <c r="A69" s="1" t="s">
        <v>3111</v>
      </c>
      <c r="B69" s="2">
        <v>20</v>
      </c>
      <c r="C69" s="2">
        <v>20</v>
      </c>
      <c r="D69" s="8">
        <v>81</v>
      </c>
      <c r="E69">
        <f t="shared" si="9"/>
        <v>89.1</v>
      </c>
      <c r="F69">
        <f t="shared" si="10"/>
        <v>2252.3000000000002</v>
      </c>
      <c r="G69" s="2">
        <f t="shared" si="8"/>
        <v>4504.6000000000004</v>
      </c>
      <c r="I69">
        <v>20.100000000000001</v>
      </c>
      <c r="J69">
        <v>80</v>
      </c>
      <c r="K69">
        <v>350076</v>
      </c>
      <c r="L69">
        <v>20.3</v>
      </c>
      <c r="M69">
        <v>86.5</v>
      </c>
      <c r="N69">
        <v>294159</v>
      </c>
      <c r="P69">
        <v>23.4</v>
      </c>
      <c r="Q69">
        <v>60</v>
      </c>
      <c r="S69">
        <f t="shared" si="4"/>
        <v>3.2999999999999972</v>
      </c>
      <c r="T69">
        <f t="shared" si="4"/>
        <v>-20</v>
      </c>
      <c r="U69">
        <f t="shared" si="5"/>
        <v>3.0999999999999979</v>
      </c>
      <c r="V69">
        <f t="shared" si="5"/>
        <v>-26.5</v>
      </c>
    </row>
    <row r="70" spans="1:22" x14ac:dyDescent="0.2">
      <c r="A70" s="1" t="s">
        <v>3112</v>
      </c>
      <c r="B70" s="2">
        <v>19</v>
      </c>
      <c r="C70" s="2">
        <v>19</v>
      </c>
      <c r="D70" s="8">
        <v>84</v>
      </c>
      <c r="E70">
        <f t="shared" si="9"/>
        <v>92.4</v>
      </c>
      <c r="F70">
        <f t="shared" si="10"/>
        <v>2280.6999999999998</v>
      </c>
      <c r="G70" s="2">
        <f t="shared" si="8"/>
        <v>4561.3999999999996</v>
      </c>
      <c r="I70">
        <v>20.100000000000001</v>
      </c>
      <c r="J70">
        <v>74.8</v>
      </c>
      <c r="K70">
        <v>350076</v>
      </c>
      <c r="L70">
        <v>19.5</v>
      </c>
      <c r="M70">
        <v>89.6</v>
      </c>
      <c r="N70">
        <v>211198</v>
      </c>
      <c r="P70">
        <v>22.6</v>
      </c>
      <c r="Q70">
        <v>63</v>
      </c>
      <c r="S70">
        <f t="shared" si="4"/>
        <v>2.5</v>
      </c>
      <c r="T70">
        <f t="shared" si="4"/>
        <v>-11.799999999999997</v>
      </c>
      <c r="U70">
        <f t="shared" si="5"/>
        <v>3.1000000000000014</v>
      </c>
      <c r="V70">
        <f t="shared" si="5"/>
        <v>-26.599999999999994</v>
      </c>
    </row>
    <row r="71" spans="1:22" x14ac:dyDescent="0.2">
      <c r="A71" s="1" t="s">
        <v>3113</v>
      </c>
      <c r="B71" s="2">
        <v>19</v>
      </c>
      <c r="C71" s="2">
        <v>19</v>
      </c>
      <c r="D71" s="8">
        <v>84</v>
      </c>
      <c r="E71">
        <f t="shared" si="9"/>
        <v>92.4</v>
      </c>
      <c r="F71">
        <f t="shared" si="10"/>
        <v>2280.6999999999998</v>
      </c>
      <c r="G71" s="2">
        <f t="shared" si="8"/>
        <v>4561.3999999999996</v>
      </c>
      <c r="I71">
        <v>20.3</v>
      </c>
      <c r="J71">
        <v>77</v>
      </c>
      <c r="K71">
        <v>350210</v>
      </c>
      <c r="L71">
        <v>22.8</v>
      </c>
      <c r="M71">
        <v>89.6</v>
      </c>
      <c r="N71">
        <v>294500</v>
      </c>
      <c r="P71">
        <v>21.7</v>
      </c>
      <c r="Q71">
        <v>73</v>
      </c>
      <c r="S71">
        <f t="shared" si="4"/>
        <v>1.3999999999999986</v>
      </c>
      <c r="T71">
        <f t="shared" si="4"/>
        <v>-4</v>
      </c>
      <c r="U71">
        <f t="shared" si="5"/>
        <v>-1.1000000000000014</v>
      </c>
      <c r="V71">
        <f t="shared" si="5"/>
        <v>-16.599999999999994</v>
      </c>
    </row>
    <row r="72" spans="1:22" x14ac:dyDescent="0.2">
      <c r="A72" s="1" t="s">
        <v>3114</v>
      </c>
      <c r="B72" s="2">
        <v>19</v>
      </c>
      <c r="C72" s="2">
        <v>19</v>
      </c>
      <c r="D72" s="8">
        <v>83</v>
      </c>
      <c r="E72">
        <f t="shared" si="9"/>
        <v>91.3</v>
      </c>
      <c r="F72">
        <f t="shared" si="10"/>
        <v>2280.6999999999998</v>
      </c>
      <c r="G72" s="2">
        <f t="shared" si="8"/>
        <v>4561.3999999999996</v>
      </c>
      <c r="I72">
        <v>21.8</v>
      </c>
      <c r="J72">
        <v>72.2</v>
      </c>
      <c r="K72">
        <v>350577</v>
      </c>
      <c r="L72">
        <v>20</v>
      </c>
      <c r="M72">
        <v>90.1</v>
      </c>
      <c r="N72">
        <v>294591</v>
      </c>
      <c r="P72">
        <v>21.1</v>
      </c>
      <c r="Q72">
        <v>72</v>
      </c>
      <c r="S72">
        <f t="shared" si="4"/>
        <v>-0.69999999999999929</v>
      </c>
      <c r="T72">
        <f t="shared" si="4"/>
        <v>-0.20000000000000284</v>
      </c>
      <c r="U72">
        <f t="shared" si="5"/>
        <v>1.1000000000000014</v>
      </c>
      <c r="V72">
        <f t="shared" si="5"/>
        <v>-18.099999999999994</v>
      </c>
    </row>
    <row r="73" spans="1:22" x14ac:dyDescent="0.2">
      <c r="A73" s="1" t="s">
        <v>3115</v>
      </c>
      <c r="B73" s="2">
        <v>18</v>
      </c>
      <c r="C73" s="2">
        <v>18</v>
      </c>
      <c r="D73" s="8">
        <v>83</v>
      </c>
      <c r="E73">
        <f t="shared" si="9"/>
        <v>91.3</v>
      </c>
      <c r="F73">
        <f t="shared" si="10"/>
        <v>2280.6999999999998</v>
      </c>
      <c r="G73" s="2">
        <f t="shared" si="8"/>
        <v>4561.3999999999996</v>
      </c>
      <c r="I73">
        <v>20.7</v>
      </c>
      <c r="J73">
        <v>70</v>
      </c>
      <c r="K73">
        <v>350577</v>
      </c>
      <c r="L73">
        <v>21.9</v>
      </c>
      <c r="M73">
        <v>89.3</v>
      </c>
      <c r="N73">
        <v>294591</v>
      </c>
      <c r="P73">
        <v>22.1</v>
      </c>
      <c r="Q73">
        <v>70</v>
      </c>
      <c r="S73">
        <f t="shared" si="4"/>
        <v>1.4000000000000021</v>
      </c>
      <c r="T73">
        <f t="shared" si="4"/>
        <v>0</v>
      </c>
      <c r="U73">
        <f t="shared" si="5"/>
        <v>0.20000000000000284</v>
      </c>
      <c r="V73">
        <f t="shared" si="5"/>
        <v>-19.299999999999997</v>
      </c>
    </row>
    <row r="74" spans="1:22" x14ac:dyDescent="0.2">
      <c r="A74" s="1" t="s">
        <v>3116</v>
      </c>
      <c r="B74" s="2">
        <v>18</v>
      </c>
      <c r="C74" s="2">
        <v>18</v>
      </c>
      <c r="D74" s="8">
        <v>85</v>
      </c>
      <c r="E74">
        <f t="shared" si="9"/>
        <v>93.5</v>
      </c>
      <c r="F74">
        <f t="shared" si="10"/>
        <v>2280.6999999999998</v>
      </c>
      <c r="G74" s="2">
        <f t="shared" si="8"/>
        <v>4561.3999999999996</v>
      </c>
      <c r="H74" s="3">
        <f>AVERAGE(G51:G74)</f>
        <v>4459.4833333333336</v>
      </c>
      <c r="O74" s="8">
        <f>(K82-K58)+(N82-N58)</f>
        <v>6081</v>
      </c>
      <c r="P74" s="8"/>
      <c r="Q74" s="8"/>
      <c r="R74" s="8"/>
    </row>
    <row r="75" spans="1:22" x14ac:dyDescent="0.2">
      <c r="A75" s="11" t="s">
        <v>3117</v>
      </c>
      <c r="B75" s="9">
        <v>18</v>
      </c>
      <c r="C75" s="9">
        <v>18</v>
      </c>
      <c r="D75" s="8">
        <v>85</v>
      </c>
      <c r="E75">
        <f t="shared" si="9"/>
        <v>93.5</v>
      </c>
      <c r="F75">
        <f t="shared" si="10"/>
        <v>2280.6999999999998</v>
      </c>
      <c r="G75" s="9">
        <f>F75*2</f>
        <v>4561.3999999999996</v>
      </c>
    </row>
    <row r="76" spans="1:22" x14ac:dyDescent="0.2">
      <c r="A76" s="1" t="s">
        <v>3118</v>
      </c>
      <c r="B76" s="2">
        <v>18</v>
      </c>
      <c r="C76" s="2">
        <v>18</v>
      </c>
      <c r="D76" s="8">
        <v>84</v>
      </c>
      <c r="E76">
        <f t="shared" si="9"/>
        <v>92.4</v>
      </c>
      <c r="F76">
        <f t="shared" si="10"/>
        <v>2280.6999999999998</v>
      </c>
      <c r="G76" s="2">
        <f t="shared" ref="G76:G97" si="11">F76*2</f>
        <v>4561.3999999999996</v>
      </c>
    </row>
    <row r="77" spans="1:22" x14ac:dyDescent="0.2">
      <c r="A77" s="1" t="s">
        <v>3119</v>
      </c>
      <c r="B77" s="2">
        <v>18</v>
      </c>
      <c r="C77" s="2">
        <v>18</v>
      </c>
      <c r="D77" s="8">
        <v>85</v>
      </c>
      <c r="E77">
        <f t="shared" si="9"/>
        <v>93.5</v>
      </c>
      <c r="F77">
        <f t="shared" si="10"/>
        <v>2280.6999999999998</v>
      </c>
      <c r="G77" s="2">
        <f t="shared" si="11"/>
        <v>4561.3999999999996</v>
      </c>
    </row>
    <row r="78" spans="1:22" x14ac:dyDescent="0.2">
      <c r="A78" s="1" t="s">
        <v>3120</v>
      </c>
      <c r="B78" s="2">
        <v>17</v>
      </c>
      <c r="C78" s="2">
        <v>17</v>
      </c>
      <c r="D78" s="8">
        <v>85</v>
      </c>
      <c r="E78">
        <f t="shared" si="9"/>
        <v>93.5</v>
      </c>
      <c r="F78">
        <f t="shared" si="10"/>
        <v>2280.6999999999998</v>
      </c>
      <c r="G78" s="2">
        <f t="shared" si="11"/>
        <v>4561.3999999999996</v>
      </c>
    </row>
    <row r="79" spans="1:22" x14ac:dyDescent="0.2">
      <c r="A79" s="1" t="s">
        <v>3121</v>
      </c>
      <c r="B79" s="2">
        <v>17</v>
      </c>
      <c r="C79" s="2">
        <v>17</v>
      </c>
      <c r="D79" s="8">
        <v>86</v>
      </c>
      <c r="E79">
        <f t="shared" si="9"/>
        <v>94.6</v>
      </c>
      <c r="F79">
        <f t="shared" si="10"/>
        <v>2280.6999999999998</v>
      </c>
      <c r="G79" s="2">
        <f t="shared" si="11"/>
        <v>4561.3999999999996</v>
      </c>
    </row>
    <row r="80" spans="1:22" x14ac:dyDescent="0.2">
      <c r="A80" s="1" t="s">
        <v>3122</v>
      </c>
      <c r="B80" s="2">
        <v>17</v>
      </c>
      <c r="C80" s="2">
        <v>17</v>
      </c>
      <c r="D80" s="8">
        <v>86</v>
      </c>
      <c r="E80">
        <f t="shared" si="9"/>
        <v>94.6</v>
      </c>
      <c r="F80">
        <f t="shared" si="10"/>
        <v>2280.6999999999998</v>
      </c>
      <c r="G80" s="2">
        <f t="shared" si="11"/>
        <v>4561.3999999999996</v>
      </c>
    </row>
    <row r="81" spans="1:22" x14ac:dyDescent="0.2">
      <c r="A81" s="1" t="s">
        <v>3123</v>
      </c>
      <c r="B81" s="2">
        <v>18</v>
      </c>
      <c r="C81" s="2">
        <v>18</v>
      </c>
      <c r="D81" s="8">
        <v>86</v>
      </c>
      <c r="E81">
        <f t="shared" si="9"/>
        <v>94.6</v>
      </c>
      <c r="F81">
        <f t="shared" si="10"/>
        <v>2280.6999999999998</v>
      </c>
      <c r="G81" s="2">
        <f t="shared" si="11"/>
        <v>4561.3999999999996</v>
      </c>
    </row>
    <row r="82" spans="1:22" x14ac:dyDescent="0.2">
      <c r="A82" s="1" t="s">
        <v>3124</v>
      </c>
      <c r="B82" s="2">
        <v>18</v>
      </c>
      <c r="C82" s="2">
        <v>18</v>
      </c>
      <c r="D82" s="8">
        <v>87</v>
      </c>
      <c r="E82">
        <f t="shared" si="9"/>
        <v>95.7</v>
      </c>
      <c r="F82">
        <f t="shared" si="10"/>
        <v>2280.6999999999998</v>
      </c>
      <c r="G82" s="2">
        <f t="shared" si="11"/>
        <v>4561.3999999999996</v>
      </c>
      <c r="I82">
        <v>17.2</v>
      </c>
      <c r="J82">
        <v>79.2</v>
      </c>
      <c r="K82">
        <v>352617</v>
      </c>
      <c r="L82">
        <v>16</v>
      </c>
      <c r="M82">
        <v>60</v>
      </c>
      <c r="N82">
        <v>295250</v>
      </c>
      <c r="P82">
        <v>15.2</v>
      </c>
      <c r="Q82">
        <v>88</v>
      </c>
      <c r="S82">
        <f t="shared" ref="S82:T138" si="12">P82-I82</f>
        <v>-2</v>
      </c>
      <c r="T82">
        <f t="shared" si="12"/>
        <v>8.7999999999999972</v>
      </c>
      <c r="U82">
        <f t="shared" ref="U82:V138" si="13">P82-L82</f>
        <v>-0.80000000000000071</v>
      </c>
      <c r="V82">
        <f t="shared" si="13"/>
        <v>28</v>
      </c>
    </row>
    <row r="83" spans="1:22" x14ac:dyDescent="0.2">
      <c r="A83" s="1" t="s">
        <v>3125</v>
      </c>
      <c r="B83" s="2">
        <v>19</v>
      </c>
      <c r="C83" s="2">
        <v>19</v>
      </c>
      <c r="D83" s="8">
        <v>84</v>
      </c>
      <c r="E83">
        <f t="shared" si="9"/>
        <v>92.4</v>
      </c>
      <c r="F83">
        <f t="shared" si="10"/>
        <v>2280.6999999999998</v>
      </c>
      <c r="G83" s="2">
        <f t="shared" si="11"/>
        <v>4561.3999999999996</v>
      </c>
      <c r="I83">
        <v>17.8</v>
      </c>
      <c r="J83">
        <v>90.1</v>
      </c>
      <c r="K83">
        <v>352620</v>
      </c>
      <c r="L83">
        <v>19.2</v>
      </c>
      <c r="M83">
        <v>80</v>
      </c>
      <c r="N83">
        <v>295251</v>
      </c>
      <c r="P83">
        <v>16</v>
      </c>
      <c r="Q83">
        <v>76</v>
      </c>
      <c r="S83">
        <f t="shared" si="12"/>
        <v>-1.8000000000000007</v>
      </c>
      <c r="T83">
        <f t="shared" si="12"/>
        <v>-14.099999999999994</v>
      </c>
      <c r="U83">
        <f t="shared" si="13"/>
        <v>-3.1999999999999993</v>
      </c>
      <c r="V83">
        <f t="shared" si="13"/>
        <v>-4</v>
      </c>
    </row>
    <row r="84" spans="1:22" x14ac:dyDescent="0.2">
      <c r="A84" s="1" t="s">
        <v>3126</v>
      </c>
      <c r="B84" s="2">
        <v>21</v>
      </c>
      <c r="C84" s="2">
        <v>21</v>
      </c>
      <c r="D84" s="8">
        <v>77</v>
      </c>
      <c r="E84">
        <f t="shared" si="9"/>
        <v>84.7</v>
      </c>
      <c r="F84">
        <f t="shared" si="10"/>
        <v>2252.3000000000002</v>
      </c>
      <c r="G84" s="2">
        <f t="shared" si="11"/>
        <v>4504.6000000000004</v>
      </c>
      <c r="I84">
        <v>19</v>
      </c>
      <c r="J84">
        <v>86.2</v>
      </c>
      <c r="K84">
        <v>352511</v>
      </c>
      <c r="L84">
        <v>18.100000000000001</v>
      </c>
      <c r="M84">
        <v>68.2</v>
      </c>
      <c r="N84">
        <v>295266</v>
      </c>
      <c r="P84">
        <v>16.5</v>
      </c>
      <c r="Q84">
        <v>65</v>
      </c>
      <c r="S84">
        <f t="shared" si="12"/>
        <v>-2.5</v>
      </c>
      <c r="T84">
        <f t="shared" si="12"/>
        <v>-21.200000000000003</v>
      </c>
      <c r="U84">
        <f t="shared" si="13"/>
        <v>-1.6000000000000014</v>
      </c>
      <c r="V84">
        <f t="shared" si="13"/>
        <v>-3.2000000000000028</v>
      </c>
    </row>
    <row r="85" spans="1:22" x14ac:dyDescent="0.2">
      <c r="A85" s="1" t="s">
        <v>3127</v>
      </c>
      <c r="B85" s="2">
        <v>22</v>
      </c>
      <c r="C85" s="2">
        <v>22</v>
      </c>
      <c r="D85" s="8">
        <v>73</v>
      </c>
      <c r="E85">
        <f t="shared" si="9"/>
        <v>80.3</v>
      </c>
      <c r="F85">
        <f t="shared" si="10"/>
        <v>2252.3000000000002</v>
      </c>
      <c r="G85" s="2">
        <f t="shared" si="11"/>
        <v>4504.6000000000004</v>
      </c>
      <c r="I85">
        <v>20.100000000000001</v>
      </c>
      <c r="J85">
        <v>79</v>
      </c>
      <c r="K85">
        <v>352581</v>
      </c>
      <c r="L85">
        <v>20</v>
      </c>
      <c r="M85">
        <v>78</v>
      </c>
      <c r="N85">
        <v>295383</v>
      </c>
      <c r="P85">
        <v>18</v>
      </c>
      <c r="Q85">
        <v>73</v>
      </c>
      <c r="S85">
        <f t="shared" si="12"/>
        <v>-2.1000000000000014</v>
      </c>
      <c r="T85">
        <f t="shared" si="12"/>
        <v>-6</v>
      </c>
      <c r="U85">
        <f t="shared" si="13"/>
        <v>-2</v>
      </c>
      <c r="V85">
        <f t="shared" si="13"/>
        <v>-5</v>
      </c>
    </row>
    <row r="86" spans="1:22" x14ac:dyDescent="0.2">
      <c r="A86" s="1" t="s">
        <v>3128</v>
      </c>
      <c r="B86" s="2">
        <v>24</v>
      </c>
      <c r="C86" s="2">
        <v>24</v>
      </c>
      <c r="D86" s="8">
        <v>70</v>
      </c>
      <c r="E86">
        <f t="shared" si="9"/>
        <v>77</v>
      </c>
      <c r="F86">
        <f t="shared" si="10"/>
        <v>1975.7</v>
      </c>
      <c r="G86" s="2">
        <f t="shared" si="11"/>
        <v>3951.4</v>
      </c>
      <c r="I86">
        <v>22.3</v>
      </c>
      <c r="J86">
        <v>80.099999999999994</v>
      </c>
      <c r="K86">
        <v>352590</v>
      </c>
      <c r="L86">
        <v>21.4</v>
      </c>
      <c r="M86">
        <v>65.099999999999994</v>
      </c>
      <c r="N86" s="42">
        <v>295370</v>
      </c>
      <c r="P86">
        <v>20</v>
      </c>
      <c r="Q86">
        <v>80</v>
      </c>
      <c r="S86">
        <f t="shared" si="12"/>
        <v>-2.3000000000000007</v>
      </c>
      <c r="T86">
        <f t="shared" si="12"/>
        <v>-9.9999999999994316E-2</v>
      </c>
      <c r="U86">
        <f t="shared" si="13"/>
        <v>-1.3999999999999986</v>
      </c>
      <c r="V86">
        <f t="shared" si="13"/>
        <v>14.900000000000006</v>
      </c>
    </row>
    <row r="87" spans="1:22" x14ac:dyDescent="0.2">
      <c r="A87" s="1" t="s">
        <v>3129</v>
      </c>
      <c r="B87" s="2">
        <v>25</v>
      </c>
      <c r="C87" s="2">
        <v>25</v>
      </c>
      <c r="D87" s="8">
        <v>66</v>
      </c>
      <c r="E87">
        <f t="shared" si="9"/>
        <v>72.599999999999994</v>
      </c>
      <c r="F87">
        <f t="shared" si="10"/>
        <v>3207.4</v>
      </c>
      <c r="G87" s="2">
        <f t="shared" si="11"/>
        <v>6414.8</v>
      </c>
      <c r="I87">
        <v>22</v>
      </c>
      <c r="J87">
        <v>80.099999999999994</v>
      </c>
      <c r="K87">
        <v>352594</v>
      </c>
      <c r="L87">
        <v>21.5</v>
      </c>
      <c r="M87">
        <v>79.2</v>
      </c>
      <c r="N87" s="42">
        <v>295348</v>
      </c>
      <c r="P87">
        <v>24.6</v>
      </c>
      <c r="Q87">
        <v>66</v>
      </c>
      <c r="S87">
        <f t="shared" si="12"/>
        <v>2.6000000000000014</v>
      </c>
      <c r="T87">
        <f t="shared" si="12"/>
        <v>-14.099999999999994</v>
      </c>
      <c r="U87">
        <f t="shared" si="13"/>
        <v>3.1000000000000014</v>
      </c>
      <c r="V87">
        <f t="shared" si="13"/>
        <v>-13.200000000000003</v>
      </c>
    </row>
    <row r="88" spans="1:22" x14ac:dyDescent="0.2">
      <c r="A88" s="1" t="s">
        <v>3130</v>
      </c>
      <c r="B88" s="2">
        <v>26</v>
      </c>
      <c r="C88" s="2">
        <v>26</v>
      </c>
      <c r="D88" s="8">
        <v>63</v>
      </c>
      <c r="E88">
        <f t="shared" si="9"/>
        <v>69.3</v>
      </c>
      <c r="F88">
        <f t="shared" si="10"/>
        <v>2274.6999999999998</v>
      </c>
      <c r="G88" s="2">
        <f t="shared" si="11"/>
        <v>4549.3999999999996</v>
      </c>
      <c r="I88">
        <v>25.8</v>
      </c>
      <c r="J88">
        <v>68.2</v>
      </c>
      <c r="K88">
        <v>352594</v>
      </c>
      <c r="L88">
        <v>26.1</v>
      </c>
      <c r="M88">
        <v>65.8</v>
      </c>
      <c r="N88">
        <v>295428</v>
      </c>
      <c r="P88">
        <v>28.2</v>
      </c>
      <c r="Q88">
        <v>60</v>
      </c>
      <c r="S88">
        <f t="shared" si="12"/>
        <v>2.3999999999999986</v>
      </c>
      <c r="T88">
        <f t="shared" si="12"/>
        <v>-8.2000000000000028</v>
      </c>
      <c r="U88">
        <f t="shared" si="13"/>
        <v>2.0999999999999979</v>
      </c>
      <c r="V88">
        <f t="shared" si="13"/>
        <v>-5.7999999999999972</v>
      </c>
    </row>
    <row r="89" spans="1:22" x14ac:dyDescent="0.2">
      <c r="A89" s="1" t="s">
        <v>3131</v>
      </c>
      <c r="B89" s="2">
        <v>26</v>
      </c>
      <c r="C89" s="2">
        <v>26</v>
      </c>
      <c r="D89" s="8">
        <v>61</v>
      </c>
      <c r="E89">
        <f t="shared" si="9"/>
        <v>67.099999999999994</v>
      </c>
      <c r="F89">
        <f t="shared" si="10"/>
        <v>2274.6999999999998</v>
      </c>
      <c r="G89" s="2">
        <f t="shared" si="11"/>
        <v>4549.3999999999996</v>
      </c>
      <c r="I89">
        <v>27</v>
      </c>
      <c r="J89">
        <v>66</v>
      </c>
      <c r="K89">
        <v>352594</v>
      </c>
      <c r="L89">
        <v>24.1</v>
      </c>
      <c r="M89">
        <v>71.2</v>
      </c>
      <c r="N89">
        <v>295504</v>
      </c>
      <c r="P89">
        <v>28.9</v>
      </c>
      <c r="Q89">
        <v>55</v>
      </c>
      <c r="S89">
        <f t="shared" si="12"/>
        <v>1.8999999999999986</v>
      </c>
      <c r="T89">
        <f t="shared" si="12"/>
        <v>-11</v>
      </c>
      <c r="U89">
        <f t="shared" si="13"/>
        <v>4.7999999999999972</v>
      </c>
      <c r="V89">
        <f t="shared" si="13"/>
        <v>-16.200000000000003</v>
      </c>
    </row>
    <row r="90" spans="1:22" x14ac:dyDescent="0.2">
      <c r="A90" s="1" t="s">
        <v>3132</v>
      </c>
      <c r="B90" s="2">
        <v>26</v>
      </c>
      <c r="C90" s="2">
        <v>26</v>
      </c>
      <c r="D90" s="8">
        <v>61</v>
      </c>
      <c r="E90">
        <f t="shared" si="9"/>
        <v>67.099999999999994</v>
      </c>
      <c r="F90">
        <f t="shared" si="10"/>
        <v>2274.6999999999998</v>
      </c>
      <c r="G90" s="2">
        <f t="shared" si="11"/>
        <v>4549.3999999999996</v>
      </c>
      <c r="I90">
        <v>26</v>
      </c>
      <c r="J90">
        <v>63.3</v>
      </c>
      <c r="K90">
        <v>352858</v>
      </c>
      <c r="L90">
        <v>26</v>
      </c>
      <c r="M90">
        <v>63.4</v>
      </c>
      <c r="N90">
        <v>295504</v>
      </c>
      <c r="P90">
        <v>28.9</v>
      </c>
      <c r="Q90">
        <v>48</v>
      </c>
      <c r="S90">
        <f t="shared" si="12"/>
        <v>2.8999999999999986</v>
      </c>
      <c r="T90">
        <f t="shared" si="12"/>
        <v>-15.299999999999997</v>
      </c>
      <c r="U90">
        <f t="shared" si="13"/>
        <v>2.8999999999999986</v>
      </c>
      <c r="V90">
        <f t="shared" si="13"/>
        <v>-15.399999999999999</v>
      </c>
    </row>
    <row r="91" spans="1:22" x14ac:dyDescent="0.2">
      <c r="A91" s="1" t="s">
        <v>3133</v>
      </c>
      <c r="B91" s="2">
        <v>26</v>
      </c>
      <c r="C91" s="2">
        <v>26</v>
      </c>
      <c r="D91" s="8">
        <v>62</v>
      </c>
      <c r="E91">
        <f t="shared" si="9"/>
        <v>68.2</v>
      </c>
      <c r="F91">
        <f t="shared" si="10"/>
        <v>2274.6999999999998</v>
      </c>
      <c r="G91" s="2">
        <f t="shared" si="11"/>
        <v>4549.3999999999996</v>
      </c>
      <c r="I91">
        <v>22.7</v>
      </c>
      <c r="J91">
        <v>77</v>
      </c>
      <c r="K91">
        <v>352858</v>
      </c>
      <c r="L91">
        <v>22.7</v>
      </c>
      <c r="M91">
        <v>67.400000000000006</v>
      </c>
      <c r="N91">
        <v>295504</v>
      </c>
      <c r="P91">
        <v>23</v>
      </c>
      <c r="Q91">
        <v>72</v>
      </c>
      <c r="S91">
        <f t="shared" si="12"/>
        <v>0.30000000000000071</v>
      </c>
      <c r="T91">
        <f t="shared" si="12"/>
        <v>-5</v>
      </c>
      <c r="U91">
        <f t="shared" si="13"/>
        <v>0.30000000000000071</v>
      </c>
      <c r="V91">
        <f t="shared" si="13"/>
        <v>4.5999999999999943</v>
      </c>
    </row>
    <row r="92" spans="1:22" x14ac:dyDescent="0.2">
      <c r="A92" s="1" t="s">
        <v>3134</v>
      </c>
      <c r="B92" s="2">
        <v>25</v>
      </c>
      <c r="C92" s="2">
        <v>25</v>
      </c>
      <c r="D92" s="8">
        <v>63</v>
      </c>
      <c r="E92">
        <f t="shared" si="9"/>
        <v>69.3</v>
      </c>
      <c r="F92">
        <f t="shared" si="10"/>
        <v>2274.6999999999998</v>
      </c>
      <c r="G92" s="2">
        <f t="shared" si="11"/>
        <v>4549.3999999999996</v>
      </c>
      <c r="I92">
        <v>21.2</v>
      </c>
      <c r="J92">
        <v>84</v>
      </c>
      <c r="K92">
        <v>352858</v>
      </c>
      <c r="L92">
        <v>22.1</v>
      </c>
      <c r="M92">
        <v>85.3</v>
      </c>
      <c r="N92">
        <v>295504</v>
      </c>
      <c r="P92">
        <v>23</v>
      </c>
      <c r="Q92">
        <v>71</v>
      </c>
      <c r="S92">
        <f t="shared" si="12"/>
        <v>1.8000000000000007</v>
      </c>
      <c r="T92">
        <f t="shared" si="12"/>
        <v>-13</v>
      </c>
      <c r="U92">
        <f t="shared" si="13"/>
        <v>0.89999999999999858</v>
      </c>
      <c r="V92">
        <f t="shared" si="13"/>
        <v>-14.299999999999997</v>
      </c>
    </row>
    <row r="93" spans="1:22" x14ac:dyDescent="0.2">
      <c r="A93" s="1" t="s">
        <v>3135</v>
      </c>
      <c r="B93" s="2">
        <v>25</v>
      </c>
      <c r="C93" s="2">
        <v>25</v>
      </c>
      <c r="D93" s="8">
        <v>66</v>
      </c>
      <c r="E93">
        <f t="shared" si="9"/>
        <v>72.599999999999994</v>
      </c>
      <c r="F93">
        <f t="shared" si="10"/>
        <v>3207.4</v>
      </c>
      <c r="G93" s="2">
        <f t="shared" si="11"/>
        <v>6414.8</v>
      </c>
      <c r="I93">
        <v>23</v>
      </c>
      <c r="J93">
        <v>82.3</v>
      </c>
      <c r="K93">
        <v>353107</v>
      </c>
      <c r="L93">
        <v>20.3</v>
      </c>
      <c r="M93">
        <v>88.6</v>
      </c>
      <c r="N93">
        <v>295733</v>
      </c>
      <c r="P93">
        <v>24.1</v>
      </c>
      <c r="Q93">
        <v>80</v>
      </c>
      <c r="S93">
        <f t="shared" si="12"/>
        <v>1.1000000000000014</v>
      </c>
      <c r="T93">
        <f t="shared" si="12"/>
        <v>-2.2999999999999972</v>
      </c>
      <c r="U93">
        <f t="shared" si="13"/>
        <v>3.8000000000000007</v>
      </c>
      <c r="V93">
        <f t="shared" si="13"/>
        <v>-8.5999999999999943</v>
      </c>
    </row>
    <row r="94" spans="1:22" x14ac:dyDescent="0.2">
      <c r="A94" s="1" t="s">
        <v>3136</v>
      </c>
      <c r="B94" s="2">
        <v>23</v>
      </c>
      <c r="C94" s="2">
        <v>23</v>
      </c>
      <c r="D94" s="8">
        <v>72</v>
      </c>
      <c r="E94">
        <f t="shared" si="9"/>
        <v>79.2</v>
      </c>
      <c r="F94">
        <f t="shared" si="10"/>
        <v>1975.7</v>
      </c>
      <c r="G94" s="2">
        <f t="shared" si="11"/>
        <v>3951.4</v>
      </c>
      <c r="I94">
        <v>21.2</v>
      </c>
      <c r="J94">
        <v>83.4</v>
      </c>
      <c r="K94">
        <v>353369</v>
      </c>
      <c r="L94">
        <v>19.600000000000001</v>
      </c>
      <c r="M94">
        <v>90.9</v>
      </c>
      <c r="N94">
        <v>295812</v>
      </c>
      <c r="P94">
        <v>22.7</v>
      </c>
      <c r="Q94">
        <v>77</v>
      </c>
      <c r="S94">
        <f t="shared" si="12"/>
        <v>1.5</v>
      </c>
      <c r="T94">
        <f t="shared" si="12"/>
        <v>-6.4000000000000057</v>
      </c>
      <c r="U94">
        <f t="shared" si="13"/>
        <v>3.0999999999999979</v>
      </c>
      <c r="V94">
        <f t="shared" si="13"/>
        <v>-13.900000000000006</v>
      </c>
    </row>
    <row r="95" spans="1:22" x14ac:dyDescent="0.2">
      <c r="A95" s="1" t="s">
        <v>3137</v>
      </c>
      <c r="B95" s="2">
        <v>22</v>
      </c>
      <c r="C95" s="2">
        <v>22</v>
      </c>
      <c r="D95" s="8">
        <v>73</v>
      </c>
      <c r="E95">
        <f t="shared" si="9"/>
        <v>80.3</v>
      </c>
      <c r="F95">
        <f t="shared" si="10"/>
        <v>2252.3000000000002</v>
      </c>
      <c r="G95" s="2">
        <f t="shared" si="11"/>
        <v>4504.6000000000004</v>
      </c>
      <c r="I95">
        <v>20.2</v>
      </c>
      <c r="J95">
        <v>80.5</v>
      </c>
      <c r="K95">
        <v>353560</v>
      </c>
      <c r="L95">
        <v>22.7</v>
      </c>
      <c r="M95">
        <v>80.3</v>
      </c>
      <c r="N95">
        <v>295849</v>
      </c>
      <c r="P95">
        <v>23.2</v>
      </c>
      <c r="Q95">
        <v>77</v>
      </c>
      <c r="S95">
        <f t="shared" si="12"/>
        <v>3</v>
      </c>
      <c r="T95">
        <f t="shared" si="12"/>
        <v>-3.5</v>
      </c>
      <c r="U95">
        <f t="shared" si="13"/>
        <v>0.5</v>
      </c>
      <c r="V95">
        <f t="shared" si="13"/>
        <v>-3.2999999999999972</v>
      </c>
    </row>
    <row r="96" spans="1:22" x14ac:dyDescent="0.2">
      <c r="A96" s="1" t="s">
        <v>3138</v>
      </c>
      <c r="B96" s="2">
        <v>22</v>
      </c>
      <c r="C96" s="2">
        <v>22</v>
      </c>
      <c r="D96" s="8">
        <v>75</v>
      </c>
      <c r="E96">
        <f t="shared" si="9"/>
        <v>82.5</v>
      </c>
      <c r="F96">
        <f t="shared" si="10"/>
        <v>2252.3000000000002</v>
      </c>
      <c r="G96" s="2">
        <f t="shared" si="11"/>
        <v>4504.6000000000004</v>
      </c>
      <c r="I96">
        <v>18.5</v>
      </c>
      <c r="J96">
        <v>89.6</v>
      </c>
      <c r="K96">
        <v>353560</v>
      </c>
      <c r="L96">
        <v>19.600000000000001</v>
      </c>
      <c r="M96">
        <v>89.5</v>
      </c>
      <c r="N96">
        <v>295849</v>
      </c>
      <c r="P96">
        <v>23.2</v>
      </c>
      <c r="Q96">
        <v>77</v>
      </c>
      <c r="S96">
        <f t="shared" si="12"/>
        <v>4.6999999999999993</v>
      </c>
      <c r="T96">
        <f t="shared" si="12"/>
        <v>-12.599999999999994</v>
      </c>
      <c r="U96">
        <f t="shared" si="13"/>
        <v>3.5999999999999979</v>
      </c>
      <c r="V96">
        <f t="shared" si="13"/>
        <v>-12.5</v>
      </c>
    </row>
    <row r="97" spans="1:22" x14ac:dyDescent="0.2">
      <c r="A97" s="1" t="s">
        <v>3139</v>
      </c>
      <c r="B97" s="2">
        <v>21</v>
      </c>
      <c r="C97" s="2">
        <v>21</v>
      </c>
      <c r="D97" s="8">
        <v>76</v>
      </c>
      <c r="E97">
        <f t="shared" si="9"/>
        <v>83.6</v>
      </c>
      <c r="F97">
        <f t="shared" si="10"/>
        <v>2252.3000000000002</v>
      </c>
      <c r="G97" s="2">
        <f t="shared" si="11"/>
        <v>4504.6000000000004</v>
      </c>
      <c r="I97">
        <v>22.5</v>
      </c>
      <c r="J97">
        <v>78</v>
      </c>
      <c r="K97">
        <v>353757</v>
      </c>
      <c r="L97">
        <v>21.9</v>
      </c>
      <c r="M97">
        <v>85.6</v>
      </c>
      <c r="N97">
        <v>295883</v>
      </c>
      <c r="P97">
        <v>24.7</v>
      </c>
      <c r="Q97">
        <v>70</v>
      </c>
      <c r="S97">
        <f t="shared" si="12"/>
        <v>2.1999999999999993</v>
      </c>
      <c r="T97">
        <f t="shared" si="12"/>
        <v>-8</v>
      </c>
      <c r="U97">
        <f t="shared" si="13"/>
        <v>2.8000000000000007</v>
      </c>
      <c r="V97">
        <f t="shared" si="13"/>
        <v>-15.599999999999994</v>
      </c>
    </row>
    <row r="98" spans="1:22" x14ac:dyDescent="0.2">
      <c r="A98" s="1" t="s">
        <v>3140</v>
      </c>
      <c r="B98" s="2">
        <v>21</v>
      </c>
      <c r="C98" s="2">
        <v>21</v>
      </c>
      <c r="D98" s="8">
        <v>77</v>
      </c>
      <c r="E98">
        <f t="shared" si="9"/>
        <v>84.7</v>
      </c>
      <c r="F98">
        <f t="shared" si="10"/>
        <v>2252.3000000000002</v>
      </c>
      <c r="G98" s="2">
        <f>F98*2</f>
        <v>4504.6000000000004</v>
      </c>
      <c r="H98" s="3">
        <f>AVERAGE(G75:G98)</f>
        <v>4648.3166666666666</v>
      </c>
      <c r="O98" s="8">
        <f>(K106-K82)+(N106-N82)</f>
        <v>3771</v>
      </c>
    </row>
    <row r="99" spans="1:22" x14ac:dyDescent="0.2">
      <c r="A99" s="1" t="s">
        <v>3141</v>
      </c>
      <c r="B99" s="2">
        <v>20</v>
      </c>
      <c r="C99" s="2">
        <v>20</v>
      </c>
      <c r="D99" s="8">
        <v>79</v>
      </c>
      <c r="E99">
        <f t="shared" si="9"/>
        <v>86.9</v>
      </c>
      <c r="F99">
        <f t="shared" si="10"/>
        <v>2252.3000000000002</v>
      </c>
      <c r="G99" s="2">
        <f>F99*2</f>
        <v>4504.6000000000004</v>
      </c>
    </row>
    <row r="100" spans="1:22" x14ac:dyDescent="0.2">
      <c r="A100" s="1" t="s">
        <v>3142</v>
      </c>
      <c r="B100" s="2">
        <v>20</v>
      </c>
      <c r="C100" s="2">
        <v>20</v>
      </c>
      <c r="D100" s="8">
        <v>81</v>
      </c>
      <c r="E100">
        <f t="shared" si="9"/>
        <v>89.1</v>
      </c>
      <c r="F100">
        <f t="shared" si="10"/>
        <v>2252.3000000000002</v>
      </c>
      <c r="G100" s="2">
        <f t="shared" ref="G100:G122" si="14">F100*2</f>
        <v>4504.6000000000004</v>
      </c>
    </row>
    <row r="101" spans="1:22" x14ac:dyDescent="0.2">
      <c r="A101" s="1" t="s">
        <v>3143</v>
      </c>
      <c r="B101" s="2">
        <v>20</v>
      </c>
      <c r="C101" s="2">
        <v>20</v>
      </c>
      <c r="D101" s="8">
        <v>82</v>
      </c>
      <c r="E101">
        <f t="shared" si="9"/>
        <v>90.2</v>
      </c>
      <c r="F101">
        <f t="shared" si="10"/>
        <v>3108.1</v>
      </c>
      <c r="G101" s="2">
        <f t="shared" si="14"/>
        <v>6216.2</v>
      </c>
    </row>
    <row r="102" spans="1:22" x14ac:dyDescent="0.2">
      <c r="A102" s="1" t="s">
        <v>3144</v>
      </c>
      <c r="B102" s="2">
        <v>19</v>
      </c>
      <c r="C102" s="2">
        <v>19</v>
      </c>
      <c r="D102" s="8">
        <v>83</v>
      </c>
      <c r="E102">
        <f t="shared" si="9"/>
        <v>91.3</v>
      </c>
      <c r="F102">
        <f t="shared" si="10"/>
        <v>2280.6999999999998</v>
      </c>
      <c r="G102" s="2">
        <f t="shared" si="14"/>
        <v>4561.3999999999996</v>
      </c>
    </row>
    <row r="103" spans="1:22" x14ac:dyDescent="0.2">
      <c r="A103" s="1" t="s">
        <v>3145</v>
      </c>
      <c r="B103" s="2">
        <v>19</v>
      </c>
      <c r="C103" s="2">
        <v>19</v>
      </c>
      <c r="D103" s="8">
        <v>84</v>
      </c>
      <c r="E103">
        <f t="shared" si="9"/>
        <v>92.4</v>
      </c>
      <c r="F103">
        <f t="shared" si="10"/>
        <v>2280.6999999999998</v>
      </c>
      <c r="G103" s="2">
        <f t="shared" si="14"/>
        <v>4561.3999999999996</v>
      </c>
    </row>
    <row r="104" spans="1:22" x14ac:dyDescent="0.2">
      <c r="A104" s="1" t="s">
        <v>3146</v>
      </c>
      <c r="B104" s="2">
        <v>19</v>
      </c>
      <c r="C104" s="2">
        <v>19</v>
      </c>
      <c r="D104" s="8">
        <v>84</v>
      </c>
      <c r="E104">
        <f t="shared" si="9"/>
        <v>92.4</v>
      </c>
      <c r="F104">
        <f t="shared" si="10"/>
        <v>2280.6999999999998</v>
      </c>
      <c r="G104" s="2">
        <f t="shared" si="14"/>
        <v>4561.3999999999996</v>
      </c>
    </row>
    <row r="105" spans="1:22" x14ac:dyDescent="0.2">
      <c r="A105" s="1" t="s">
        <v>3147</v>
      </c>
      <c r="B105" s="2">
        <v>19</v>
      </c>
      <c r="C105" s="2">
        <v>19</v>
      </c>
      <c r="D105" s="8">
        <v>86</v>
      </c>
      <c r="E105">
        <f t="shared" si="9"/>
        <v>94.6</v>
      </c>
      <c r="F105">
        <f t="shared" si="10"/>
        <v>2280.6999999999998</v>
      </c>
      <c r="G105" s="2">
        <f t="shared" si="14"/>
        <v>4561.3999999999996</v>
      </c>
    </row>
    <row r="106" spans="1:22" x14ac:dyDescent="0.2">
      <c r="A106" s="1" t="s">
        <v>3148</v>
      </c>
      <c r="B106" s="2">
        <v>19</v>
      </c>
      <c r="C106" s="2">
        <v>19</v>
      </c>
      <c r="D106" s="8">
        <v>86</v>
      </c>
      <c r="E106">
        <f t="shared" si="9"/>
        <v>94.6</v>
      </c>
      <c r="F106">
        <f t="shared" si="10"/>
        <v>2280.6999999999998</v>
      </c>
      <c r="G106" s="2">
        <f t="shared" si="14"/>
        <v>4561.3999999999996</v>
      </c>
      <c r="I106">
        <v>18.8</v>
      </c>
      <c r="J106">
        <v>89.1</v>
      </c>
      <c r="K106">
        <v>355100</v>
      </c>
      <c r="L106">
        <v>20.3</v>
      </c>
      <c r="M106">
        <v>83.4</v>
      </c>
      <c r="N106">
        <v>296538</v>
      </c>
      <c r="P106">
        <v>23.7</v>
      </c>
      <c r="Q106">
        <v>71</v>
      </c>
      <c r="S106">
        <f t="shared" si="12"/>
        <v>4.8999999999999986</v>
      </c>
      <c r="T106">
        <f t="shared" si="12"/>
        <v>-18.099999999999994</v>
      </c>
      <c r="U106">
        <f t="shared" si="13"/>
        <v>3.3999999999999986</v>
      </c>
      <c r="V106">
        <f t="shared" si="13"/>
        <v>-12.400000000000006</v>
      </c>
    </row>
    <row r="107" spans="1:22" x14ac:dyDescent="0.2">
      <c r="A107" s="1" t="s">
        <v>3149</v>
      </c>
      <c r="B107" s="2">
        <v>20</v>
      </c>
      <c r="C107" s="2">
        <v>20</v>
      </c>
      <c r="D107" s="8">
        <v>85</v>
      </c>
      <c r="E107">
        <f t="shared" si="9"/>
        <v>93.5</v>
      </c>
      <c r="F107">
        <f t="shared" si="10"/>
        <v>3108.1</v>
      </c>
      <c r="G107" s="2">
        <f t="shared" si="14"/>
        <v>6216.2</v>
      </c>
      <c r="I107">
        <v>18.8</v>
      </c>
      <c r="J107">
        <v>89.1</v>
      </c>
      <c r="K107">
        <v>355100</v>
      </c>
      <c r="L107">
        <v>19.3</v>
      </c>
      <c r="M107">
        <v>86.7</v>
      </c>
      <c r="N107">
        <v>296601</v>
      </c>
      <c r="P107">
        <v>23.4</v>
      </c>
      <c r="Q107">
        <v>70</v>
      </c>
      <c r="S107">
        <f t="shared" si="12"/>
        <v>4.5999999999999979</v>
      </c>
      <c r="T107">
        <f t="shared" si="12"/>
        <v>-19.099999999999994</v>
      </c>
      <c r="U107">
        <f t="shared" si="13"/>
        <v>4.0999999999999979</v>
      </c>
      <c r="V107">
        <f t="shared" si="13"/>
        <v>-16.700000000000003</v>
      </c>
    </row>
    <row r="108" spans="1:22" x14ac:dyDescent="0.2">
      <c r="A108" s="1" t="s">
        <v>3150</v>
      </c>
      <c r="B108" s="2">
        <v>20</v>
      </c>
      <c r="C108" s="2">
        <v>20</v>
      </c>
      <c r="D108" s="8">
        <v>84</v>
      </c>
      <c r="E108">
        <f t="shared" si="9"/>
        <v>92.4</v>
      </c>
      <c r="F108">
        <f t="shared" si="10"/>
        <v>3108.1</v>
      </c>
      <c r="G108" s="2">
        <f t="shared" si="14"/>
        <v>6216.2</v>
      </c>
      <c r="I108">
        <v>19.3</v>
      </c>
      <c r="J108">
        <v>87.9</v>
      </c>
      <c r="K108">
        <v>355421</v>
      </c>
      <c r="L108">
        <v>19.8</v>
      </c>
      <c r="M108">
        <v>89</v>
      </c>
      <c r="N108">
        <v>296688</v>
      </c>
      <c r="P108">
        <v>23.4</v>
      </c>
      <c r="Q108">
        <v>70</v>
      </c>
      <c r="S108">
        <f t="shared" si="12"/>
        <v>4.0999999999999979</v>
      </c>
      <c r="T108">
        <f t="shared" si="12"/>
        <v>-17.900000000000006</v>
      </c>
      <c r="U108">
        <f t="shared" si="13"/>
        <v>3.5999999999999979</v>
      </c>
      <c r="V108">
        <f t="shared" si="13"/>
        <v>-19</v>
      </c>
    </row>
    <row r="109" spans="1:22" x14ac:dyDescent="0.2">
      <c r="A109" s="1" t="s">
        <v>3151</v>
      </c>
      <c r="B109" s="2">
        <v>20</v>
      </c>
      <c r="C109" s="2">
        <v>20</v>
      </c>
      <c r="D109" s="8">
        <v>85</v>
      </c>
      <c r="E109">
        <f t="shared" si="9"/>
        <v>93.5</v>
      </c>
      <c r="F109">
        <f t="shared" si="10"/>
        <v>3108.1</v>
      </c>
      <c r="G109" s="2">
        <f t="shared" si="14"/>
        <v>6216.2</v>
      </c>
      <c r="I109">
        <v>19.8</v>
      </c>
      <c r="J109">
        <v>88</v>
      </c>
      <c r="K109">
        <v>355450</v>
      </c>
      <c r="L109">
        <v>19.5</v>
      </c>
      <c r="M109">
        <v>87.6</v>
      </c>
      <c r="N109">
        <v>296746</v>
      </c>
      <c r="P109">
        <v>24.2</v>
      </c>
      <c r="Q109">
        <v>71</v>
      </c>
      <c r="S109">
        <f t="shared" si="12"/>
        <v>4.3999999999999986</v>
      </c>
      <c r="T109">
        <f t="shared" si="12"/>
        <v>-17</v>
      </c>
      <c r="U109">
        <f t="shared" si="13"/>
        <v>4.6999999999999993</v>
      </c>
      <c r="V109">
        <f t="shared" si="13"/>
        <v>-16.599999999999994</v>
      </c>
    </row>
    <row r="110" spans="1:22" x14ac:dyDescent="0.2">
      <c r="A110" s="1" t="s">
        <v>3152</v>
      </c>
      <c r="B110" s="2">
        <v>20</v>
      </c>
      <c r="C110" s="2">
        <v>20</v>
      </c>
      <c r="D110" s="8">
        <v>84</v>
      </c>
      <c r="E110">
        <f t="shared" si="9"/>
        <v>92.4</v>
      </c>
      <c r="F110">
        <f t="shared" si="10"/>
        <v>3108.1</v>
      </c>
      <c r="G110" s="2">
        <f t="shared" si="14"/>
        <v>6216.2</v>
      </c>
      <c r="I110">
        <v>22.2</v>
      </c>
      <c r="J110">
        <v>78.7</v>
      </c>
      <c r="K110">
        <v>355450</v>
      </c>
      <c r="L110">
        <v>19.600000000000001</v>
      </c>
      <c r="M110">
        <v>88.5</v>
      </c>
      <c r="N110">
        <v>296746</v>
      </c>
      <c r="P110">
        <v>25.5</v>
      </c>
      <c r="Q110">
        <v>65</v>
      </c>
      <c r="S110">
        <f t="shared" si="12"/>
        <v>3.3000000000000007</v>
      </c>
      <c r="T110">
        <f t="shared" si="12"/>
        <v>-13.700000000000003</v>
      </c>
      <c r="U110">
        <f t="shared" si="13"/>
        <v>5.8999999999999986</v>
      </c>
      <c r="V110">
        <f t="shared" si="13"/>
        <v>-23.5</v>
      </c>
    </row>
    <row r="111" spans="1:22" x14ac:dyDescent="0.2">
      <c r="A111" s="1" t="s">
        <v>3153</v>
      </c>
      <c r="B111" s="2">
        <v>21</v>
      </c>
      <c r="C111" s="2">
        <v>21</v>
      </c>
      <c r="D111" s="8">
        <v>82</v>
      </c>
      <c r="E111">
        <f t="shared" si="9"/>
        <v>90.2</v>
      </c>
      <c r="F111">
        <f t="shared" si="10"/>
        <v>3108.1</v>
      </c>
      <c r="G111" s="2">
        <f t="shared" si="14"/>
        <v>6216.2</v>
      </c>
      <c r="I111" t="s">
        <v>537</v>
      </c>
      <c r="J111" t="s">
        <v>537</v>
      </c>
      <c r="K111">
        <v>355450</v>
      </c>
      <c r="L111" t="s">
        <v>537</v>
      </c>
      <c r="M111" t="s">
        <v>537</v>
      </c>
      <c r="N111">
        <v>296746</v>
      </c>
      <c r="P111">
        <v>25.8</v>
      </c>
      <c r="Q111">
        <v>51</v>
      </c>
    </row>
    <row r="112" spans="1:22" x14ac:dyDescent="0.2">
      <c r="A112" s="1" t="s">
        <v>3154</v>
      </c>
      <c r="B112" s="2">
        <v>22</v>
      </c>
      <c r="C112" s="2">
        <v>22</v>
      </c>
      <c r="D112" s="8">
        <v>78</v>
      </c>
      <c r="E112">
        <f t="shared" si="9"/>
        <v>85.8</v>
      </c>
      <c r="F112">
        <f t="shared" si="10"/>
        <v>2252.3000000000002</v>
      </c>
      <c r="G112" s="2">
        <f t="shared" si="14"/>
        <v>4504.6000000000004</v>
      </c>
      <c r="I112" t="s">
        <v>537</v>
      </c>
      <c r="J112" t="s">
        <v>537</v>
      </c>
      <c r="K112">
        <v>355450</v>
      </c>
      <c r="L112" t="s">
        <v>537</v>
      </c>
      <c r="M112" t="s">
        <v>537</v>
      </c>
      <c r="N112">
        <v>296746</v>
      </c>
      <c r="P112">
        <v>26.8</v>
      </c>
      <c r="Q112">
        <v>50</v>
      </c>
    </row>
    <row r="113" spans="1:22" x14ac:dyDescent="0.2">
      <c r="A113" s="1" t="s">
        <v>3155</v>
      </c>
      <c r="B113" s="2">
        <v>22</v>
      </c>
      <c r="C113" s="2">
        <v>22</v>
      </c>
      <c r="D113" s="8">
        <v>76</v>
      </c>
      <c r="E113">
        <f t="shared" si="9"/>
        <v>83.6</v>
      </c>
      <c r="F113">
        <f t="shared" si="10"/>
        <v>2252.3000000000002</v>
      </c>
      <c r="G113" s="2">
        <f t="shared" si="14"/>
        <v>4504.6000000000004</v>
      </c>
      <c r="I113">
        <v>20</v>
      </c>
      <c r="J113">
        <v>83</v>
      </c>
      <c r="K113">
        <v>355450</v>
      </c>
      <c r="L113">
        <v>20.3</v>
      </c>
      <c r="M113">
        <v>83</v>
      </c>
      <c r="N113">
        <v>296746</v>
      </c>
      <c r="P113">
        <v>24</v>
      </c>
      <c r="Q113">
        <v>65</v>
      </c>
      <c r="S113">
        <f t="shared" si="12"/>
        <v>4</v>
      </c>
      <c r="T113">
        <f t="shared" si="12"/>
        <v>-18</v>
      </c>
      <c r="U113">
        <f t="shared" si="13"/>
        <v>3.6999999999999993</v>
      </c>
      <c r="V113">
        <f t="shared" si="13"/>
        <v>-18</v>
      </c>
    </row>
    <row r="114" spans="1:22" x14ac:dyDescent="0.2">
      <c r="A114" s="1" t="s">
        <v>3156</v>
      </c>
      <c r="B114" s="2">
        <v>22</v>
      </c>
      <c r="C114" s="2">
        <v>22</v>
      </c>
      <c r="D114" s="8">
        <v>77</v>
      </c>
      <c r="E114">
        <f t="shared" si="9"/>
        <v>84.7</v>
      </c>
      <c r="F114">
        <f t="shared" si="10"/>
        <v>2252.3000000000002</v>
      </c>
      <c r="G114" s="2">
        <f t="shared" si="14"/>
        <v>4504.6000000000004</v>
      </c>
      <c r="I114">
        <v>19.600000000000001</v>
      </c>
      <c r="J114">
        <v>79.8</v>
      </c>
      <c r="K114">
        <v>355966</v>
      </c>
      <c r="L114">
        <v>20</v>
      </c>
      <c r="M114">
        <v>79.8</v>
      </c>
      <c r="N114">
        <v>296928</v>
      </c>
      <c r="P114">
        <v>24.5</v>
      </c>
      <c r="Q114">
        <v>62</v>
      </c>
      <c r="S114">
        <f t="shared" si="12"/>
        <v>4.8999999999999986</v>
      </c>
      <c r="T114">
        <f t="shared" si="12"/>
        <v>-17.799999999999997</v>
      </c>
      <c r="U114">
        <f t="shared" si="13"/>
        <v>4.5</v>
      </c>
      <c r="V114">
        <f t="shared" si="13"/>
        <v>-17.799999999999997</v>
      </c>
    </row>
    <row r="115" spans="1:22" x14ac:dyDescent="0.2">
      <c r="A115" s="1" t="s">
        <v>3157</v>
      </c>
      <c r="B115" s="2">
        <v>22</v>
      </c>
      <c r="C115" s="2">
        <v>22</v>
      </c>
      <c r="D115" s="8">
        <v>76</v>
      </c>
      <c r="E115">
        <f t="shared" si="9"/>
        <v>83.6</v>
      </c>
      <c r="F115">
        <f t="shared" si="10"/>
        <v>2252.3000000000002</v>
      </c>
      <c r="G115" s="2">
        <f t="shared" si="14"/>
        <v>4504.6000000000004</v>
      </c>
      <c r="I115">
        <v>21.1</v>
      </c>
      <c r="J115">
        <v>89.1</v>
      </c>
      <c r="K115">
        <v>355966</v>
      </c>
      <c r="L115">
        <v>20.5</v>
      </c>
      <c r="M115">
        <v>89.1</v>
      </c>
      <c r="N115">
        <v>296938</v>
      </c>
      <c r="P115">
        <v>25</v>
      </c>
      <c r="Q115">
        <v>52</v>
      </c>
      <c r="S115">
        <f t="shared" si="12"/>
        <v>3.8999999999999986</v>
      </c>
      <c r="T115">
        <f t="shared" si="12"/>
        <v>-37.099999999999994</v>
      </c>
      <c r="U115">
        <f t="shared" si="13"/>
        <v>4.5</v>
      </c>
      <c r="V115">
        <f t="shared" si="13"/>
        <v>-37.099999999999994</v>
      </c>
    </row>
    <row r="116" spans="1:22" x14ac:dyDescent="0.2">
      <c r="A116" s="1" t="s">
        <v>3158</v>
      </c>
      <c r="B116" s="2">
        <v>22</v>
      </c>
      <c r="C116" s="2">
        <v>22</v>
      </c>
      <c r="D116" s="8">
        <v>77</v>
      </c>
      <c r="E116">
        <f t="shared" si="9"/>
        <v>84.7</v>
      </c>
      <c r="F116">
        <f t="shared" si="10"/>
        <v>2252.3000000000002</v>
      </c>
      <c r="G116" s="2">
        <f t="shared" si="14"/>
        <v>4504.6000000000004</v>
      </c>
      <c r="I116">
        <v>21</v>
      </c>
      <c r="J116">
        <v>83</v>
      </c>
      <c r="K116">
        <v>356356</v>
      </c>
      <c r="L116">
        <v>21.2</v>
      </c>
      <c r="M116">
        <v>83</v>
      </c>
      <c r="N116">
        <v>297076</v>
      </c>
      <c r="P116">
        <v>23.8</v>
      </c>
      <c r="Q116">
        <v>58</v>
      </c>
      <c r="S116">
        <f t="shared" si="12"/>
        <v>2.8000000000000007</v>
      </c>
      <c r="T116">
        <f t="shared" si="12"/>
        <v>-25</v>
      </c>
      <c r="U116">
        <f t="shared" si="13"/>
        <v>2.6000000000000014</v>
      </c>
      <c r="V116">
        <f t="shared" si="13"/>
        <v>-25</v>
      </c>
    </row>
    <row r="117" spans="1:22" x14ac:dyDescent="0.2">
      <c r="A117" s="1" t="s">
        <v>3159</v>
      </c>
      <c r="B117" s="2">
        <v>21</v>
      </c>
      <c r="C117" s="2">
        <v>21</v>
      </c>
      <c r="D117" s="8">
        <v>79</v>
      </c>
      <c r="E117">
        <f t="shared" si="9"/>
        <v>86.9</v>
      </c>
      <c r="F117">
        <f t="shared" si="10"/>
        <v>2252.3000000000002</v>
      </c>
      <c r="G117" s="2">
        <f t="shared" si="14"/>
        <v>4504.6000000000004</v>
      </c>
      <c r="I117">
        <v>21.5</v>
      </c>
      <c r="J117">
        <v>89</v>
      </c>
      <c r="K117">
        <v>356356</v>
      </c>
      <c r="L117">
        <v>19.5</v>
      </c>
      <c r="M117">
        <v>89</v>
      </c>
      <c r="N117">
        <v>297154</v>
      </c>
      <c r="P117">
        <v>25.7</v>
      </c>
      <c r="Q117">
        <v>52</v>
      </c>
      <c r="S117">
        <f t="shared" si="12"/>
        <v>4.1999999999999993</v>
      </c>
      <c r="T117">
        <f t="shared" si="12"/>
        <v>-37</v>
      </c>
      <c r="U117">
        <f t="shared" si="13"/>
        <v>6.1999999999999993</v>
      </c>
      <c r="V117">
        <f t="shared" si="13"/>
        <v>-37</v>
      </c>
    </row>
    <row r="118" spans="1:22" x14ac:dyDescent="0.2">
      <c r="A118" s="1" t="s">
        <v>3160</v>
      </c>
      <c r="B118" s="2">
        <v>20</v>
      </c>
      <c r="C118" s="2">
        <v>20</v>
      </c>
      <c r="D118" s="8">
        <v>81</v>
      </c>
      <c r="E118">
        <f t="shared" si="9"/>
        <v>89.1</v>
      </c>
      <c r="F118">
        <f t="shared" si="10"/>
        <v>2252.3000000000002</v>
      </c>
      <c r="G118" s="2">
        <f t="shared" si="14"/>
        <v>4504.6000000000004</v>
      </c>
      <c r="I118" t="s">
        <v>537</v>
      </c>
      <c r="J118" t="s">
        <v>537</v>
      </c>
      <c r="K118">
        <v>356662</v>
      </c>
      <c r="L118" t="s">
        <v>537</v>
      </c>
      <c r="M118" t="s">
        <v>537</v>
      </c>
      <c r="N118">
        <v>297215</v>
      </c>
      <c r="P118">
        <v>22.2</v>
      </c>
      <c r="Q118">
        <v>77</v>
      </c>
    </row>
    <row r="119" spans="1:22" x14ac:dyDescent="0.2">
      <c r="A119" s="1" t="s">
        <v>3161</v>
      </c>
      <c r="B119" s="2">
        <v>20</v>
      </c>
      <c r="C119" s="2">
        <v>20</v>
      </c>
      <c r="D119" s="8">
        <v>83</v>
      </c>
      <c r="E119">
        <f t="shared" si="9"/>
        <v>91.3</v>
      </c>
      <c r="F119">
        <f t="shared" si="10"/>
        <v>3108.1</v>
      </c>
      <c r="G119" s="2">
        <f t="shared" si="14"/>
        <v>6216.2</v>
      </c>
      <c r="I119" t="s">
        <v>537</v>
      </c>
      <c r="J119" t="s">
        <v>537</v>
      </c>
      <c r="K119">
        <v>356366</v>
      </c>
      <c r="L119" t="s">
        <v>537</v>
      </c>
      <c r="M119" t="s">
        <v>537</v>
      </c>
      <c r="N119">
        <v>297215</v>
      </c>
      <c r="P119">
        <v>21.9</v>
      </c>
      <c r="Q119">
        <v>71</v>
      </c>
    </row>
    <row r="120" spans="1:22" x14ac:dyDescent="0.2">
      <c r="A120" s="1" t="s">
        <v>3162</v>
      </c>
      <c r="B120" s="2">
        <v>20</v>
      </c>
      <c r="C120" s="2">
        <v>20</v>
      </c>
      <c r="D120" s="8">
        <v>83</v>
      </c>
      <c r="E120">
        <f t="shared" si="9"/>
        <v>91.3</v>
      </c>
      <c r="F120">
        <f t="shared" si="10"/>
        <v>3108.1</v>
      </c>
      <c r="G120" s="2">
        <f t="shared" si="14"/>
        <v>6216.2</v>
      </c>
      <c r="I120" t="s">
        <v>537</v>
      </c>
      <c r="J120" t="s">
        <v>537</v>
      </c>
      <c r="K120">
        <v>356366</v>
      </c>
      <c r="L120" t="s">
        <v>537</v>
      </c>
      <c r="M120" t="s">
        <v>537</v>
      </c>
      <c r="N120">
        <v>297215</v>
      </c>
    </row>
    <row r="121" spans="1:22" x14ac:dyDescent="0.2">
      <c r="A121" s="1" t="s">
        <v>3163</v>
      </c>
      <c r="B121" s="2">
        <v>19</v>
      </c>
      <c r="C121" s="2">
        <v>19</v>
      </c>
      <c r="D121" s="8">
        <v>85</v>
      </c>
      <c r="E121">
        <f t="shared" si="9"/>
        <v>93.5</v>
      </c>
      <c r="F121">
        <f t="shared" si="10"/>
        <v>2280.6999999999998</v>
      </c>
      <c r="G121" s="2">
        <f t="shared" si="14"/>
        <v>4561.3999999999996</v>
      </c>
      <c r="I121" t="s">
        <v>537</v>
      </c>
      <c r="J121" t="s">
        <v>537</v>
      </c>
      <c r="K121">
        <v>356366</v>
      </c>
      <c r="L121" t="s">
        <v>537</v>
      </c>
      <c r="M121" t="s">
        <v>537</v>
      </c>
      <c r="N121">
        <v>297218</v>
      </c>
    </row>
    <row r="122" spans="1:22" x14ac:dyDescent="0.2">
      <c r="A122" s="1" t="s">
        <v>3164</v>
      </c>
      <c r="B122" s="2">
        <v>19</v>
      </c>
      <c r="C122" s="2">
        <v>19</v>
      </c>
      <c r="D122" s="8">
        <v>86</v>
      </c>
      <c r="E122">
        <f t="shared" si="9"/>
        <v>94.6</v>
      </c>
      <c r="F122">
        <f t="shared" si="10"/>
        <v>2280.6999999999998</v>
      </c>
      <c r="G122" s="2">
        <f t="shared" si="14"/>
        <v>4561.3999999999996</v>
      </c>
      <c r="H122" s="3">
        <f>AVERAGE(G99:G122)</f>
        <v>5091.7000000000007</v>
      </c>
      <c r="O122" s="8">
        <f>(K130-K106)+(N130-N106)</f>
        <v>2752</v>
      </c>
      <c r="P122" s="8"/>
      <c r="Q122" s="8"/>
      <c r="R122" s="8"/>
    </row>
    <row r="123" spans="1:22" x14ac:dyDescent="0.2">
      <c r="A123" s="1" t="s">
        <v>3165</v>
      </c>
      <c r="B123" s="2">
        <v>19</v>
      </c>
      <c r="C123" s="2">
        <v>19</v>
      </c>
      <c r="D123" s="8">
        <v>87</v>
      </c>
      <c r="E123">
        <f t="shared" si="9"/>
        <v>95.7</v>
      </c>
      <c r="F123">
        <f t="shared" si="10"/>
        <v>2280.6999999999998</v>
      </c>
      <c r="G123" s="2">
        <f>F123*2</f>
        <v>4561.3999999999996</v>
      </c>
    </row>
    <row r="124" spans="1:22" x14ac:dyDescent="0.2">
      <c r="A124" s="1" t="s">
        <v>3166</v>
      </c>
      <c r="B124" s="2">
        <v>18</v>
      </c>
      <c r="C124" s="2">
        <v>18</v>
      </c>
      <c r="D124" s="8">
        <v>89</v>
      </c>
      <c r="E124">
        <f t="shared" si="9"/>
        <v>97.9</v>
      </c>
      <c r="F124">
        <f t="shared" si="10"/>
        <v>2280.6999999999998</v>
      </c>
      <c r="G124" s="2">
        <f t="shared" ref="G124:G146" si="15">F124*2</f>
        <v>4561.3999999999996</v>
      </c>
    </row>
    <row r="125" spans="1:22" x14ac:dyDescent="0.2">
      <c r="A125" s="1" t="s">
        <v>3167</v>
      </c>
      <c r="B125" s="2">
        <v>18</v>
      </c>
      <c r="C125" s="2">
        <v>18</v>
      </c>
      <c r="D125" s="8">
        <v>91</v>
      </c>
      <c r="E125">
        <f t="shared" si="9"/>
        <v>100.1</v>
      </c>
      <c r="F125">
        <f t="shared" si="10"/>
        <v>2280.6999999999998</v>
      </c>
      <c r="G125" s="2">
        <f t="shared" si="15"/>
        <v>4561.3999999999996</v>
      </c>
    </row>
    <row r="126" spans="1:22" x14ac:dyDescent="0.2">
      <c r="A126" s="1" t="s">
        <v>3168</v>
      </c>
      <c r="B126" s="2">
        <v>18</v>
      </c>
      <c r="C126" s="2">
        <v>18</v>
      </c>
      <c r="D126" s="8">
        <v>90</v>
      </c>
      <c r="E126">
        <f t="shared" si="9"/>
        <v>99</v>
      </c>
      <c r="F126">
        <f t="shared" si="10"/>
        <v>2280.6999999999998</v>
      </c>
      <c r="G126" s="2">
        <f t="shared" si="15"/>
        <v>4561.3999999999996</v>
      </c>
    </row>
    <row r="127" spans="1:22" x14ac:dyDescent="0.2">
      <c r="A127" s="1" t="s">
        <v>3169</v>
      </c>
      <c r="B127" s="2">
        <v>18</v>
      </c>
      <c r="C127" s="2">
        <v>18</v>
      </c>
      <c r="D127" s="8">
        <v>90</v>
      </c>
      <c r="E127">
        <f t="shared" si="9"/>
        <v>99</v>
      </c>
      <c r="F127">
        <f t="shared" si="10"/>
        <v>2280.6999999999998</v>
      </c>
      <c r="G127" s="2">
        <f t="shared" si="15"/>
        <v>4561.3999999999996</v>
      </c>
    </row>
    <row r="128" spans="1:22" x14ac:dyDescent="0.2">
      <c r="A128" s="1" t="s">
        <v>3170</v>
      </c>
      <c r="B128" s="2">
        <v>18</v>
      </c>
      <c r="C128" s="2">
        <v>18</v>
      </c>
      <c r="D128" s="8">
        <v>90</v>
      </c>
      <c r="E128">
        <f t="shared" si="9"/>
        <v>99</v>
      </c>
      <c r="F128">
        <f t="shared" si="10"/>
        <v>2280.6999999999998</v>
      </c>
      <c r="G128" s="2">
        <f t="shared" si="15"/>
        <v>4561.3999999999996</v>
      </c>
    </row>
    <row r="129" spans="1:22" x14ac:dyDescent="0.2">
      <c r="A129" s="1" t="s">
        <v>3171</v>
      </c>
      <c r="B129" s="2">
        <v>18</v>
      </c>
      <c r="C129" s="2">
        <v>18</v>
      </c>
      <c r="D129" s="8">
        <v>89</v>
      </c>
      <c r="E129">
        <f t="shared" si="9"/>
        <v>97.9</v>
      </c>
      <c r="F129">
        <f t="shared" si="10"/>
        <v>2280.6999999999998</v>
      </c>
      <c r="G129" s="2">
        <f t="shared" si="15"/>
        <v>4561.3999999999996</v>
      </c>
    </row>
    <row r="130" spans="1:22" x14ac:dyDescent="0.2">
      <c r="A130" s="1" t="s">
        <v>3172</v>
      </c>
      <c r="B130" s="2">
        <v>18</v>
      </c>
      <c r="C130" s="2">
        <v>18</v>
      </c>
      <c r="D130" s="8">
        <v>88</v>
      </c>
      <c r="E130">
        <f t="shared" si="9"/>
        <v>96.8</v>
      </c>
      <c r="F130">
        <f t="shared" si="10"/>
        <v>2280.6999999999998</v>
      </c>
      <c r="G130" s="2">
        <f t="shared" si="15"/>
        <v>4561.3999999999996</v>
      </c>
      <c r="I130">
        <v>18.2</v>
      </c>
      <c r="J130">
        <v>88.2</v>
      </c>
      <c r="K130">
        <v>356981</v>
      </c>
      <c r="L130">
        <v>17.600000000000001</v>
      </c>
      <c r="M130">
        <v>90.1</v>
      </c>
      <c r="N130">
        <v>297409</v>
      </c>
      <c r="P130">
        <v>21.5</v>
      </c>
      <c r="Q130">
        <v>78</v>
      </c>
      <c r="S130">
        <f t="shared" si="12"/>
        <v>3.3000000000000007</v>
      </c>
      <c r="T130">
        <f t="shared" si="12"/>
        <v>-10.200000000000003</v>
      </c>
      <c r="U130">
        <f t="shared" si="13"/>
        <v>3.8999999999999986</v>
      </c>
      <c r="V130">
        <f t="shared" si="13"/>
        <v>-12.099999999999994</v>
      </c>
    </row>
    <row r="131" spans="1:22" x14ac:dyDescent="0.2">
      <c r="A131" s="1" t="s">
        <v>3173</v>
      </c>
      <c r="B131" s="2">
        <v>19</v>
      </c>
      <c r="C131" s="2">
        <v>19</v>
      </c>
      <c r="D131" s="8">
        <v>85</v>
      </c>
      <c r="E131">
        <f t="shared" si="9"/>
        <v>93.5</v>
      </c>
      <c r="F131">
        <f t="shared" si="10"/>
        <v>2280.6999999999998</v>
      </c>
      <c r="G131" s="2">
        <f t="shared" si="15"/>
        <v>4561.3999999999996</v>
      </c>
      <c r="I131">
        <v>18.600000000000001</v>
      </c>
      <c r="J131">
        <v>89.7</v>
      </c>
      <c r="K131">
        <v>357087</v>
      </c>
      <c r="L131">
        <v>18.100000000000001</v>
      </c>
      <c r="M131">
        <v>90.7</v>
      </c>
      <c r="N131">
        <v>297482</v>
      </c>
      <c r="P131">
        <v>20.7</v>
      </c>
      <c r="Q131">
        <v>76</v>
      </c>
      <c r="S131">
        <f t="shared" si="12"/>
        <v>2.0999999999999979</v>
      </c>
      <c r="T131">
        <f t="shared" si="12"/>
        <v>-13.700000000000003</v>
      </c>
      <c r="U131">
        <f t="shared" si="13"/>
        <v>2.5999999999999979</v>
      </c>
      <c r="V131">
        <f t="shared" si="13"/>
        <v>-14.700000000000003</v>
      </c>
    </row>
    <row r="132" spans="1:22" x14ac:dyDescent="0.2">
      <c r="A132" s="1" t="s">
        <v>3174</v>
      </c>
      <c r="B132" s="2">
        <v>19</v>
      </c>
      <c r="C132" s="2">
        <v>19</v>
      </c>
      <c r="D132" s="8">
        <v>82</v>
      </c>
      <c r="E132">
        <f t="shared" ref="E132:E170" si="16">D132+(D132*0.1)</f>
        <v>90.2</v>
      </c>
      <c r="F132">
        <f t="shared" ref="F132:F195" si="17">IF(AND(AND(C132&gt;=15,C132 &lt;20),AND(E132&gt;=30,E132&lt;40)),562,
IF(AND(AND(C132&gt;=15,C132 &lt;20),AND(E132&gt;=40,E132&lt;50)),805,
IF(AND(AND(C132&gt;=15,C132 &lt;20),AND(E132&gt;=50,E132&lt;60)),877.2,
IF(AND(AND(C132&gt;=15,C132 &lt;20),AND(E132&gt;=60,E132&lt;70)),1124.6,
IF(AND(AND(C132&gt;=15,C132 &lt;20),AND(E132&gt;=70,E132&lt;80)),1609.5,
IF(AND(AND(C132&gt;=15,C132 &lt;20),AND(E132&gt;=80,E132&lt;90)),1754.4,
IF(AND(AND(C132&gt;=15,C132 &lt;20),AND(E132&gt;=90)),2280.7,
IF(AND(AND(C132&gt;=20,C132 &lt;25),AND(E132&gt;=30,E132&lt;40)),1008,
IF(AND(AND(C132&gt;=20,C132 &lt;25),AND(E132&gt;=40,E132&lt;50)),1250,
IF(AND(AND(C132&gt;=20,C132 &lt;25),AND(E132&gt;=50,E132&lt;60)),1425.5,
IF(AND(AND(C132&gt;=20,C132 &lt;25),AND(E132&gt;=60,E132&lt;70)),1593.3,
IF(AND(AND(C132&gt;=20,C132 &lt;25),AND(E132&gt;=70,E132&lt;80)),1975.7,
IF(AND(AND(C132&gt;=20,C132 &lt;25),AND(E132&gt;=80,E132&lt;90)),2252.3,
IF(AND(AND(C132&gt;=20,C132 &lt;25),AND(E132&gt;=90)),3108.1,
IF(AND(AND(C132&gt;=25,C132 &lt;30),AND(E132&gt;=30,E132&lt;40)),1137,
IF(AND(AND(C132&gt;=25,C132 &lt;30),AND(E132&gt;=40,E132&lt;50)),1433,
IF(AND(AND(C132&gt;=25,C132 &lt;30),AND(E132&gt;=50,E132&lt;60)),1805.4,
IF(AND(AND(C132&gt;=25,C132 &lt;30),AND(E132&gt;=60,E132&lt;70)),2274.7,
IF(AND(AND(C132&gt;=25,C132 &lt;30),AND(E132&gt;=70,E132&lt;80)),3207.4,
IF(AND(AND(C132&gt;=25,C132 &lt;30),AND(E132&gt;=80,E132&lt;90)),3816.8,
IF(AND(AND(C132&gt;=25,C132 &lt;30),AND(E132&gt;=90)),4694.7,
IF(AND(AND(C132&gt;=30,C132 &lt;35),AND(E132&gt;=30,E132&lt;40)),1229,
IF(AND(AND(C132&gt;=30,C132 &lt;35),AND(E132&gt;=40,E132&lt;50)),1684,
IF(AND(AND(C132&gt;=30,C132 &lt;35),AND(E132&gt;=50,E132&lt;60)),2307,
IF(AND(AND(C132&gt;=30,C132 &lt;35),AND(E132&gt;=60,E132&lt;70)),3160.6,
IF(AND(AND(C132&gt;=30,C132 &lt;35),AND(E132&gt;=70,E132&lt;80)),4424.8,
IF(AND(AND(C132&gt;=30,C132 &lt;35),AND(E132&gt;=80,E132&lt;90)),5000,
IF(AND(AND(C132&gt;=30,C132 &lt;35),AND(E132&gt;=90)),6300,
IF(AND(AND(C132&gt;=35,C132 &lt;40),AND(E132&gt;=30,E132&lt;40)),1450,
IF(AND(AND(C132&gt;=35,C132 &lt;40),AND(E132&gt;=40,E132&lt;50)),1987,
IF(AND(AND(C132&gt;=35,C132 &lt;40),AND(E132&gt;=50,E132&lt;60)),2722.2,
IF(AND(AND(C132&gt;=35,C132 &lt;40),AND(E132&gt;=60,E132&lt;70)),3729.5,
IF(AND(AND(C132&gt;=35,C132 &lt;40),AND(E132&gt;=70,E132&lt;80)),5221.2,
IF(AND(AND(C132&gt;=35,C132 &lt;40),AND(E132&gt;=80,E132&lt;90)),5900,
IF(AND(AND(C132&gt;=35,C132 &lt;40),AND(E132&gt;=90)),7434,
IF(AND(AND(C132&gt;=40,C132 &lt;45),AND(E132&gt;=30,E132&lt;40)),1671,
IF(AND(AND(C132&gt;=40,C132 &lt;45),AND(E132&gt;=40,E132&lt;50)),2289,
IF(AND(AND(C132&gt;=40,C132 &lt;45),AND(E132&gt;=50,E132&lt;60)),3136,
IF(AND(AND(C132&gt;=40,C132 &lt;45),AND(E132&gt;=60,E132&lt;70)),4296.3,
IF(AND(AND(C132&gt;=40,C132 &lt;45),AND(E132&gt;=70,E132&lt;80)),6014.9,
IF(AND(AND(C132&gt;=40,C132 &lt;45),AND(E132&gt;=80,E132&lt;90)),6796.8,
IF(AND(AND(C132&gt;=40,C132 &lt;45),AND(E132&gt;=90)),8564,
IF(AND(AND(C132&gt;=45,C132 &lt;45.1),AND(E132&gt;=30,E132&lt;40)),1900,
IF(AND(AND(C132&gt;=45,C132 &lt;45.1),AND(E132&gt;=40,E132&lt;50)),2603,
IF(AND(AND(C132&gt;=45,C132 &lt;45.1),AND(E132&gt;=50,E132&lt;60)),3565.6,
IF(AND(AND(C132&gt;=45,C132 &lt;45.1),AND(E132&gt;=60,E132&lt;70)),4884.9,
IF(AND(AND(C132&gt;=45,C132 &lt;45.1),AND(E132&gt;=70,E132&lt;80)),6838.9,
IF(AND(AND(C132&gt;=45,C132 &lt;45.1),AND(E132&gt;=80,E132&lt;90)),7728,
IF(AND(AND(C132&gt;=45,C132 &lt;45.1),AND(E132&gt;=90)),9737.2,0)))))))))))))))))))))))))))))))))))))))))))))))))</f>
        <v>2280.6999999999998</v>
      </c>
      <c r="G132" s="2">
        <f t="shared" si="15"/>
        <v>4561.3999999999996</v>
      </c>
      <c r="I132">
        <v>19.7</v>
      </c>
      <c r="J132">
        <v>87.1</v>
      </c>
      <c r="K132">
        <v>357279</v>
      </c>
      <c r="L132">
        <v>18.600000000000001</v>
      </c>
      <c r="M132">
        <v>89.3</v>
      </c>
      <c r="N132">
        <v>297528</v>
      </c>
      <c r="P132">
        <v>19.600000000000001</v>
      </c>
      <c r="Q132">
        <v>74</v>
      </c>
      <c r="S132">
        <f t="shared" si="12"/>
        <v>-9.9999999999997868E-2</v>
      </c>
      <c r="T132">
        <f t="shared" si="12"/>
        <v>-13.099999999999994</v>
      </c>
      <c r="U132">
        <f t="shared" si="13"/>
        <v>1</v>
      </c>
      <c r="V132">
        <f t="shared" si="13"/>
        <v>-15.299999999999997</v>
      </c>
    </row>
    <row r="133" spans="1:22" x14ac:dyDescent="0.2">
      <c r="A133" s="1" t="s">
        <v>3175</v>
      </c>
      <c r="B133" s="2">
        <v>19</v>
      </c>
      <c r="C133" s="2">
        <v>19</v>
      </c>
      <c r="D133" s="8">
        <v>80</v>
      </c>
      <c r="E133">
        <f t="shared" si="16"/>
        <v>88</v>
      </c>
      <c r="F133">
        <f t="shared" si="17"/>
        <v>1754.4</v>
      </c>
      <c r="G133" s="2">
        <f t="shared" si="15"/>
        <v>3508.8</v>
      </c>
      <c r="I133">
        <v>18.7</v>
      </c>
      <c r="J133">
        <v>90.1</v>
      </c>
      <c r="K133">
        <v>357537</v>
      </c>
      <c r="L133">
        <v>18.7</v>
      </c>
      <c r="M133">
        <v>89.6</v>
      </c>
      <c r="N133">
        <v>297610</v>
      </c>
      <c r="P133">
        <v>23.2</v>
      </c>
      <c r="Q133">
        <v>70</v>
      </c>
      <c r="S133">
        <f t="shared" si="12"/>
        <v>4.5</v>
      </c>
      <c r="T133">
        <f t="shared" si="12"/>
        <v>-20.099999999999994</v>
      </c>
      <c r="U133">
        <f t="shared" si="13"/>
        <v>4.5</v>
      </c>
      <c r="V133">
        <f t="shared" si="13"/>
        <v>-19.599999999999994</v>
      </c>
    </row>
    <row r="134" spans="1:22" x14ac:dyDescent="0.2">
      <c r="A134" s="1" t="s">
        <v>3176</v>
      </c>
      <c r="B134" s="2">
        <v>20</v>
      </c>
      <c r="C134" s="2">
        <v>20</v>
      </c>
      <c r="D134" s="8">
        <v>78</v>
      </c>
      <c r="E134">
        <f t="shared" si="16"/>
        <v>85.8</v>
      </c>
      <c r="F134">
        <f t="shared" si="17"/>
        <v>2252.3000000000002</v>
      </c>
      <c r="G134" s="2">
        <f t="shared" si="15"/>
        <v>4504.6000000000004</v>
      </c>
      <c r="I134">
        <v>18.7</v>
      </c>
      <c r="J134">
        <v>89.6</v>
      </c>
      <c r="K134">
        <v>357614</v>
      </c>
      <c r="L134">
        <v>19.7</v>
      </c>
      <c r="M134">
        <v>86.5</v>
      </c>
      <c r="N134">
        <v>297673</v>
      </c>
      <c r="P134">
        <v>24.7</v>
      </c>
      <c r="Q134">
        <v>69</v>
      </c>
      <c r="S134">
        <f t="shared" si="12"/>
        <v>6</v>
      </c>
      <c r="T134">
        <f t="shared" si="12"/>
        <v>-20.599999999999994</v>
      </c>
      <c r="U134">
        <f t="shared" si="13"/>
        <v>5</v>
      </c>
      <c r="V134">
        <f t="shared" si="13"/>
        <v>-17.5</v>
      </c>
    </row>
    <row r="135" spans="1:22" x14ac:dyDescent="0.2">
      <c r="A135" s="1" t="s">
        <v>3177</v>
      </c>
      <c r="B135" s="2">
        <v>20</v>
      </c>
      <c r="C135" s="2">
        <v>20</v>
      </c>
      <c r="D135" s="8">
        <v>77</v>
      </c>
      <c r="E135">
        <f t="shared" si="16"/>
        <v>84.7</v>
      </c>
      <c r="F135">
        <f t="shared" si="17"/>
        <v>2252.3000000000002</v>
      </c>
      <c r="G135" s="2">
        <f t="shared" si="15"/>
        <v>4504.6000000000004</v>
      </c>
      <c r="I135">
        <v>19.8</v>
      </c>
      <c r="J135">
        <v>82.2</v>
      </c>
      <c r="K135">
        <v>357925</v>
      </c>
      <c r="L135">
        <v>18.8</v>
      </c>
      <c r="M135">
        <v>87.6</v>
      </c>
      <c r="N135">
        <v>297785</v>
      </c>
      <c r="P135">
        <v>24.1</v>
      </c>
      <c r="Q135">
        <v>64</v>
      </c>
      <c r="S135">
        <f t="shared" si="12"/>
        <v>4.3000000000000007</v>
      </c>
      <c r="T135">
        <f t="shared" si="12"/>
        <v>-18.200000000000003</v>
      </c>
      <c r="U135">
        <f t="shared" si="13"/>
        <v>5.3000000000000007</v>
      </c>
      <c r="V135">
        <f t="shared" si="13"/>
        <v>-23.599999999999994</v>
      </c>
    </row>
    <row r="136" spans="1:22" x14ac:dyDescent="0.2">
      <c r="A136" s="1" t="s">
        <v>3178</v>
      </c>
      <c r="B136" s="2">
        <v>20</v>
      </c>
      <c r="C136" s="2">
        <v>20</v>
      </c>
      <c r="D136" s="8">
        <v>76</v>
      </c>
      <c r="E136">
        <f t="shared" si="16"/>
        <v>83.6</v>
      </c>
      <c r="F136">
        <f t="shared" si="17"/>
        <v>2252.3000000000002</v>
      </c>
      <c r="G136" s="2">
        <f t="shared" si="15"/>
        <v>4504.6000000000004</v>
      </c>
      <c r="I136">
        <v>20.3</v>
      </c>
      <c r="J136">
        <v>78.599999999999994</v>
      </c>
      <c r="K136">
        <v>357925</v>
      </c>
      <c r="L136">
        <v>19.5</v>
      </c>
      <c r="M136">
        <v>83.7</v>
      </c>
      <c r="N136">
        <v>297820</v>
      </c>
      <c r="P136">
        <v>24.8</v>
      </c>
      <c r="Q136">
        <v>62</v>
      </c>
      <c r="S136">
        <f t="shared" si="12"/>
        <v>4.5</v>
      </c>
      <c r="T136">
        <f t="shared" si="12"/>
        <v>-16.599999999999994</v>
      </c>
      <c r="U136">
        <f t="shared" si="13"/>
        <v>5.3000000000000007</v>
      </c>
      <c r="V136">
        <f t="shared" si="13"/>
        <v>-21.700000000000003</v>
      </c>
    </row>
    <row r="137" spans="1:22" x14ac:dyDescent="0.2">
      <c r="A137" s="1" t="s">
        <v>3179</v>
      </c>
      <c r="B137" s="2">
        <v>21</v>
      </c>
      <c r="C137" s="2">
        <v>21</v>
      </c>
      <c r="D137" s="8">
        <v>76</v>
      </c>
      <c r="E137">
        <f t="shared" si="16"/>
        <v>83.6</v>
      </c>
      <c r="F137">
        <f t="shared" si="17"/>
        <v>2252.3000000000002</v>
      </c>
      <c r="G137" s="2">
        <f t="shared" si="15"/>
        <v>4504.6000000000004</v>
      </c>
      <c r="I137">
        <v>22.8</v>
      </c>
      <c r="J137">
        <v>70.5</v>
      </c>
      <c r="K137">
        <v>357238</v>
      </c>
      <c r="L137">
        <v>20</v>
      </c>
      <c r="M137">
        <v>87.6</v>
      </c>
      <c r="N137">
        <v>297891</v>
      </c>
      <c r="P137">
        <v>26.2</v>
      </c>
      <c r="Q137">
        <v>55</v>
      </c>
      <c r="S137">
        <f t="shared" si="12"/>
        <v>3.3999999999999986</v>
      </c>
      <c r="T137">
        <f t="shared" si="12"/>
        <v>-15.5</v>
      </c>
      <c r="U137">
        <f t="shared" si="13"/>
        <v>6.1999999999999993</v>
      </c>
      <c r="V137">
        <f t="shared" si="13"/>
        <v>-32.599999999999994</v>
      </c>
    </row>
    <row r="138" spans="1:22" x14ac:dyDescent="0.2">
      <c r="A138" s="1" t="s">
        <v>3180</v>
      </c>
      <c r="B138" s="2">
        <v>21</v>
      </c>
      <c r="C138" s="2">
        <v>21</v>
      </c>
      <c r="D138" s="8">
        <v>74</v>
      </c>
      <c r="E138">
        <f t="shared" si="16"/>
        <v>81.400000000000006</v>
      </c>
      <c r="F138">
        <f t="shared" si="17"/>
        <v>2252.3000000000002</v>
      </c>
      <c r="G138" s="2">
        <f t="shared" si="15"/>
        <v>4504.6000000000004</v>
      </c>
      <c r="I138">
        <v>24.9</v>
      </c>
      <c r="J138">
        <v>61.3</v>
      </c>
      <c r="K138">
        <v>357238</v>
      </c>
      <c r="L138">
        <v>23.6</v>
      </c>
      <c r="M138">
        <v>67.5</v>
      </c>
      <c r="N138">
        <v>297963</v>
      </c>
      <c r="P138">
        <v>26.8</v>
      </c>
      <c r="Q138">
        <v>51</v>
      </c>
      <c r="S138">
        <f t="shared" si="12"/>
        <v>1.9000000000000021</v>
      </c>
      <c r="T138">
        <f t="shared" si="12"/>
        <v>-10.299999999999997</v>
      </c>
      <c r="U138">
        <f t="shared" si="13"/>
        <v>3.1999999999999993</v>
      </c>
      <c r="V138">
        <f t="shared" si="13"/>
        <v>-16.5</v>
      </c>
    </row>
    <row r="139" spans="1:22" x14ac:dyDescent="0.2">
      <c r="A139" s="1" t="s">
        <v>3181</v>
      </c>
      <c r="B139" s="2">
        <v>21</v>
      </c>
      <c r="C139" s="2">
        <v>21</v>
      </c>
      <c r="D139" s="8">
        <v>74</v>
      </c>
      <c r="E139">
        <f t="shared" si="16"/>
        <v>81.400000000000006</v>
      </c>
      <c r="F139">
        <f t="shared" si="17"/>
        <v>2252.3000000000002</v>
      </c>
      <c r="G139" s="2">
        <f t="shared" si="15"/>
        <v>4504.6000000000004</v>
      </c>
    </row>
    <row r="140" spans="1:22" x14ac:dyDescent="0.2">
      <c r="A140" s="1" t="s">
        <v>3182</v>
      </c>
      <c r="B140" s="2">
        <v>21</v>
      </c>
      <c r="C140" s="2">
        <v>21</v>
      </c>
      <c r="D140" s="8">
        <v>75</v>
      </c>
      <c r="E140">
        <f t="shared" si="16"/>
        <v>82.5</v>
      </c>
      <c r="F140">
        <f t="shared" si="17"/>
        <v>2252.3000000000002</v>
      </c>
      <c r="G140" s="2">
        <f t="shared" si="15"/>
        <v>4504.6000000000004</v>
      </c>
    </row>
    <row r="141" spans="1:22" x14ac:dyDescent="0.2">
      <c r="A141" s="1" t="s">
        <v>3183</v>
      </c>
      <c r="B141" s="2">
        <v>20</v>
      </c>
      <c r="C141" s="2">
        <v>20</v>
      </c>
      <c r="D141" s="8">
        <v>78</v>
      </c>
      <c r="E141">
        <f t="shared" si="16"/>
        <v>85.8</v>
      </c>
      <c r="F141">
        <f t="shared" si="17"/>
        <v>2252.3000000000002</v>
      </c>
      <c r="G141" s="2">
        <f t="shared" si="15"/>
        <v>4504.6000000000004</v>
      </c>
    </row>
    <row r="142" spans="1:22" x14ac:dyDescent="0.2">
      <c r="A142" s="1" t="s">
        <v>3184</v>
      </c>
      <c r="B142" s="2">
        <v>20</v>
      </c>
      <c r="C142" s="2">
        <v>20</v>
      </c>
      <c r="D142" s="8">
        <v>82</v>
      </c>
      <c r="E142">
        <f t="shared" si="16"/>
        <v>90.2</v>
      </c>
      <c r="F142">
        <f t="shared" si="17"/>
        <v>3108.1</v>
      </c>
      <c r="G142" s="2">
        <f t="shared" si="15"/>
        <v>6216.2</v>
      </c>
    </row>
    <row r="143" spans="1:22" x14ac:dyDescent="0.2">
      <c r="A143" s="1" t="s">
        <v>3185</v>
      </c>
      <c r="B143" s="2">
        <v>19</v>
      </c>
      <c r="C143" s="2">
        <v>19</v>
      </c>
      <c r="D143" s="8">
        <v>84</v>
      </c>
      <c r="E143">
        <f t="shared" si="16"/>
        <v>92.4</v>
      </c>
      <c r="F143">
        <f t="shared" si="17"/>
        <v>2280.6999999999998</v>
      </c>
      <c r="G143" s="2">
        <f t="shared" si="15"/>
        <v>4561.3999999999996</v>
      </c>
    </row>
    <row r="144" spans="1:22" x14ac:dyDescent="0.2">
      <c r="A144" s="1" t="s">
        <v>3186</v>
      </c>
      <c r="B144" s="2">
        <v>19</v>
      </c>
      <c r="C144" s="2">
        <v>19</v>
      </c>
      <c r="D144" s="8">
        <v>86</v>
      </c>
      <c r="E144">
        <f t="shared" si="16"/>
        <v>94.6</v>
      </c>
      <c r="F144">
        <f t="shared" si="17"/>
        <v>2280.6999999999998</v>
      </c>
      <c r="G144" s="2">
        <f t="shared" si="15"/>
        <v>4561.3999999999996</v>
      </c>
    </row>
    <row r="145" spans="1:18" x14ac:dyDescent="0.2">
      <c r="A145" s="1" t="s">
        <v>3187</v>
      </c>
      <c r="B145" s="2">
        <v>18</v>
      </c>
      <c r="C145" s="2">
        <v>18</v>
      </c>
      <c r="D145" s="8">
        <v>88</v>
      </c>
      <c r="E145">
        <f t="shared" si="16"/>
        <v>96.8</v>
      </c>
      <c r="F145">
        <f t="shared" si="17"/>
        <v>2280.6999999999998</v>
      </c>
      <c r="G145" s="2">
        <f t="shared" si="15"/>
        <v>4561.3999999999996</v>
      </c>
    </row>
    <row r="146" spans="1:18" x14ac:dyDescent="0.2">
      <c r="A146" s="1" t="s">
        <v>3188</v>
      </c>
      <c r="B146" s="2">
        <v>18</v>
      </c>
      <c r="C146" s="2">
        <v>18</v>
      </c>
      <c r="D146" s="8">
        <v>89</v>
      </c>
      <c r="E146">
        <f t="shared" si="16"/>
        <v>97.9</v>
      </c>
      <c r="F146">
        <f t="shared" si="17"/>
        <v>2280.6999999999998</v>
      </c>
      <c r="G146" s="2">
        <f t="shared" si="15"/>
        <v>4561.3999999999996</v>
      </c>
      <c r="H146" s="3">
        <f>AVERAGE(G123:G146)</f>
        <v>4567.5583333333334</v>
      </c>
      <c r="K146" s="8"/>
      <c r="N146" s="8"/>
      <c r="O146" s="8">
        <f>((K178-K130)+(N178-N130))/2</f>
        <v>4324</v>
      </c>
      <c r="P146" s="8"/>
      <c r="Q146" s="8"/>
      <c r="R146" s="8"/>
    </row>
    <row r="147" spans="1:18" x14ac:dyDescent="0.2">
      <c r="A147" s="1" t="s">
        <v>3189</v>
      </c>
      <c r="B147" s="2">
        <v>18</v>
      </c>
      <c r="C147" s="2">
        <v>18</v>
      </c>
      <c r="D147" s="8">
        <v>90</v>
      </c>
      <c r="E147">
        <f t="shared" si="16"/>
        <v>99</v>
      </c>
      <c r="F147">
        <f t="shared" si="17"/>
        <v>2280.6999999999998</v>
      </c>
      <c r="G147" s="2">
        <f>F147*2</f>
        <v>4561.3999999999996</v>
      </c>
    </row>
    <row r="148" spans="1:18" x14ac:dyDescent="0.2">
      <c r="A148" s="1" t="s">
        <v>3190</v>
      </c>
      <c r="B148" s="2">
        <v>18</v>
      </c>
      <c r="C148" s="2">
        <v>18</v>
      </c>
      <c r="D148" s="8">
        <v>89</v>
      </c>
      <c r="E148">
        <f t="shared" si="16"/>
        <v>97.9</v>
      </c>
      <c r="F148">
        <f t="shared" si="17"/>
        <v>2280.6999999999998</v>
      </c>
      <c r="G148" s="2">
        <f t="shared" ref="G148:G170" si="18">F148*2</f>
        <v>4561.3999999999996</v>
      </c>
    </row>
    <row r="149" spans="1:18" x14ac:dyDescent="0.2">
      <c r="A149" s="1" t="s">
        <v>3191</v>
      </c>
      <c r="B149" s="2">
        <v>18</v>
      </c>
      <c r="C149" s="2">
        <v>18</v>
      </c>
      <c r="D149" s="8">
        <v>90</v>
      </c>
      <c r="E149">
        <f t="shared" si="16"/>
        <v>99</v>
      </c>
      <c r="F149">
        <f t="shared" si="17"/>
        <v>2280.6999999999998</v>
      </c>
      <c r="G149" s="2">
        <f t="shared" si="18"/>
        <v>4561.3999999999996</v>
      </c>
    </row>
    <row r="150" spans="1:18" x14ac:dyDescent="0.2">
      <c r="A150" s="1" t="s">
        <v>3192</v>
      </c>
      <c r="B150" s="2">
        <v>17</v>
      </c>
      <c r="C150" s="2">
        <v>17</v>
      </c>
      <c r="D150" s="8">
        <v>90</v>
      </c>
      <c r="E150">
        <f t="shared" si="16"/>
        <v>99</v>
      </c>
      <c r="F150">
        <f t="shared" si="17"/>
        <v>2280.6999999999998</v>
      </c>
      <c r="G150" s="2">
        <f t="shared" si="18"/>
        <v>4561.3999999999996</v>
      </c>
    </row>
    <row r="151" spans="1:18" x14ac:dyDescent="0.2">
      <c r="A151" s="1" t="s">
        <v>3193</v>
      </c>
      <c r="B151" s="2">
        <v>17</v>
      </c>
      <c r="C151" s="2">
        <v>17</v>
      </c>
      <c r="D151" s="8">
        <v>90</v>
      </c>
      <c r="E151">
        <f t="shared" si="16"/>
        <v>99</v>
      </c>
      <c r="F151">
        <f t="shared" si="17"/>
        <v>2280.6999999999998</v>
      </c>
      <c r="G151" s="2">
        <f t="shared" si="18"/>
        <v>4561.3999999999996</v>
      </c>
    </row>
    <row r="152" spans="1:18" x14ac:dyDescent="0.2">
      <c r="A152" s="1" t="s">
        <v>3194</v>
      </c>
      <c r="B152" s="2">
        <v>17</v>
      </c>
      <c r="C152" s="2">
        <v>17</v>
      </c>
      <c r="D152" s="8">
        <v>91</v>
      </c>
      <c r="E152">
        <f t="shared" si="16"/>
        <v>100.1</v>
      </c>
      <c r="F152">
        <f t="shared" si="17"/>
        <v>2280.6999999999998</v>
      </c>
      <c r="G152" s="2">
        <f t="shared" si="18"/>
        <v>4561.3999999999996</v>
      </c>
    </row>
    <row r="153" spans="1:18" x14ac:dyDescent="0.2">
      <c r="A153" s="1" t="s">
        <v>3195</v>
      </c>
      <c r="B153" s="2">
        <v>17</v>
      </c>
      <c r="C153" s="2">
        <v>17</v>
      </c>
      <c r="D153" s="8">
        <v>92</v>
      </c>
      <c r="E153">
        <f t="shared" si="16"/>
        <v>101.2</v>
      </c>
      <c r="F153">
        <f t="shared" si="17"/>
        <v>2280.6999999999998</v>
      </c>
      <c r="G153" s="2">
        <f t="shared" si="18"/>
        <v>4561.3999999999996</v>
      </c>
    </row>
    <row r="154" spans="1:18" x14ac:dyDescent="0.2">
      <c r="A154" s="1" t="s">
        <v>3196</v>
      </c>
      <c r="B154" s="2">
        <v>17</v>
      </c>
      <c r="C154" s="2">
        <v>17</v>
      </c>
      <c r="D154" s="8">
        <v>90</v>
      </c>
      <c r="E154">
        <f t="shared" si="16"/>
        <v>99</v>
      </c>
      <c r="F154">
        <f t="shared" si="17"/>
        <v>2280.6999999999998</v>
      </c>
      <c r="G154" s="2">
        <f t="shared" si="18"/>
        <v>4561.3999999999996</v>
      </c>
    </row>
    <row r="155" spans="1:18" x14ac:dyDescent="0.2">
      <c r="A155" s="1" t="s">
        <v>3197</v>
      </c>
      <c r="B155" s="2">
        <v>17</v>
      </c>
      <c r="C155" s="2">
        <v>17</v>
      </c>
      <c r="D155" s="8">
        <v>90</v>
      </c>
      <c r="E155">
        <f t="shared" si="16"/>
        <v>99</v>
      </c>
      <c r="F155">
        <f t="shared" si="17"/>
        <v>2280.6999999999998</v>
      </c>
      <c r="G155" s="2">
        <f t="shared" si="18"/>
        <v>4561.3999999999996</v>
      </c>
    </row>
    <row r="156" spans="1:18" x14ac:dyDescent="0.2">
      <c r="A156" s="1" t="s">
        <v>3198</v>
      </c>
      <c r="B156" s="2">
        <v>17</v>
      </c>
      <c r="C156" s="2">
        <v>17</v>
      </c>
      <c r="D156" s="8">
        <v>89</v>
      </c>
      <c r="E156">
        <f t="shared" si="16"/>
        <v>97.9</v>
      </c>
      <c r="F156">
        <f t="shared" si="17"/>
        <v>2280.6999999999998</v>
      </c>
      <c r="G156" s="2">
        <f t="shared" si="18"/>
        <v>4561.3999999999996</v>
      </c>
    </row>
    <row r="157" spans="1:18" x14ac:dyDescent="0.2">
      <c r="A157" s="1" t="s">
        <v>3199</v>
      </c>
      <c r="B157" s="2">
        <v>17</v>
      </c>
      <c r="C157" s="2">
        <v>17</v>
      </c>
      <c r="D157" s="8">
        <v>86</v>
      </c>
      <c r="E157">
        <f t="shared" si="16"/>
        <v>94.6</v>
      </c>
      <c r="F157">
        <f t="shared" si="17"/>
        <v>2280.6999999999998</v>
      </c>
      <c r="G157" s="2">
        <f t="shared" si="18"/>
        <v>4561.3999999999996</v>
      </c>
    </row>
    <row r="158" spans="1:18" x14ac:dyDescent="0.2">
      <c r="A158" s="1" t="s">
        <v>3200</v>
      </c>
      <c r="B158" s="2">
        <v>17</v>
      </c>
      <c r="C158" s="2">
        <v>17</v>
      </c>
      <c r="D158" s="8">
        <v>85</v>
      </c>
      <c r="E158">
        <f t="shared" si="16"/>
        <v>93.5</v>
      </c>
      <c r="F158">
        <f t="shared" si="17"/>
        <v>2280.6999999999998</v>
      </c>
      <c r="G158" s="2">
        <f t="shared" si="18"/>
        <v>4561.3999999999996</v>
      </c>
    </row>
    <row r="159" spans="1:18" x14ac:dyDescent="0.2">
      <c r="A159" s="1" t="s">
        <v>3201</v>
      </c>
      <c r="B159" s="2">
        <v>17</v>
      </c>
      <c r="C159" s="2">
        <v>17</v>
      </c>
      <c r="D159" s="8">
        <v>85</v>
      </c>
      <c r="E159">
        <f t="shared" si="16"/>
        <v>93.5</v>
      </c>
      <c r="F159">
        <f t="shared" si="17"/>
        <v>2280.6999999999998</v>
      </c>
      <c r="G159" s="2">
        <f t="shared" si="18"/>
        <v>4561.3999999999996</v>
      </c>
    </row>
    <row r="160" spans="1:18" x14ac:dyDescent="0.2">
      <c r="A160" s="1" t="s">
        <v>3202</v>
      </c>
      <c r="B160" s="2">
        <v>17</v>
      </c>
      <c r="C160" s="2">
        <v>17</v>
      </c>
      <c r="D160" s="8">
        <v>87</v>
      </c>
      <c r="E160">
        <f t="shared" si="16"/>
        <v>95.7</v>
      </c>
      <c r="F160">
        <f t="shared" si="17"/>
        <v>2280.6999999999998</v>
      </c>
      <c r="G160" s="2">
        <f t="shared" si="18"/>
        <v>4561.3999999999996</v>
      </c>
    </row>
    <row r="161" spans="1:18" x14ac:dyDescent="0.2">
      <c r="A161" s="1" t="s">
        <v>3203</v>
      </c>
      <c r="B161" s="2">
        <v>17</v>
      </c>
      <c r="C161" s="2">
        <v>17</v>
      </c>
      <c r="D161" s="8">
        <v>88</v>
      </c>
      <c r="E161">
        <f t="shared" si="16"/>
        <v>96.8</v>
      </c>
      <c r="F161">
        <f t="shared" si="17"/>
        <v>2280.6999999999998</v>
      </c>
      <c r="G161" s="2">
        <f t="shared" si="18"/>
        <v>4561.3999999999996</v>
      </c>
    </row>
    <row r="162" spans="1:18" x14ac:dyDescent="0.2">
      <c r="A162" s="1" t="s">
        <v>3204</v>
      </c>
      <c r="B162" s="2">
        <v>17</v>
      </c>
      <c r="C162" s="2">
        <v>17</v>
      </c>
      <c r="D162" s="8">
        <v>88</v>
      </c>
      <c r="E162">
        <f t="shared" si="16"/>
        <v>96.8</v>
      </c>
      <c r="F162">
        <f t="shared" si="17"/>
        <v>2280.6999999999998</v>
      </c>
      <c r="G162" s="2">
        <f t="shared" si="18"/>
        <v>4561.3999999999996</v>
      </c>
    </row>
    <row r="163" spans="1:18" x14ac:dyDescent="0.2">
      <c r="A163" s="1" t="s">
        <v>3205</v>
      </c>
      <c r="B163" s="2">
        <v>17</v>
      </c>
      <c r="C163" s="2">
        <v>17</v>
      </c>
      <c r="D163" s="8">
        <v>87</v>
      </c>
      <c r="E163">
        <f t="shared" si="16"/>
        <v>95.7</v>
      </c>
      <c r="F163">
        <f t="shared" si="17"/>
        <v>2280.6999999999998</v>
      </c>
      <c r="G163" s="2">
        <f t="shared" si="18"/>
        <v>4561.3999999999996</v>
      </c>
    </row>
    <row r="164" spans="1:18" x14ac:dyDescent="0.2">
      <c r="A164" s="1" t="s">
        <v>3206</v>
      </c>
      <c r="B164" s="2">
        <v>18</v>
      </c>
      <c r="C164" s="2">
        <v>18</v>
      </c>
      <c r="D164" s="8">
        <v>87</v>
      </c>
      <c r="E164">
        <f t="shared" si="16"/>
        <v>95.7</v>
      </c>
      <c r="F164">
        <f t="shared" si="17"/>
        <v>2280.6999999999998</v>
      </c>
      <c r="G164" s="2">
        <f t="shared" si="18"/>
        <v>4561.3999999999996</v>
      </c>
    </row>
    <row r="165" spans="1:18" x14ac:dyDescent="0.2">
      <c r="A165" s="1" t="s">
        <v>3207</v>
      </c>
      <c r="B165" s="2">
        <v>18</v>
      </c>
      <c r="C165" s="2">
        <v>18</v>
      </c>
      <c r="D165" s="8">
        <v>87</v>
      </c>
      <c r="E165">
        <f t="shared" si="16"/>
        <v>95.7</v>
      </c>
      <c r="F165">
        <f t="shared" si="17"/>
        <v>2280.6999999999998</v>
      </c>
      <c r="G165" s="2">
        <f t="shared" si="18"/>
        <v>4561.3999999999996</v>
      </c>
    </row>
    <row r="166" spans="1:18" x14ac:dyDescent="0.2">
      <c r="A166" s="1" t="s">
        <v>3208</v>
      </c>
      <c r="B166" s="2">
        <v>18</v>
      </c>
      <c r="C166" s="2">
        <v>18</v>
      </c>
      <c r="D166" s="8">
        <v>87</v>
      </c>
      <c r="E166">
        <f t="shared" si="16"/>
        <v>95.7</v>
      </c>
      <c r="F166">
        <f t="shared" si="17"/>
        <v>2280.6999999999998</v>
      </c>
      <c r="G166" s="2">
        <f t="shared" si="18"/>
        <v>4561.3999999999996</v>
      </c>
    </row>
    <row r="167" spans="1:18" x14ac:dyDescent="0.2">
      <c r="A167" s="1" t="s">
        <v>3209</v>
      </c>
      <c r="B167" s="2">
        <v>18</v>
      </c>
      <c r="C167" s="2">
        <v>18</v>
      </c>
      <c r="D167" s="8">
        <v>86</v>
      </c>
      <c r="E167">
        <f t="shared" si="16"/>
        <v>94.6</v>
      </c>
      <c r="F167">
        <f t="shared" si="17"/>
        <v>2280.6999999999998</v>
      </c>
      <c r="G167" s="2">
        <f t="shared" si="18"/>
        <v>4561.3999999999996</v>
      </c>
    </row>
    <row r="168" spans="1:18" x14ac:dyDescent="0.2">
      <c r="A168" s="1" t="s">
        <v>3210</v>
      </c>
      <c r="B168" s="2">
        <v>18</v>
      </c>
      <c r="C168" s="2">
        <v>18</v>
      </c>
      <c r="D168" s="8">
        <v>87</v>
      </c>
      <c r="E168">
        <f t="shared" si="16"/>
        <v>95.7</v>
      </c>
      <c r="F168">
        <f t="shared" si="17"/>
        <v>2280.6999999999998</v>
      </c>
      <c r="G168" s="2">
        <f t="shared" si="18"/>
        <v>4561.3999999999996</v>
      </c>
    </row>
    <row r="169" spans="1:18" x14ac:dyDescent="0.2">
      <c r="A169" s="1" t="s">
        <v>3211</v>
      </c>
      <c r="B169" s="2">
        <v>17</v>
      </c>
      <c r="C169" s="2">
        <v>17</v>
      </c>
      <c r="D169" s="8">
        <v>88</v>
      </c>
      <c r="E169">
        <f t="shared" si="16"/>
        <v>96.8</v>
      </c>
      <c r="F169">
        <f t="shared" si="17"/>
        <v>2280.6999999999998</v>
      </c>
      <c r="G169" s="2">
        <f t="shared" si="18"/>
        <v>4561.3999999999996</v>
      </c>
    </row>
    <row r="170" spans="1:18" x14ac:dyDescent="0.2">
      <c r="A170" s="1" t="s">
        <v>3212</v>
      </c>
      <c r="B170" s="2">
        <v>17</v>
      </c>
      <c r="C170" s="2">
        <v>17</v>
      </c>
      <c r="D170" s="8">
        <v>88</v>
      </c>
      <c r="E170">
        <f t="shared" si="16"/>
        <v>96.8</v>
      </c>
      <c r="F170">
        <f t="shared" si="17"/>
        <v>2280.6999999999998</v>
      </c>
      <c r="G170" s="2">
        <f t="shared" si="18"/>
        <v>4561.3999999999996</v>
      </c>
      <c r="H170" s="3">
        <f>AVERAGE(G147:G170)</f>
        <v>4561.3999999999987</v>
      </c>
      <c r="O170" s="8">
        <v>4324</v>
      </c>
      <c r="P170" s="8"/>
      <c r="Q170" s="8"/>
      <c r="R170" s="8"/>
    </row>
    <row r="171" spans="1:18" x14ac:dyDescent="0.2">
      <c r="A171" s="1" t="s">
        <v>3213</v>
      </c>
      <c r="B171" s="2">
        <v>17</v>
      </c>
      <c r="C171" s="46">
        <f>B171+1</f>
        <v>18</v>
      </c>
      <c r="D171" s="8">
        <v>89</v>
      </c>
      <c r="E171" s="42">
        <f>D171+6</f>
        <v>95</v>
      </c>
      <c r="F171">
        <f t="shared" si="17"/>
        <v>2280.6999999999998</v>
      </c>
      <c r="G171" s="2">
        <f>F171*2</f>
        <v>4561.3999999999996</v>
      </c>
      <c r="H171">
        <f>AVERAGE(D147:D170)</f>
        <v>88.208333333333329</v>
      </c>
    </row>
    <row r="172" spans="1:18" x14ac:dyDescent="0.2">
      <c r="A172" s="1" t="s">
        <v>3214</v>
      </c>
      <c r="B172" s="2">
        <v>17</v>
      </c>
      <c r="C172" s="46">
        <f t="shared" ref="C172:C235" si="19">B172+1</f>
        <v>18</v>
      </c>
      <c r="D172" s="8">
        <v>89</v>
      </c>
      <c r="E172" s="42">
        <f t="shared" ref="E172:E235" si="20">D172+6</f>
        <v>95</v>
      </c>
      <c r="F172">
        <f t="shared" si="17"/>
        <v>2280.6999999999998</v>
      </c>
      <c r="G172" s="2">
        <f t="shared" ref="G172:G194" si="21">F172*2</f>
        <v>4561.3999999999996</v>
      </c>
      <c r="H172" s="2">
        <f>AVERAGE(C147:C170)</f>
        <v>17.333333333333332</v>
      </c>
    </row>
    <row r="173" spans="1:18" x14ac:dyDescent="0.2">
      <c r="A173" s="1" t="s">
        <v>3215</v>
      </c>
      <c r="B173" s="2">
        <v>17</v>
      </c>
      <c r="C173" s="46">
        <f t="shared" si="19"/>
        <v>18</v>
      </c>
      <c r="D173" s="8">
        <v>89</v>
      </c>
      <c r="E173" s="42">
        <f t="shared" si="20"/>
        <v>95</v>
      </c>
      <c r="F173">
        <f t="shared" si="17"/>
        <v>2280.6999999999998</v>
      </c>
      <c r="G173" s="2">
        <f t="shared" si="21"/>
        <v>4561.3999999999996</v>
      </c>
    </row>
    <row r="174" spans="1:18" x14ac:dyDescent="0.2">
      <c r="A174" s="1" t="s">
        <v>3216</v>
      </c>
      <c r="B174" s="2">
        <v>17</v>
      </c>
      <c r="C174" s="46">
        <f t="shared" si="19"/>
        <v>18</v>
      </c>
      <c r="D174" s="8">
        <v>90</v>
      </c>
      <c r="E174" s="42">
        <f t="shared" si="20"/>
        <v>96</v>
      </c>
      <c r="F174">
        <f t="shared" si="17"/>
        <v>2280.6999999999998</v>
      </c>
      <c r="G174" s="2">
        <f t="shared" si="21"/>
        <v>4561.3999999999996</v>
      </c>
    </row>
    <row r="175" spans="1:18" x14ac:dyDescent="0.2">
      <c r="A175" s="1" t="s">
        <v>3217</v>
      </c>
      <c r="B175" s="2">
        <v>17</v>
      </c>
      <c r="C175" s="46">
        <f t="shared" si="19"/>
        <v>18</v>
      </c>
      <c r="D175" s="8">
        <v>90</v>
      </c>
      <c r="E175" s="42">
        <f t="shared" si="20"/>
        <v>96</v>
      </c>
      <c r="F175">
        <f t="shared" si="17"/>
        <v>2280.6999999999998</v>
      </c>
      <c r="G175" s="2">
        <f t="shared" si="21"/>
        <v>4561.3999999999996</v>
      </c>
    </row>
    <row r="176" spans="1:18" x14ac:dyDescent="0.2">
      <c r="A176" s="1" t="s">
        <v>3218</v>
      </c>
      <c r="B176" s="2">
        <v>17</v>
      </c>
      <c r="C176" s="46">
        <f t="shared" si="19"/>
        <v>18</v>
      </c>
      <c r="D176" s="8">
        <v>90</v>
      </c>
      <c r="E176" s="42">
        <f t="shared" si="20"/>
        <v>96</v>
      </c>
      <c r="F176">
        <f t="shared" si="17"/>
        <v>2280.6999999999998</v>
      </c>
      <c r="G176" s="2">
        <f t="shared" si="21"/>
        <v>4561.3999999999996</v>
      </c>
    </row>
    <row r="177" spans="1:22" x14ac:dyDescent="0.2">
      <c r="A177" s="1" t="s">
        <v>3219</v>
      </c>
      <c r="B177" s="2">
        <v>17</v>
      </c>
      <c r="C177" s="46">
        <f t="shared" si="19"/>
        <v>18</v>
      </c>
      <c r="D177" s="8">
        <v>89</v>
      </c>
      <c r="E177" s="42">
        <f t="shared" si="20"/>
        <v>95</v>
      </c>
      <c r="F177">
        <f t="shared" si="17"/>
        <v>2280.6999999999998</v>
      </c>
      <c r="G177" s="2">
        <f t="shared" si="21"/>
        <v>4561.3999999999996</v>
      </c>
    </row>
    <row r="178" spans="1:22" x14ac:dyDescent="0.2">
      <c r="A178" s="1" t="s">
        <v>3220</v>
      </c>
      <c r="B178" s="2">
        <v>17</v>
      </c>
      <c r="C178" s="46">
        <f t="shared" si="19"/>
        <v>18</v>
      </c>
      <c r="D178" s="8">
        <v>91</v>
      </c>
      <c r="E178" s="42">
        <f t="shared" si="20"/>
        <v>97</v>
      </c>
      <c r="F178">
        <f t="shared" si="17"/>
        <v>2280.6999999999998</v>
      </c>
      <c r="G178" s="2">
        <f t="shared" si="21"/>
        <v>4561.3999999999996</v>
      </c>
      <c r="I178">
        <v>18.399999999999999</v>
      </c>
      <c r="J178">
        <v>90</v>
      </c>
      <c r="K178">
        <v>363107</v>
      </c>
      <c r="L178">
        <v>18.5</v>
      </c>
      <c r="M178">
        <v>89.4</v>
      </c>
      <c r="N178">
        <v>299931</v>
      </c>
      <c r="S178">
        <f t="shared" ref="S178:T241" si="22">P178-I178</f>
        <v>-18.399999999999999</v>
      </c>
      <c r="T178">
        <f t="shared" si="22"/>
        <v>-90</v>
      </c>
      <c r="U178">
        <f t="shared" ref="U178:V241" si="23">P178-L178</f>
        <v>-18.5</v>
      </c>
      <c r="V178">
        <f t="shared" si="23"/>
        <v>-89.4</v>
      </c>
    </row>
    <row r="179" spans="1:22" x14ac:dyDescent="0.2">
      <c r="A179" s="1" t="s">
        <v>3221</v>
      </c>
      <c r="B179" s="2">
        <v>22</v>
      </c>
      <c r="C179" s="46">
        <f t="shared" si="19"/>
        <v>23</v>
      </c>
      <c r="D179" s="8">
        <v>82</v>
      </c>
      <c r="E179" s="42">
        <f t="shared" si="20"/>
        <v>88</v>
      </c>
      <c r="F179">
        <f t="shared" si="17"/>
        <v>2252.3000000000002</v>
      </c>
      <c r="G179" s="2">
        <f t="shared" si="21"/>
        <v>4504.6000000000004</v>
      </c>
      <c r="I179">
        <v>19.899999999999999</v>
      </c>
      <c r="J179">
        <v>85.9</v>
      </c>
      <c r="K179">
        <v>363107</v>
      </c>
      <c r="L179">
        <v>18.899999999999999</v>
      </c>
      <c r="M179">
        <v>87.3</v>
      </c>
      <c r="N179">
        <v>299995</v>
      </c>
      <c r="S179">
        <f t="shared" si="22"/>
        <v>-19.899999999999999</v>
      </c>
      <c r="T179">
        <f t="shared" si="22"/>
        <v>-85.9</v>
      </c>
      <c r="U179">
        <f t="shared" si="23"/>
        <v>-18.899999999999999</v>
      </c>
      <c r="V179">
        <f t="shared" si="23"/>
        <v>-87.3</v>
      </c>
    </row>
    <row r="180" spans="1:22" x14ac:dyDescent="0.2">
      <c r="A180" s="1" t="s">
        <v>3222</v>
      </c>
      <c r="B180" s="2">
        <v>22</v>
      </c>
      <c r="C180" s="46">
        <f t="shared" si="19"/>
        <v>23</v>
      </c>
      <c r="D180" s="8">
        <v>85</v>
      </c>
      <c r="E180" s="42">
        <f t="shared" si="20"/>
        <v>91</v>
      </c>
      <c r="F180">
        <f t="shared" si="17"/>
        <v>3108.1</v>
      </c>
      <c r="G180" s="2">
        <f t="shared" si="21"/>
        <v>6216.2</v>
      </c>
      <c r="I180">
        <v>19.100000000000001</v>
      </c>
      <c r="J180">
        <v>87.9</v>
      </c>
      <c r="K180" s="42">
        <v>36321</v>
      </c>
      <c r="L180">
        <v>21.1</v>
      </c>
      <c r="M180">
        <v>80.099999999999994</v>
      </c>
      <c r="N180">
        <v>300042</v>
      </c>
      <c r="S180">
        <f t="shared" si="22"/>
        <v>-19.100000000000001</v>
      </c>
      <c r="T180">
        <f t="shared" si="22"/>
        <v>-87.9</v>
      </c>
      <c r="U180">
        <f t="shared" si="23"/>
        <v>-21.1</v>
      </c>
      <c r="V180">
        <f t="shared" si="23"/>
        <v>-80.099999999999994</v>
      </c>
    </row>
    <row r="181" spans="1:22" x14ac:dyDescent="0.2">
      <c r="A181" s="1" t="s">
        <v>3223</v>
      </c>
      <c r="B181" s="2">
        <v>21</v>
      </c>
      <c r="C181" s="46">
        <f t="shared" si="19"/>
        <v>22</v>
      </c>
      <c r="D181" s="8">
        <v>87</v>
      </c>
      <c r="E181" s="42">
        <f t="shared" si="20"/>
        <v>93</v>
      </c>
      <c r="F181">
        <f t="shared" si="17"/>
        <v>3108.1</v>
      </c>
      <c r="G181" s="2">
        <f t="shared" si="21"/>
        <v>6216.2</v>
      </c>
      <c r="I181">
        <v>22.5</v>
      </c>
      <c r="J181">
        <v>71.900000000000006</v>
      </c>
      <c r="K181">
        <v>363396</v>
      </c>
      <c r="L181">
        <v>20.3</v>
      </c>
      <c r="M181">
        <v>83.8</v>
      </c>
      <c r="N181">
        <v>300096</v>
      </c>
      <c r="S181">
        <f t="shared" si="22"/>
        <v>-22.5</v>
      </c>
      <c r="T181">
        <f t="shared" si="22"/>
        <v>-71.900000000000006</v>
      </c>
      <c r="U181">
        <f t="shared" si="23"/>
        <v>-20.3</v>
      </c>
      <c r="V181">
        <f t="shared" si="23"/>
        <v>-83.8</v>
      </c>
    </row>
    <row r="182" spans="1:22" x14ac:dyDescent="0.2">
      <c r="A182" s="1" t="s">
        <v>3223</v>
      </c>
      <c r="B182" s="2">
        <v>21</v>
      </c>
      <c r="C182" s="46">
        <f t="shared" si="19"/>
        <v>22</v>
      </c>
      <c r="D182" s="8">
        <v>88</v>
      </c>
      <c r="E182" s="42">
        <f t="shared" si="20"/>
        <v>94</v>
      </c>
      <c r="F182">
        <f t="shared" si="17"/>
        <v>3108.1</v>
      </c>
      <c r="G182" s="2">
        <f t="shared" si="21"/>
        <v>6216.2</v>
      </c>
      <c r="I182">
        <v>55.5</v>
      </c>
      <c r="J182">
        <v>74.3</v>
      </c>
      <c r="K182">
        <v>363396</v>
      </c>
      <c r="L182">
        <v>21.1</v>
      </c>
      <c r="M182">
        <v>81.599999999999994</v>
      </c>
      <c r="N182">
        <v>300145</v>
      </c>
      <c r="S182">
        <f t="shared" si="22"/>
        <v>-55.5</v>
      </c>
      <c r="T182">
        <f t="shared" si="22"/>
        <v>-74.3</v>
      </c>
      <c r="U182">
        <f t="shared" si="23"/>
        <v>-21.1</v>
      </c>
      <c r="V182">
        <f t="shared" si="23"/>
        <v>-81.599999999999994</v>
      </c>
    </row>
    <row r="183" spans="1:22" x14ac:dyDescent="0.2">
      <c r="A183" s="1" t="s">
        <v>3224</v>
      </c>
      <c r="B183" s="2">
        <v>21</v>
      </c>
      <c r="C183" s="46">
        <f t="shared" si="19"/>
        <v>22</v>
      </c>
      <c r="D183" s="8">
        <v>90</v>
      </c>
      <c r="E183" s="42">
        <f t="shared" si="20"/>
        <v>96</v>
      </c>
      <c r="F183">
        <f t="shared" si="17"/>
        <v>3108.1</v>
      </c>
      <c r="G183" s="2">
        <f t="shared" si="21"/>
        <v>6216.2</v>
      </c>
      <c r="I183">
        <v>55.3</v>
      </c>
      <c r="J183">
        <v>70</v>
      </c>
      <c r="K183">
        <v>363688</v>
      </c>
      <c r="L183">
        <v>23.4</v>
      </c>
      <c r="M183">
        <v>70.099999999999994</v>
      </c>
      <c r="N183">
        <v>300272</v>
      </c>
      <c r="S183">
        <f t="shared" si="22"/>
        <v>-55.3</v>
      </c>
      <c r="T183">
        <f t="shared" si="22"/>
        <v>-70</v>
      </c>
      <c r="U183">
        <f t="shared" si="23"/>
        <v>-23.4</v>
      </c>
      <c r="V183">
        <f t="shared" si="23"/>
        <v>-70.099999999999994</v>
      </c>
    </row>
    <row r="184" spans="1:22" x14ac:dyDescent="0.2">
      <c r="A184" s="1" t="s">
        <v>3225</v>
      </c>
      <c r="B184" s="2">
        <v>20</v>
      </c>
      <c r="C184" s="46">
        <f t="shared" si="19"/>
        <v>21</v>
      </c>
      <c r="D184" s="8">
        <v>91</v>
      </c>
      <c r="E184" s="42">
        <f t="shared" si="20"/>
        <v>97</v>
      </c>
      <c r="F184">
        <f t="shared" si="17"/>
        <v>3108.1</v>
      </c>
      <c r="G184" s="2">
        <f t="shared" si="21"/>
        <v>6216.2</v>
      </c>
      <c r="I184">
        <v>23</v>
      </c>
      <c r="J184">
        <v>72.2</v>
      </c>
      <c r="K184">
        <v>363688</v>
      </c>
      <c r="L184">
        <v>24.3</v>
      </c>
      <c r="M184">
        <v>68.5</v>
      </c>
      <c r="N184">
        <v>300281</v>
      </c>
      <c r="S184">
        <f t="shared" si="22"/>
        <v>-23</v>
      </c>
      <c r="T184">
        <f t="shared" si="22"/>
        <v>-72.2</v>
      </c>
      <c r="U184">
        <f t="shared" si="23"/>
        <v>-24.3</v>
      </c>
      <c r="V184">
        <f t="shared" si="23"/>
        <v>-68.5</v>
      </c>
    </row>
    <row r="185" spans="1:22" x14ac:dyDescent="0.2">
      <c r="A185" s="1" t="s">
        <v>3226</v>
      </c>
      <c r="B185" s="2">
        <v>21</v>
      </c>
      <c r="C185" s="46">
        <f t="shared" si="19"/>
        <v>22</v>
      </c>
      <c r="D185" s="8">
        <v>85</v>
      </c>
      <c r="E185" s="42">
        <f t="shared" si="20"/>
        <v>91</v>
      </c>
      <c r="F185">
        <f t="shared" si="17"/>
        <v>3108.1</v>
      </c>
      <c r="G185" s="2">
        <f t="shared" si="21"/>
        <v>6216.2</v>
      </c>
      <c r="I185">
        <v>27.1</v>
      </c>
      <c r="J185">
        <v>58.9</v>
      </c>
      <c r="K185">
        <v>363921</v>
      </c>
      <c r="L185">
        <v>26.8</v>
      </c>
      <c r="M185">
        <v>61.7</v>
      </c>
      <c r="N185">
        <v>300315</v>
      </c>
      <c r="S185">
        <f t="shared" si="22"/>
        <v>-27.1</v>
      </c>
      <c r="T185">
        <f t="shared" si="22"/>
        <v>-58.9</v>
      </c>
      <c r="U185">
        <f t="shared" si="23"/>
        <v>-26.8</v>
      </c>
      <c r="V185">
        <f t="shared" si="23"/>
        <v>-61.7</v>
      </c>
    </row>
    <row r="186" spans="1:22" x14ac:dyDescent="0.2">
      <c r="A186" s="1" t="s">
        <v>3227</v>
      </c>
      <c r="B186" s="2">
        <v>21</v>
      </c>
      <c r="C186" s="46">
        <f t="shared" si="19"/>
        <v>22</v>
      </c>
      <c r="D186" s="8">
        <v>79</v>
      </c>
      <c r="E186" s="42">
        <f t="shared" si="20"/>
        <v>85</v>
      </c>
      <c r="F186">
        <f t="shared" si="17"/>
        <v>2252.3000000000002</v>
      </c>
      <c r="G186" s="2">
        <f t="shared" si="21"/>
        <v>4504.6000000000004</v>
      </c>
      <c r="I186">
        <v>22.8</v>
      </c>
      <c r="J186">
        <v>75.900000000000006</v>
      </c>
      <c r="K186">
        <v>363921</v>
      </c>
      <c r="L186">
        <v>25.1</v>
      </c>
      <c r="M186">
        <v>63.2</v>
      </c>
      <c r="N186">
        <v>300464</v>
      </c>
      <c r="S186">
        <f t="shared" si="22"/>
        <v>-22.8</v>
      </c>
      <c r="T186">
        <f t="shared" si="22"/>
        <v>-75.900000000000006</v>
      </c>
      <c r="U186">
        <f t="shared" si="23"/>
        <v>-25.1</v>
      </c>
      <c r="V186">
        <f t="shared" si="23"/>
        <v>-63.2</v>
      </c>
    </row>
    <row r="187" spans="1:22" x14ac:dyDescent="0.2">
      <c r="A187" s="1" t="s">
        <v>3228</v>
      </c>
      <c r="B187" s="2">
        <v>22</v>
      </c>
      <c r="C187" s="46">
        <f t="shared" si="19"/>
        <v>23</v>
      </c>
      <c r="D187" s="8">
        <v>73</v>
      </c>
      <c r="E187" s="42">
        <f t="shared" si="20"/>
        <v>79</v>
      </c>
      <c r="F187">
        <f t="shared" si="17"/>
        <v>1975.7</v>
      </c>
      <c r="G187" s="2">
        <f t="shared" si="21"/>
        <v>3951.4</v>
      </c>
      <c r="I187">
        <v>23.4</v>
      </c>
      <c r="J187">
        <v>79.8</v>
      </c>
      <c r="K187">
        <v>364209</v>
      </c>
      <c r="L187">
        <v>27</v>
      </c>
      <c r="M187">
        <v>61.4</v>
      </c>
      <c r="N187">
        <v>300537</v>
      </c>
      <c r="S187">
        <f t="shared" si="22"/>
        <v>-23.4</v>
      </c>
      <c r="T187">
        <f t="shared" si="22"/>
        <v>-79.8</v>
      </c>
      <c r="U187">
        <f t="shared" si="23"/>
        <v>-27</v>
      </c>
      <c r="V187">
        <f t="shared" si="23"/>
        <v>-61.4</v>
      </c>
    </row>
    <row r="188" spans="1:22" x14ac:dyDescent="0.2">
      <c r="A188" s="1" t="s">
        <v>3229</v>
      </c>
      <c r="B188" s="2">
        <v>23</v>
      </c>
      <c r="C188" s="46">
        <f t="shared" si="19"/>
        <v>24</v>
      </c>
      <c r="D188" s="8">
        <v>66</v>
      </c>
      <c r="E188" s="42">
        <f t="shared" si="20"/>
        <v>72</v>
      </c>
      <c r="F188">
        <f t="shared" si="17"/>
        <v>1975.7</v>
      </c>
      <c r="G188" s="2">
        <f t="shared" si="21"/>
        <v>3951.4</v>
      </c>
      <c r="I188">
        <v>23.1</v>
      </c>
      <c r="J188">
        <v>80.400000000000006</v>
      </c>
      <c r="K188">
        <v>364209</v>
      </c>
      <c r="L188">
        <v>23.6</v>
      </c>
      <c r="M188">
        <v>71.3</v>
      </c>
      <c r="N188">
        <v>300599</v>
      </c>
      <c r="S188">
        <f t="shared" si="22"/>
        <v>-23.1</v>
      </c>
      <c r="T188">
        <f t="shared" si="22"/>
        <v>-80.400000000000006</v>
      </c>
      <c r="U188">
        <f t="shared" si="23"/>
        <v>-23.6</v>
      </c>
      <c r="V188">
        <f t="shared" si="23"/>
        <v>-71.3</v>
      </c>
    </row>
    <row r="189" spans="1:22" x14ac:dyDescent="0.2">
      <c r="A189" s="1" t="s">
        <v>3230</v>
      </c>
      <c r="B189" s="2">
        <v>25</v>
      </c>
      <c r="C189" s="46">
        <f t="shared" si="19"/>
        <v>26</v>
      </c>
      <c r="D189" s="8">
        <v>59</v>
      </c>
      <c r="E189" s="42">
        <f t="shared" si="20"/>
        <v>65</v>
      </c>
      <c r="F189">
        <f t="shared" si="17"/>
        <v>2274.6999999999998</v>
      </c>
      <c r="G189" s="2">
        <f t="shared" si="21"/>
        <v>4549.3999999999996</v>
      </c>
      <c r="I189">
        <v>22.5</v>
      </c>
      <c r="J189">
        <v>82.3</v>
      </c>
      <c r="K189">
        <v>364430</v>
      </c>
      <c r="L189">
        <v>23.7</v>
      </c>
      <c r="M189">
        <v>71.599999999999994</v>
      </c>
      <c r="N189">
        <v>300680</v>
      </c>
      <c r="S189">
        <f t="shared" si="22"/>
        <v>-22.5</v>
      </c>
      <c r="T189">
        <f t="shared" si="22"/>
        <v>-82.3</v>
      </c>
      <c r="U189">
        <f t="shared" si="23"/>
        <v>-23.7</v>
      </c>
      <c r="V189">
        <f t="shared" si="23"/>
        <v>-71.599999999999994</v>
      </c>
    </row>
    <row r="190" spans="1:22" x14ac:dyDescent="0.2">
      <c r="A190" s="1" t="s">
        <v>3231</v>
      </c>
      <c r="B190" s="2">
        <v>26</v>
      </c>
      <c r="C190" s="46">
        <f t="shared" si="19"/>
        <v>27</v>
      </c>
      <c r="D190" s="8">
        <v>51</v>
      </c>
      <c r="E190" s="42">
        <f t="shared" si="20"/>
        <v>57</v>
      </c>
      <c r="F190">
        <f t="shared" si="17"/>
        <v>1805.4</v>
      </c>
      <c r="G190" s="2">
        <f t="shared" si="21"/>
        <v>3610.8</v>
      </c>
      <c r="I190">
        <v>22.7</v>
      </c>
      <c r="J190">
        <v>82.9</v>
      </c>
      <c r="K190">
        <v>364489</v>
      </c>
      <c r="L190">
        <v>23</v>
      </c>
      <c r="M190">
        <v>80.099999999999994</v>
      </c>
      <c r="N190">
        <v>300769</v>
      </c>
      <c r="S190">
        <f t="shared" si="22"/>
        <v>-22.7</v>
      </c>
      <c r="T190">
        <f t="shared" si="22"/>
        <v>-82.9</v>
      </c>
      <c r="U190">
        <f t="shared" si="23"/>
        <v>-23</v>
      </c>
      <c r="V190">
        <f t="shared" si="23"/>
        <v>-80.099999999999994</v>
      </c>
    </row>
    <row r="191" spans="1:22" x14ac:dyDescent="0.2">
      <c r="A191" s="1" t="s">
        <v>3232</v>
      </c>
      <c r="B191" s="2">
        <v>27</v>
      </c>
      <c r="C191" s="46">
        <f t="shared" si="19"/>
        <v>28</v>
      </c>
      <c r="D191" s="8">
        <v>46</v>
      </c>
      <c r="E191" s="42">
        <f t="shared" si="20"/>
        <v>52</v>
      </c>
      <c r="F191">
        <f t="shared" si="17"/>
        <v>1805.4</v>
      </c>
      <c r="G191" s="2">
        <f t="shared" si="21"/>
        <v>3610.8</v>
      </c>
      <c r="I191">
        <v>21.6</v>
      </c>
      <c r="J191">
        <v>84.5</v>
      </c>
      <c r="K191">
        <v>364489</v>
      </c>
      <c r="L191">
        <v>21.6</v>
      </c>
      <c r="M191">
        <v>86.5</v>
      </c>
      <c r="N191">
        <v>300769</v>
      </c>
      <c r="S191">
        <f t="shared" si="22"/>
        <v>-21.6</v>
      </c>
      <c r="T191">
        <f t="shared" si="22"/>
        <v>-84.5</v>
      </c>
      <c r="U191">
        <f t="shared" si="23"/>
        <v>-21.6</v>
      </c>
      <c r="V191">
        <f t="shared" si="23"/>
        <v>-86.5</v>
      </c>
    </row>
    <row r="192" spans="1:22" x14ac:dyDescent="0.2">
      <c r="A192" s="1" t="s">
        <v>3233</v>
      </c>
      <c r="B192" s="2">
        <v>28</v>
      </c>
      <c r="C192" s="46">
        <f t="shared" si="19"/>
        <v>29</v>
      </c>
      <c r="D192" s="8">
        <v>40</v>
      </c>
      <c r="E192" s="42">
        <f t="shared" si="20"/>
        <v>46</v>
      </c>
      <c r="F192">
        <f t="shared" si="17"/>
        <v>1433</v>
      </c>
      <c r="G192" s="2">
        <f t="shared" si="21"/>
        <v>2866</v>
      </c>
      <c r="I192">
        <v>21.8</v>
      </c>
      <c r="J192">
        <v>85.6</v>
      </c>
      <c r="K192">
        <v>364943</v>
      </c>
      <c r="L192">
        <v>20.8</v>
      </c>
      <c r="M192">
        <v>81.8</v>
      </c>
      <c r="N192">
        <v>300858</v>
      </c>
      <c r="S192">
        <f t="shared" si="22"/>
        <v>-21.8</v>
      </c>
      <c r="T192">
        <f t="shared" si="22"/>
        <v>-85.6</v>
      </c>
      <c r="U192">
        <f t="shared" si="23"/>
        <v>-20.8</v>
      </c>
      <c r="V192">
        <f t="shared" si="23"/>
        <v>-81.8</v>
      </c>
    </row>
    <row r="193" spans="1:22" x14ac:dyDescent="0.2">
      <c r="A193" s="1" t="s">
        <v>3234</v>
      </c>
      <c r="B193" s="2">
        <v>29</v>
      </c>
      <c r="C193" s="46">
        <f t="shared" si="19"/>
        <v>30</v>
      </c>
      <c r="D193" s="8">
        <v>34</v>
      </c>
      <c r="E193" s="42">
        <f t="shared" si="20"/>
        <v>40</v>
      </c>
      <c r="F193">
        <f t="shared" si="17"/>
        <v>1684</v>
      </c>
      <c r="G193" s="2">
        <f t="shared" si="21"/>
        <v>3368</v>
      </c>
      <c r="I193">
        <v>20.6</v>
      </c>
      <c r="J193">
        <v>86.3</v>
      </c>
      <c r="K193">
        <v>365080</v>
      </c>
      <c r="L193">
        <v>21.9</v>
      </c>
      <c r="M193">
        <v>83.7</v>
      </c>
      <c r="N193">
        <v>300959</v>
      </c>
      <c r="S193">
        <f t="shared" si="22"/>
        <v>-20.6</v>
      </c>
      <c r="T193">
        <f t="shared" si="22"/>
        <v>-86.3</v>
      </c>
      <c r="U193">
        <f t="shared" si="23"/>
        <v>-21.9</v>
      </c>
      <c r="V193">
        <f t="shared" si="23"/>
        <v>-83.7</v>
      </c>
    </row>
    <row r="194" spans="1:22" x14ac:dyDescent="0.2">
      <c r="A194" s="1" t="s">
        <v>3235</v>
      </c>
      <c r="B194" s="2">
        <v>30</v>
      </c>
      <c r="C194" s="46">
        <f t="shared" si="19"/>
        <v>31</v>
      </c>
      <c r="D194" s="8">
        <v>33</v>
      </c>
      <c r="E194" s="42">
        <f t="shared" si="20"/>
        <v>39</v>
      </c>
      <c r="F194">
        <f t="shared" si="17"/>
        <v>1229</v>
      </c>
      <c r="G194" s="2">
        <f t="shared" si="21"/>
        <v>2458</v>
      </c>
      <c r="H194" s="3">
        <f>AVERAGE(G171:G194)</f>
        <v>4631.8083333333325</v>
      </c>
      <c r="O194" s="8">
        <f>(K202-K178)+(N202-N178)</f>
        <v>4585</v>
      </c>
      <c r="P194" s="8"/>
      <c r="Q194" s="8"/>
      <c r="R194" s="8"/>
    </row>
    <row r="195" spans="1:22" x14ac:dyDescent="0.2">
      <c r="A195" s="1" t="s">
        <v>3236</v>
      </c>
      <c r="B195" s="2">
        <v>30</v>
      </c>
      <c r="C195" s="46">
        <f t="shared" si="19"/>
        <v>31</v>
      </c>
      <c r="D195" s="8">
        <v>32</v>
      </c>
      <c r="E195" s="42">
        <f t="shared" si="20"/>
        <v>38</v>
      </c>
      <c r="F195">
        <f t="shared" si="17"/>
        <v>1229</v>
      </c>
      <c r="G195" s="2">
        <f>F195*2</f>
        <v>2458</v>
      </c>
      <c r="H195" s="9"/>
    </row>
    <row r="196" spans="1:22" x14ac:dyDescent="0.2">
      <c r="A196" s="1" t="s">
        <v>3237</v>
      </c>
      <c r="B196" s="2">
        <v>31</v>
      </c>
      <c r="C196" s="46">
        <f t="shared" si="19"/>
        <v>32</v>
      </c>
      <c r="D196" s="8">
        <v>31</v>
      </c>
      <c r="E196" s="42">
        <f t="shared" si="20"/>
        <v>37</v>
      </c>
      <c r="F196">
        <f t="shared" ref="F196:F259" si="24">IF(AND(AND(C196&gt;=15,C196 &lt;20),AND(E196&gt;=30,E196&lt;40)),562,
IF(AND(AND(C196&gt;=15,C196 &lt;20),AND(E196&gt;=40,E196&lt;50)),805,
IF(AND(AND(C196&gt;=15,C196 &lt;20),AND(E196&gt;=50,E196&lt;60)),877.2,
IF(AND(AND(C196&gt;=15,C196 &lt;20),AND(E196&gt;=60,E196&lt;70)),1124.6,
IF(AND(AND(C196&gt;=15,C196 &lt;20),AND(E196&gt;=70,E196&lt;80)),1609.5,
IF(AND(AND(C196&gt;=15,C196 &lt;20),AND(E196&gt;=80,E196&lt;90)),1754.4,
IF(AND(AND(C196&gt;=15,C196 &lt;20),AND(E196&gt;=90)),2280.7,
IF(AND(AND(C196&gt;=20,C196 &lt;25),AND(E196&gt;=30,E196&lt;40)),1008,
IF(AND(AND(C196&gt;=20,C196 &lt;25),AND(E196&gt;=40,E196&lt;50)),1250,
IF(AND(AND(C196&gt;=20,C196 &lt;25),AND(E196&gt;=50,E196&lt;60)),1425.5,
IF(AND(AND(C196&gt;=20,C196 &lt;25),AND(E196&gt;=60,E196&lt;70)),1593.3,
IF(AND(AND(C196&gt;=20,C196 &lt;25),AND(E196&gt;=70,E196&lt;80)),1975.7,
IF(AND(AND(C196&gt;=20,C196 &lt;25),AND(E196&gt;=80,E196&lt;90)),2252.3,
IF(AND(AND(C196&gt;=20,C196 &lt;25),AND(E196&gt;=90)),3108.1,
IF(AND(AND(C196&gt;=25,C196 &lt;30),AND(E196&gt;=30,E196&lt;40)),1137,
IF(AND(AND(C196&gt;=25,C196 &lt;30),AND(E196&gt;=40,E196&lt;50)),1433,
IF(AND(AND(C196&gt;=25,C196 &lt;30),AND(E196&gt;=50,E196&lt;60)),1805.4,
IF(AND(AND(C196&gt;=25,C196 &lt;30),AND(E196&gt;=60,E196&lt;70)),2274.7,
IF(AND(AND(C196&gt;=25,C196 &lt;30),AND(E196&gt;=70,E196&lt;80)),3207.4,
IF(AND(AND(C196&gt;=25,C196 &lt;30),AND(E196&gt;=80,E196&lt;90)),3816.8,
IF(AND(AND(C196&gt;=25,C196 &lt;30),AND(E196&gt;=90)),4694.7,
IF(AND(AND(C196&gt;=30,C196 &lt;35),AND(E196&gt;=30,E196&lt;40)),1229,
IF(AND(AND(C196&gt;=30,C196 &lt;35),AND(E196&gt;=40,E196&lt;50)),1684,
IF(AND(AND(C196&gt;=30,C196 &lt;35),AND(E196&gt;=50,E196&lt;60)),2307,
IF(AND(AND(C196&gt;=30,C196 &lt;35),AND(E196&gt;=60,E196&lt;70)),3160.6,
IF(AND(AND(C196&gt;=30,C196 &lt;35),AND(E196&gt;=70,E196&lt;80)),4424.8,
IF(AND(AND(C196&gt;=30,C196 &lt;35),AND(E196&gt;=80,E196&lt;90)),5000,
IF(AND(AND(C196&gt;=30,C196 &lt;35),AND(E196&gt;=90)),6300,
IF(AND(AND(C196&gt;=35,C196 &lt;40),AND(E196&gt;=30,E196&lt;40)),1450,
IF(AND(AND(C196&gt;=35,C196 &lt;40),AND(E196&gt;=40,E196&lt;50)),1987,
IF(AND(AND(C196&gt;=35,C196 &lt;40),AND(E196&gt;=50,E196&lt;60)),2722.2,
IF(AND(AND(C196&gt;=35,C196 &lt;40),AND(E196&gt;=60,E196&lt;70)),3729.5,
IF(AND(AND(C196&gt;=35,C196 &lt;40),AND(E196&gt;=70,E196&lt;80)),5221.2,
IF(AND(AND(C196&gt;=35,C196 &lt;40),AND(E196&gt;=80,E196&lt;90)),5900,
IF(AND(AND(C196&gt;=35,C196 &lt;40),AND(E196&gt;=90)),7434,
IF(AND(AND(C196&gt;=40,C196 &lt;45),AND(E196&gt;=30,E196&lt;40)),1671,
IF(AND(AND(C196&gt;=40,C196 &lt;45),AND(E196&gt;=40,E196&lt;50)),2289,
IF(AND(AND(C196&gt;=40,C196 &lt;45),AND(E196&gt;=50,E196&lt;60)),3136,
IF(AND(AND(C196&gt;=40,C196 &lt;45),AND(E196&gt;=60,E196&lt;70)),4296.3,
IF(AND(AND(C196&gt;=40,C196 &lt;45),AND(E196&gt;=70,E196&lt;80)),6014.9,
IF(AND(AND(C196&gt;=40,C196 &lt;45),AND(E196&gt;=80,E196&lt;90)),6796.8,
IF(AND(AND(C196&gt;=40,C196 &lt;45),AND(E196&gt;=90)),8564,
IF(AND(AND(C196&gt;=45,C196 &lt;45.1),AND(E196&gt;=30,E196&lt;40)),1900,
IF(AND(AND(C196&gt;=45,C196 &lt;45.1),AND(E196&gt;=40,E196&lt;50)),2603,
IF(AND(AND(C196&gt;=45,C196 &lt;45.1),AND(E196&gt;=50,E196&lt;60)),3565.6,
IF(AND(AND(C196&gt;=45,C196 &lt;45.1),AND(E196&gt;=60,E196&lt;70)),4884.9,
IF(AND(AND(C196&gt;=45,C196 &lt;45.1),AND(E196&gt;=70,E196&lt;80)),6838.9,
IF(AND(AND(C196&gt;=45,C196 &lt;45.1),AND(E196&gt;=80,E196&lt;90)),7728,
IF(AND(AND(C196&gt;=45,C196 &lt;45.1),AND(E196&gt;=90)),9737.2,0)))))))))))))))))))))))))))))))))))))))))))))))))</f>
        <v>1229</v>
      </c>
      <c r="G196" s="2">
        <f t="shared" ref="G196:G218" si="25">F196*2</f>
        <v>2458</v>
      </c>
      <c r="H196" s="2"/>
      <c r="I196" s="2"/>
    </row>
    <row r="197" spans="1:22" x14ac:dyDescent="0.2">
      <c r="A197" s="1" t="s">
        <v>3238</v>
      </c>
      <c r="B197" s="2">
        <v>29</v>
      </c>
      <c r="C197" s="46">
        <f t="shared" si="19"/>
        <v>30</v>
      </c>
      <c r="D197" s="8">
        <v>36</v>
      </c>
      <c r="E197" s="42">
        <f t="shared" si="20"/>
        <v>42</v>
      </c>
      <c r="F197">
        <f t="shared" si="24"/>
        <v>1684</v>
      </c>
      <c r="G197" s="2">
        <f t="shared" si="25"/>
        <v>3368</v>
      </c>
    </row>
    <row r="198" spans="1:22" x14ac:dyDescent="0.2">
      <c r="A198" s="1" t="s">
        <v>3239</v>
      </c>
      <c r="B198" s="2">
        <v>28</v>
      </c>
      <c r="C198" s="46">
        <f t="shared" si="19"/>
        <v>29</v>
      </c>
      <c r="D198" s="8">
        <v>41</v>
      </c>
      <c r="E198" s="42">
        <f t="shared" si="20"/>
        <v>47</v>
      </c>
      <c r="F198">
        <f t="shared" si="24"/>
        <v>1433</v>
      </c>
      <c r="G198" s="2">
        <f t="shared" si="25"/>
        <v>2866</v>
      </c>
    </row>
    <row r="199" spans="1:22" x14ac:dyDescent="0.2">
      <c r="A199" s="1" t="s">
        <v>3240</v>
      </c>
      <c r="B199" s="2">
        <v>26</v>
      </c>
      <c r="C199" s="46">
        <f t="shared" si="19"/>
        <v>27</v>
      </c>
      <c r="D199" s="8">
        <v>46</v>
      </c>
      <c r="E199" s="42">
        <f t="shared" si="20"/>
        <v>52</v>
      </c>
      <c r="F199">
        <f t="shared" si="24"/>
        <v>1805.4</v>
      </c>
      <c r="G199" s="2">
        <f t="shared" si="25"/>
        <v>3610.8</v>
      </c>
    </row>
    <row r="200" spans="1:22" x14ac:dyDescent="0.2">
      <c r="A200" s="1" t="s">
        <v>3241</v>
      </c>
      <c r="B200" s="2">
        <v>25</v>
      </c>
      <c r="C200" s="46">
        <f t="shared" si="19"/>
        <v>26</v>
      </c>
      <c r="D200" s="8">
        <v>52</v>
      </c>
      <c r="E200" s="42">
        <f t="shared" si="20"/>
        <v>58</v>
      </c>
      <c r="F200">
        <f t="shared" si="24"/>
        <v>1805.4</v>
      </c>
      <c r="G200" s="2">
        <f t="shared" si="25"/>
        <v>3610.8</v>
      </c>
    </row>
    <row r="201" spans="1:22" x14ac:dyDescent="0.2">
      <c r="A201" s="1" t="s">
        <v>3242</v>
      </c>
      <c r="B201" s="2">
        <v>24</v>
      </c>
      <c r="C201" s="46">
        <f t="shared" si="19"/>
        <v>25</v>
      </c>
      <c r="D201" s="8">
        <v>59</v>
      </c>
      <c r="E201" s="42">
        <f t="shared" si="20"/>
        <v>65</v>
      </c>
      <c r="F201">
        <f t="shared" si="24"/>
        <v>2274.6999999999998</v>
      </c>
      <c r="G201" s="2">
        <f t="shared" si="25"/>
        <v>4549.3999999999996</v>
      </c>
    </row>
    <row r="202" spans="1:22" x14ac:dyDescent="0.2">
      <c r="A202" s="1" t="s">
        <v>3243</v>
      </c>
      <c r="B202" s="2">
        <v>23</v>
      </c>
      <c r="C202" s="46">
        <f t="shared" si="19"/>
        <v>24</v>
      </c>
      <c r="D202" s="8">
        <v>65</v>
      </c>
      <c r="E202" s="42">
        <f t="shared" si="20"/>
        <v>71</v>
      </c>
      <c r="F202">
        <f t="shared" si="24"/>
        <v>1975.7</v>
      </c>
      <c r="G202" s="2">
        <f t="shared" si="25"/>
        <v>3951.4</v>
      </c>
      <c r="I202">
        <v>18.5</v>
      </c>
      <c r="J202">
        <v>90.1</v>
      </c>
      <c r="K202">
        <v>366231</v>
      </c>
      <c r="L202">
        <v>21</v>
      </c>
      <c r="M202">
        <v>82.3</v>
      </c>
      <c r="N202">
        <v>301392</v>
      </c>
      <c r="P202" s="37"/>
      <c r="Q202" s="37"/>
      <c r="R202" s="37"/>
      <c r="S202">
        <f t="shared" si="22"/>
        <v>-18.5</v>
      </c>
      <c r="T202">
        <f t="shared" si="22"/>
        <v>-90.1</v>
      </c>
      <c r="U202">
        <f t="shared" si="23"/>
        <v>-21</v>
      </c>
      <c r="V202">
        <f t="shared" si="23"/>
        <v>-82.3</v>
      </c>
    </row>
    <row r="203" spans="1:22" x14ac:dyDescent="0.2">
      <c r="A203" s="1" t="s">
        <v>3244</v>
      </c>
      <c r="B203" s="2">
        <v>22</v>
      </c>
      <c r="C203" s="46">
        <f t="shared" si="19"/>
        <v>23</v>
      </c>
      <c r="D203" s="8">
        <v>69</v>
      </c>
      <c r="E203" s="42">
        <f t="shared" si="20"/>
        <v>75</v>
      </c>
      <c r="F203">
        <f t="shared" si="24"/>
        <v>1975.7</v>
      </c>
      <c r="G203" s="2">
        <f t="shared" si="25"/>
        <v>3951.4</v>
      </c>
      <c r="I203">
        <v>19.5</v>
      </c>
      <c r="J203">
        <v>80</v>
      </c>
      <c r="K203">
        <v>366492</v>
      </c>
      <c r="L203">
        <v>20.5</v>
      </c>
      <c r="M203">
        <v>86.1</v>
      </c>
      <c r="N203">
        <v>301452</v>
      </c>
      <c r="P203" s="37"/>
      <c r="Q203" s="37"/>
      <c r="R203" s="37"/>
      <c r="S203">
        <f t="shared" si="22"/>
        <v>-19.5</v>
      </c>
      <c r="T203">
        <f t="shared" si="22"/>
        <v>-80</v>
      </c>
      <c r="U203">
        <f t="shared" si="23"/>
        <v>-20.5</v>
      </c>
      <c r="V203">
        <f t="shared" si="23"/>
        <v>-86.1</v>
      </c>
    </row>
    <row r="204" spans="1:22" x14ac:dyDescent="0.2">
      <c r="A204" s="1" t="s">
        <v>3245</v>
      </c>
      <c r="B204" s="2">
        <v>22</v>
      </c>
      <c r="C204" s="46">
        <f t="shared" si="19"/>
        <v>23</v>
      </c>
      <c r="D204" s="8">
        <v>73</v>
      </c>
      <c r="E204" s="42">
        <f t="shared" si="20"/>
        <v>79</v>
      </c>
      <c r="F204">
        <f t="shared" si="24"/>
        <v>1975.7</v>
      </c>
      <c r="G204" s="2">
        <f t="shared" si="25"/>
        <v>3951.4</v>
      </c>
      <c r="I204">
        <v>20.100000000000001</v>
      </c>
      <c r="J204">
        <v>83.5</v>
      </c>
      <c r="K204">
        <v>366590</v>
      </c>
      <c r="L204">
        <v>20</v>
      </c>
      <c r="M204">
        <v>86.1</v>
      </c>
      <c r="N204">
        <v>301527</v>
      </c>
      <c r="P204" s="37"/>
      <c r="Q204" s="37"/>
      <c r="R204" s="37"/>
      <c r="S204">
        <f t="shared" si="22"/>
        <v>-20.100000000000001</v>
      </c>
      <c r="T204">
        <f t="shared" si="22"/>
        <v>-83.5</v>
      </c>
      <c r="U204">
        <f t="shared" si="23"/>
        <v>-20</v>
      </c>
      <c r="V204">
        <f t="shared" si="23"/>
        <v>-86.1</v>
      </c>
    </row>
    <row r="205" spans="1:22" x14ac:dyDescent="0.2">
      <c r="A205" s="1" t="s">
        <v>3246</v>
      </c>
      <c r="B205" s="2">
        <v>21</v>
      </c>
      <c r="C205" s="46">
        <f t="shared" si="19"/>
        <v>22</v>
      </c>
      <c r="D205" s="8">
        <v>77</v>
      </c>
      <c r="E205" s="42">
        <f t="shared" si="20"/>
        <v>83</v>
      </c>
      <c r="F205">
        <f t="shared" si="24"/>
        <v>2252.3000000000002</v>
      </c>
      <c r="G205" s="2">
        <f t="shared" si="25"/>
        <v>4504.6000000000004</v>
      </c>
      <c r="I205">
        <v>21</v>
      </c>
      <c r="J205">
        <v>77.7</v>
      </c>
      <c r="K205">
        <v>366799</v>
      </c>
      <c r="L205">
        <v>20.3</v>
      </c>
      <c r="M205">
        <v>83.8</v>
      </c>
      <c r="N205">
        <v>301606</v>
      </c>
      <c r="P205" s="37"/>
      <c r="Q205" s="37"/>
      <c r="R205" s="37"/>
      <c r="S205">
        <f t="shared" si="22"/>
        <v>-21</v>
      </c>
      <c r="T205">
        <f t="shared" si="22"/>
        <v>-77.7</v>
      </c>
      <c r="U205">
        <f t="shared" si="23"/>
        <v>-20.3</v>
      </c>
      <c r="V205">
        <f t="shared" si="23"/>
        <v>-83.8</v>
      </c>
    </row>
    <row r="206" spans="1:22" x14ac:dyDescent="0.2">
      <c r="A206" s="1" t="s">
        <v>3247</v>
      </c>
      <c r="B206" s="2">
        <v>21</v>
      </c>
      <c r="C206" s="46">
        <f t="shared" si="19"/>
        <v>22</v>
      </c>
      <c r="D206" s="8">
        <v>79</v>
      </c>
      <c r="E206" s="42">
        <f t="shared" si="20"/>
        <v>85</v>
      </c>
      <c r="F206">
        <f t="shared" si="24"/>
        <v>2252.3000000000002</v>
      </c>
      <c r="G206" s="2">
        <f t="shared" si="25"/>
        <v>4504.6000000000004</v>
      </c>
      <c r="I206">
        <v>22</v>
      </c>
      <c r="J206">
        <v>76.099999999999994</v>
      </c>
      <c r="K206">
        <v>366975</v>
      </c>
      <c r="L206">
        <v>20.7</v>
      </c>
      <c r="M206">
        <v>83.7</v>
      </c>
      <c r="N206">
        <v>301671</v>
      </c>
      <c r="P206" s="37"/>
      <c r="Q206" s="37"/>
      <c r="R206" s="37"/>
      <c r="S206">
        <f t="shared" si="22"/>
        <v>-22</v>
      </c>
      <c r="T206">
        <f t="shared" si="22"/>
        <v>-76.099999999999994</v>
      </c>
      <c r="U206">
        <f t="shared" si="23"/>
        <v>-20.7</v>
      </c>
      <c r="V206">
        <f t="shared" si="23"/>
        <v>-83.7</v>
      </c>
    </row>
    <row r="207" spans="1:22" x14ac:dyDescent="0.2">
      <c r="A207" s="1" t="s">
        <v>3248</v>
      </c>
      <c r="B207" s="2">
        <v>20</v>
      </c>
      <c r="C207" s="46">
        <f t="shared" si="19"/>
        <v>21</v>
      </c>
      <c r="D207" s="8">
        <v>82</v>
      </c>
      <c r="E207" s="42">
        <f t="shared" si="20"/>
        <v>88</v>
      </c>
      <c r="F207">
        <f t="shared" si="24"/>
        <v>2252.3000000000002</v>
      </c>
      <c r="G207" s="2">
        <f t="shared" si="25"/>
        <v>4504.6000000000004</v>
      </c>
      <c r="I207">
        <v>23.3</v>
      </c>
      <c r="J207">
        <v>71.2</v>
      </c>
      <c r="K207">
        <v>366975</v>
      </c>
      <c r="L207">
        <v>22.8</v>
      </c>
      <c r="M207">
        <v>79.900000000000006</v>
      </c>
      <c r="N207">
        <v>301683</v>
      </c>
      <c r="P207" s="37"/>
      <c r="Q207" s="37"/>
      <c r="R207" s="37"/>
      <c r="S207">
        <f t="shared" si="22"/>
        <v>-23.3</v>
      </c>
      <c r="T207">
        <f t="shared" si="22"/>
        <v>-71.2</v>
      </c>
      <c r="U207">
        <f t="shared" si="23"/>
        <v>-22.8</v>
      </c>
      <c r="V207">
        <f t="shared" si="23"/>
        <v>-79.900000000000006</v>
      </c>
    </row>
    <row r="208" spans="1:22" x14ac:dyDescent="0.2">
      <c r="A208" s="1" t="s">
        <v>3249</v>
      </c>
      <c r="B208" s="2">
        <v>20</v>
      </c>
      <c r="C208" s="46">
        <f t="shared" si="19"/>
        <v>21</v>
      </c>
      <c r="D208" s="8">
        <v>84</v>
      </c>
      <c r="E208" s="42">
        <f t="shared" si="20"/>
        <v>90</v>
      </c>
      <c r="F208">
        <f t="shared" si="24"/>
        <v>3108.1</v>
      </c>
      <c r="G208" s="2">
        <f t="shared" si="25"/>
        <v>6216.2</v>
      </c>
      <c r="I208">
        <v>23.5</v>
      </c>
      <c r="J208">
        <v>69.5</v>
      </c>
      <c r="K208">
        <v>367058</v>
      </c>
      <c r="L208">
        <v>23.3</v>
      </c>
      <c r="M208">
        <v>77.7</v>
      </c>
      <c r="N208">
        <v>301746</v>
      </c>
      <c r="P208" s="37"/>
      <c r="Q208" s="37"/>
      <c r="R208" s="37"/>
      <c r="S208">
        <f t="shared" si="22"/>
        <v>-23.5</v>
      </c>
      <c r="T208">
        <f t="shared" si="22"/>
        <v>-69.5</v>
      </c>
      <c r="U208">
        <f t="shared" si="23"/>
        <v>-23.3</v>
      </c>
      <c r="V208">
        <f t="shared" si="23"/>
        <v>-77.7</v>
      </c>
    </row>
    <row r="209" spans="1:22" x14ac:dyDescent="0.2">
      <c r="A209" s="1" t="s">
        <v>3250</v>
      </c>
      <c r="B209" s="2">
        <v>21</v>
      </c>
      <c r="C209" s="46">
        <f t="shared" si="19"/>
        <v>22</v>
      </c>
      <c r="D209" s="8">
        <v>78</v>
      </c>
      <c r="E209" s="42">
        <f t="shared" si="20"/>
        <v>84</v>
      </c>
      <c r="F209">
        <f t="shared" si="24"/>
        <v>2252.3000000000002</v>
      </c>
      <c r="G209" s="2">
        <f t="shared" si="25"/>
        <v>4504.6000000000004</v>
      </c>
      <c r="I209">
        <v>24.5</v>
      </c>
      <c r="J209">
        <v>80.7</v>
      </c>
      <c r="K209">
        <v>367428</v>
      </c>
      <c r="L209">
        <v>22</v>
      </c>
      <c r="M209">
        <v>80.7</v>
      </c>
      <c r="N209">
        <v>301746</v>
      </c>
      <c r="P209" s="37"/>
      <c r="Q209" s="37"/>
      <c r="R209" s="37"/>
      <c r="S209">
        <f t="shared" si="22"/>
        <v>-24.5</v>
      </c>
      <c r="T209">
        <f t="shared" si="22"/>
        <v>-80.7</v>
      </c>
      <c r="U209">
        <f t="shared" si="23"/>
        <v>-22</v>
      </c>
      <c r="V209">
        <f t="shared" si="23"/>
        <v>-80.7</v>
      </c>
    </row>
    <row r="210" spans="1:22" x14ac:dyDescent="0.2">
      <c r="A210" s="1" t="s">
        <v>3251</v>
      </c>
      <c r="B210" s="2">
        <v>21</v>
      </c>
      <c r="C210" s="46">
        <f t="shared" si="19"/>
        <v>22</v>
      </c>
      <c r="D210" s="8">
        <v>73</v>
      </c>
      <c r="E210" s="42">
        <f t="shared" si="20"/>
        <v>79</v>
      </c>
      <c r="F210">
        <f t="shared" si="24"/>
        <v>1975.7</v>
      </c>
      <c r="G210" s="2">
        <f t="shared" si="25"/>
        <v>3951.4</v>
      </c>
      <c r="I210">
        <v>25</v>
      </c>
      <c r="J210">
        <v>62.1</v>
      </c>
      <c r="K210">
        <v>367428</v>
      </c>
      <c r="L210">
        <v>22.1</v>
      </c>
      <c r="M210">
        <v>79.3</v>
      </c>
      <c r="N210">
        <v>301746</v>
      </c>
      <c r="P210" s="37"/>
      <c r="Q210" s="37"/>
      <c r="R210" s="37"/>
      <c r="S210">
        <f t="shared" si="22"/>
        <v>-25</v>
      </c>
      <c r="T210">
        <f t="shared" si="22"/>
        <v>-62.1</v>
      </c>
      <c r="U210">
        <f t="shared" si="23"/>
        <v>-22.1</v>
      </c>
      <c r="V210">
        <f t="shared" si="23"/>
        <v>-79.3</v>
      </c>
    </row>
    <row r="211" spans="1:22" x14ac:dyDescent="0.2">
      <c r="A211" s="1" t="s">
        <v>3252</v>
      </c>
      <c r="B211" s="2">
        <v>22</v>
      </c>
      <c r="C211" s="46">
        <f t="shared" si="19"/>
        <v>23</v>
      </c>
      <c r="D211" s="8">
        <v>68</v>
      </c>
      <c r="E211" s="42">
        <f t="shared" si="20"/>
        <v>74</v>
      </c>
      <c r="F211">
        <f t="shared" si="24"/>
        <v>1975.7</v>
      </c>
      <c r="G211" s="2">
        <f t="shared" si="25"/>
        <v>3951.4</v>
      </c>
      <c r="I211">
        <v>24.9</v>
      </c>
      <c r="J211">
        <v>59.7</v>
      </c>
      <c r="K211">
        <v>367428</v>
      </c>
      <c r="L211">
        <v>22</v>
      </c>
      <c r="M211">
        <v>77.3</v>
      </c>
      <c r="N211">
        <v>301756</v>
      </c>
      <c r="P211" s="37"/>
      <c r="Q211" s="37"/>
      <c r="R211" s="37"/>
      <c r="S211">
        <f t="shared" si="22"/>
        <v>-24.9</v>
      </c>
      <c r="T211">
        <f t="shared" si="22"/>
        <v>-59.7</v>
      </c>
      <c r="U211">
        <f t="shared" si="23"/>
        <v>-22</v>
      </c>
      <c r="V211">
        <f t="shared" si="23"/>
        <v>-77.3</v>
      </c>
    </row>
    <row r="212" spans="1:22" x14ac:dyDescent="0.2">
      <c r="A212" s="1" t="s">
        <v>3253</v>
      </c>
      <c r="B212" s="2">
        <v>23</v>
      </c>
      <c r="C212" s="46">
        <f t="shared" si="19"/>
        <v>24</v>
      </c>
      <c r="D212" s="8">
        <v>61</v>
      </c>
      <c r="E212" s="42">
        <f t="shared" si="20"/>
        <v>67</v>
      </c>
      <c r="F212">
        <f t="shared" si="24"/>
        <v>1593.3</v>
      </c>
      <c r="G212" s="2">
        <f t="shared" si="25"/>
        <v>3186.6</v>
      </c>
      <c r="I212">
        <v>24</v>
      </c>
      <c r="J212">
        <v>66</v>
      </c>
      <c r="K212">
        <v>367693</v>
      </c>
      <c r="L212">
        <v>21.2</v>
      </c>
      <c r="M212">
        <v>80.2</v>
      </c>
      <c r="N212">
        <v>307978</v>
      </c>
      <c r="S212">
        <f t="shared" si="22"/>
        <v>-24</v>
      </c>
      <c r="T212">
        <f t="shared" si="22"/>
        <v>-66</v>
      </c>
      <c r="U212">
        <f t="shared" si="23"/>
        <v>-21.2</v>
      </c>
      <c r="V212">
        <f t="shared" si="23"/>
        <v>-80.2</v>
      </c>
    </row>
    <row r="213" spans="1:22" x14ac:dyDescent="0.2">
      <c r="A213" s="1" t="s">
        <v>3254</v>
      </c>
      <c r="B213" s="2">
        <v>24</v>
      </c>
      <c r="C213" s="46">
        <f t="shared" si="19"/>
        <v>25</v>
      </c>
      <c r="D213" s="8">
        <v>55</v>
      </c>
      <c r="E213" s="42">
        <f t="shared" si="20"/>
        <v>61</v>
      </c>
      <c r="F213">
        <f t="shared" si="24"/>
        <v>2274.6999999999998</v>
      </c>
      <c r="G213" s="2">
        <f t="shared" si="25"/>
        <v>4549.3999999999996</v>
      </c>
      <c r="I213">
        <v>21.1</v>
      </c>
      <c r="J213">
        <v>82.3</v>
      </c>
      <c r="K213">
        <v>367034</v>
      </c>
      <c r="L213">
        <v>23.1</v>
      </c>
      <c r="M213">
        <v>70</v>
      </c>
      <c r="N213">
        <v>302184</v>
      </c>
      <c r="S213">
        <f t="shared" si="22"/>
        <v>-21.1</v>
      </c>
      <c r="T213">
        <f t="shared" si="22"/>
        <v>-82.3</v>
      </c>
      <c r="U213">
        <f t="shared" si="23"/>
        <v>-23.1</v>
      </c>
      <c r="V213">
        <f t="shared" si="23"/>
        <v>-70</v>
      </c>
    </row>
    <row r="214" spans="1:22" x14ac:dyDescent="0.2">
      <c r="A214" s="1" t="s">
        <v>3255</v>
      </c>
      <c r="B214" s="2">
        <v>25</v>
      </c>
      <c r="C214" s="46">
        <f t="shared" si="19"/>
        <v>26</v>
      </c>
      <c r="D214" s="8">
        <v>48</v>
      </c>
      <c r="E214" s="42">
        <f t="shared" si="20"/>
        <v>54</v>
      </c>
      <c r="F214">
        <f t="shared" si="24"/>
        <v>1805.4</v>
      </c>
      <c r="G214" s="2">
        <f t="shared" si="25"/>
        <v>3610.8</v>
      </c>
      <c r="I214">
        <v>22</v>
      </c>
      <c r="J214">
        <v>83.1</v>
      </c>
      <c r="K214">
        <v>367978</v>
      </c>
      <c r="L214">
        <v>22.3</v>
      </c>
      <c r="M214">
        <v>77.099999999999994</v>
      </c>
      <c r="N214">
        <v>302201</v>
      </c>
      <c r="S214">
        <f t="shared" si="22"/>
        <v>-22</v>
      </c>
      <c r="T214">
        <f t="shared" si="22"/>
        <v>-83.1</v>
      </c>
      <c r="U214">
        <f t="shared" si="23"/>
        <v>-22.3</v>
      </c>
      <c r="V214">
        <f t="shared" si="23"/>
        <v>-77.099999999999994</v>
      </c>
    </row>
    <row r="215" spans="1:22" x14ac:dyDescent="0.2">
      <c r="A215" s="1" t="s">
        <v>3256</v>
      </c>
      <c r="B215" s="2">
        <v>26</v>
      </c>
      <c r="C215" s="46">
        <f t="shared" si="19"/>
        <v>27</v>
      </c>
      <c r="D215" s="8">
        <v>45</v>
      </c>
      <c r="E215" s="42">
        <f t="shared" si="20"/>
        <v>51</v>
      </c>
      <c r="F215">
        <f t="shared" si="24"/>
        <v>1805.4</v>
      </c>
      <c r="G215" s="2">
        <f t="shared" si="25"/>
        <v>3610.8</v>
      </c>
      <c r="I215">
        <v>22</v>
      </c>
      <c r="J215">
        <v>84</v>
      </c>
      <c r="K215">
        <v>367979</v>
      </c>
      <c r="L215">
        <v>21.1</v>
      </c>
      <c r="M215">
        <v>85.7</v>
      </c>
      <c r="N215">
        <v>302244</v>
      </c>
      <c r="S215">
        <f t="shared" si="22"/>
        <v>-22</v>
      </c>
      <c r="T215">
        <f t="shared" si="22"/>
        <v>-84</v>
      </c>
      <c r="U215">
        <f t="shared" si="23"/>
        <v>-21.1</v>
      </c>
      <c r="V215">
        <f t="shared" si="23"/>
        <v>-85.7</v>
      </c>
    </row>
    <row r="216" spans="1:22" x14ac:dyDescent="0.2">
      <c r="A216" s="1" t="s">
        <v>3257</v>
      </c>
      <c r="B216" s="2">
        <v>27</v>
      </c>
      <c r="C216" s="46">
        <f t="shared" si="19"/>
        <v>28</v>
      </c>
      <c r="D216" s="8">
        <v>41</v>
      </c>
      <c r="E216" s="42">
        <f t="shared" si="20"/>
        <v>47</v>
      </c>
      <c r="F216">
        <f t="shared" si="24"/>
        <v>1433</v>
      </c>
      <c r="G216" s="2">
        <f t="shared" si="25"/>
        <v>2866</v>
      </c>
      <c r="I216">
        <v>21.4</v>
      </c>
      <c r="J216">
        <v>82.6</v>
      </c>
      <c r="K216">
        <v>367978</v>
      </c>
      <c r="L216">
        <v>20.6</v>
      </c>
      <c r="M216">
        <v>83.3</v>
      </c>
      <c r="N216">
        <v>302312</v>
      </c>
      <c r="S216">
        <f t="shared" si="22"/>
        <v>-21.4</v>
      </c>
      <c r="T216">
        <f t="shared" si="22"/>
        <v>-82.6</v>
      </c>
      <c r="U216">
        <f t="shared" si="23"/>
        <v>-20.6</v>
      </c>
      <c r="V216">
        <f t="shared" si="23"/>
        <v>-83.3</v>
      </c>
    </row>
    <row r="217" spans="1:22" x14ac:dyDescent="0.2">
      <c r="A217" s="1" t="s">
        <v>3258</v>
      </c>
      <c r="B217" s="2">
        <v>28</v>
      </c>
      <c r="C217" s="46">
        <f t="shared" si="19"/>
        <v>29</v>
      </c>
      <c r="D217" s="8">
        <v>38</v>
      </c>
      <c r="E217" s="42">
        <f t="shared" si="20"/>
        <v>44</v>
      </c>
      <c r="F217">
        <f t="shared" si="24"/>
        <v>1433</v>
      </c>
      <c r="G217" s="2">
        <f t="shared" si="25"/>
        <v>2866</v>
      </c>
      <c r="I217">
        <v>21.4</v>
      </c>
      <c r="J217">
        <v>82.9</v>
      </c>
      <c r="K217">
        <v>368549</v>
      </c>
      <c r="L217">
        <v>20.3</v>
      </c>
      <c r="M217">
        <v>86.3</v>
      </c>
      <c r="N217">
        <v>302312</v>
      </c>
      <c r="S217">
        <f t="shared" si="22"/>
        <v>-21.4</v>
      </c>
      <c r="T217">
        <f t="shared" si="22"/>
        <v>-82.9</v>
      </c>
      <c r="U217">
        <f t="shared" si="23"/>
        <v>-20.3</v>
      </c>
      <c r="V217">
        <f t="shared" si="23"/>
        <v>-86.3</v>
      </c>
    </row>
    <row r="218" spans="1:22" x14ac:dyDescent="0.2">
      <c r="A218" s="1" t="s">
        <v>3259</v>
      </c>
      <c r="B218" s="2">
        <v>28</v>
      </c>
      <c r="C218" s="46">
        <f t="shared" si="19"/>
        <v>29</v>
      </c>
      <c r="D218" s="8">
        <v>37</v>
      </c>
      <c r="E218" s="42">
        <f t="shared" si="20"/>
        <v>43</v>
      </c>
      <c r="F218">
        <f t="shared" si="24"/>
        <v>1433</v>
      </c>
      <c r="G218" s="2">
        <f t="shared" si="25"/>
        <v>2866</v>
      </c>
      <c r="H218" s="7">
        <f>AVERAGE(G195:G218)</f>
        <v>3769.5083333333332</v>
      </c>
      <c r="O218" s="8">
        <f>(K227-K202)+(N227-N202)</f>
        <v>5277</v>
      </c>
      <c r="P218" s="8"/>
      <c r="Q218" s="8"/>
      <c r="R218" s="8"/>
      <c r="S218">
        <f t="shared" si="22"/>
        <v>0</v>
      </c>
      <c r="T218">
        <f t="shared" si="22"/>
        <v>0</v>
      </c>
      <c r="U218">
        <f t="shared" si="23"/>
        <v>0</v>
      </c>
      <c r="V218">
        <f t="shared" si="23"/>
        <v>0</v>
      </c>
    </row>
    <row r="219" spans="1:22" hidden="1" x14ac:dyDescent="0.2">
      <c r="B219" s="2">
        <v>29</v>
      </c>
      <c r="C219" s="46">
        <f t="shared" si="19"/>
        <v>30</v>
      </c>
      <c r="D219" s="8">
        <v>37</v>
      </c>
      <c r="E219" s="42">
        <f t="shared" si="20"/>
        <v>43</v>
      </c>
      <c r="F219">
        <f t="shared" si="24"/>
        <v>1684</v>
      </c>
      <c r="G219" s="3">
        <f>AVERAGE(G195:G218)</f>
        <v>3769.5083333333332</v>
      </c>
      <c r="O219" s="8"/>
      <c r="P219" s="8"/>
      <c r="Q219" s="8"/>
      <c r="R219" s="8"/>
      <c r="S219">
        <f t="shared" si="22"/>
        <v>0</v>
      </c>
      <c r="T219">
        <f t="shared" si="22"/>
        <v>0</v>
      </c>
      <c r="U219">
        <f t="shared" si="23"/>
        <v>0</v>
      </c>
      <c r="V219">
        <f t="shared" si="23"/>
        <v>0</v>
      </c>
    </row>
    <row r="220" spans="1:22" x14ac:dyDescent="0.2">
      <c r="A220" s="1" t="s">
        <v>3260</v>
      </c>
      <c r="B220" s="2">
        <v>30</v>
      </c>
      <c r="C220" s="46">
        <f t="shared" si="19"/>
        <v>31</v>
      </c>
      <c r="D220" s="8">
        <v>37</v>
      </c>
      <c r="E220" s="42">
        <f t="shared" si="20"/>
        <v>43</v>
      </c>
      <c r="F220">
        <f t="shared" si="24"/>
        <v>1684</v>
      </c>
      <c r="G220" s="2">
        <f>F220*2</f>
        <v>3368</v>
      </c>
      <c r="S220">
        <f t="shared" si="22"/>
        <v>0</v>
      </c>
      <c r="T220">
        <f t="shared" si="22"/>
        <v>0</v>
      </c>
      <c r="U220">
        <f t="shared" si="23"/>
        <v>0</v>
      </c>
      <c r="V220">
        <f t="shared" si="23"/>
        <v>0</v>
      </c>
    </row>
    <row r="221" spans="1:22" x14ac:dyDescent="0.2">
      <c r="A221" s="1" t="s">
        <v>3261</v>
      </c>
      <c r="B221" s="2">
        <v>28</v>
      </c>
      <c r="C221" s="46">
        <f t="shared" si="19"/>
        <v>29</v>
      </c>
      <c r="D221" s="8">
        <v>40</v>
      </c>
      <c r="E221" s="42">
        <f t="shared" si="20"/>
        <v>46</v>
      </c>
      <c r="F221">
        <f t="shared" si="24"/>
        <v>1433</v>
      </c>
      <c r="G221" s="2">
        <f t="shared" ref="G221:G243" si="26">F221*2</f>
        <v>2866</v>
      </c>
      <c r="H221" s="2">
        <f>AVERAGE(C195:C219)</f>
        <v>25.64</v>
      </c>
      <c r="I221" s="2"/>
      <c r="S221">
        <f t="shared" si="22"/>
        <v>0</v>
      </c>
      <c r="T221">
        <f t="shared" si="22"/>
        <v>0</v>
      </c>
      <c r="U221">
        <f t="shared" si="23"/>
        <v>0</v>
      </c>
      <c r="V221">
        <f t="shared" si="23"/>
        <v>0</v>
      </c>
    </row>
    <row r="222" spans="1:22" x14ac:dyDescent="0.2">
      <c r="A222" s="1" t="s">
        <v>3262</v>
      </c>
      <c r="B222" s="2">
        <v>27</v>
      </c>
      <c r="C222" s="46">
        <f t="shared" si="19"/>
        <v>28</v>
      </c>
      <c r="D222" s="8">
        <v>44</v>
      </c>
      <c r="E222" s="42">
        <f t="shared" si="20"/>
        <v>50</v>
      </c>
      <c r="F222">
        <f t="shared" si="24"/>
        <v>1805.4</v>
      </c>
      <c r="G222" s="2">
        <f t="shared" si="26"/>
        <v>3610.8</v>
      </c>
      <c r="K222" s="8"/>
      <c r="N222" s="8"/>
      <c r="S222">
        <f t="shared" si="22"/>
        <v>0</v>
      </c>
      <c r="T222">
        <f t="shared" si="22"/>
        <v>0</v>
      </c>
      <c r="U222">
        <f t="shared" si="23"/>
        <v>0</v>
      </c>
      <c r="V222">
        <f t="shared" si="23"/>
        <v>0</v>
      </c>
    </row>
    <row r="223" spans="1:22" x14ac:dyDescent="0.2">
      <c r="A223" s="1" t="s">
        <v>3263</v>
      </c>
      <c r="B223" s="2">
        <v>25</v>
      </c>
      <c r="C223" s="46">
        <f t="shared" si="19"/>
        <v>26</v>
      </c>
      <c r="D223" s="8">
        <v>48</v>
      </c>
      <c r="E223" s="42">
        <f t="shared" si="20"/>
        <v>54</v>
      </c>
      <c r="F223">
        <f t="shared" si="24"/>
        <v>1805.4</v>
      </c>
      <c r="G223" s="2">
        <f t="shared" si="26"/>
        <v>3610.8</v>
      </c>
      <c r="S223">
        <f t="shared" si="22"/>
        <v>0</v>
      </c>
      <c r="T223">
        <f t="shared" si="22"/>
        <v>0</v>
      </c>
      <c r="U223">
        <f t="shared" si="23"/>
        <v>0</v>
      </c>
      <c r="V223">
        <f t="shared" si="23"/>
        <v>0</v>
      </c>
    </row>
    <row r="224" spans="1:22" x14ac:dyDescent="0.2">
      <c r="A224" s="1" t="s">
        <v>3264</v>
      </c>
      <c r="B224" s="2">
        <v>25</v>
      </c>
      <c r="C224" s="46">
        <f t="shared" si="19"/>
        <v>26</v>
      </c>
      <c r="D224" s="8">
        <v>50</v>
      </c>
      <c r="E224" s="42">
        <f t="shared" si="20"/>
        <v>56</v>
      </c>
      <c r="F224">
        <f t="shared" si="24"/>
        <v>1805.4</v>
      </c>
      <c r="G224" s="2">
        <f t="shared" si="26"/>
        <v>3610.8</v>
      </c>
      <c r="S224">
        <f t="shared" si="22"/>
        <v>0</v>
      </c>
      <c r="T224">
        <f t="shared" si="22"/>
        <v>0</v>
      </c>
      <c r="U224">
        <f t="shared" si="23"/>
        <v>0</v>
      </c>
      <c r="V224">
        <f t="shared" si="23"/>
        <v>0</v>
      </c>
    </row>
    <row r="225" spans="1:22" x14ac:dyDescent="0.2">
      <c r="A225" s="1" t="s">
        <v>3265</v>
      </c>
      <c r="B225" s="2">
        <v>24</v>
      </c>
      <c r="C225" s="46">
        <f t="shared" si="19"/>
        <v>25</v>
      </c>
      <c r="D225" s="8">
        <v>52</v>
      </c>
      <c r="E225" s="42">
        <f t="shared" si="20"/>
        <v>58</v>
      </c>
      <c r="F225">
        <f t="shared" si="24"/>
        <v>1805.4</v>
      </c>
      <c r="G225" s="2">
        <f t="shared" si="26"/>
        <v>3610.8</v>
      </c>
      <c r="S225">
        <f t="shared" si="22"/>
        <v>0</v>
      </c>
      <c r="T225">
        <f t="shared" si="22"/>
        <v>0</v>
      </c>
      <c r="U225">
        <f t="shared" si="23"/>
        <v>0</v>
      </c>
      <c r="V225">
        <f t="shared" si="23"/>
        <v>0</v>
      </c>
    </row>
    <row r="226" spans="1:22" x14ac:dyDescent="0.2">
      <c r="A226" s="1" t="s">
        <v>3266</v>
      </c>
      <c r="B226" s="2">
        <v>24</v>
      </c>
      <c r="C226" s="46">
        <f t="shared" si="19"/>
        <v>25</v>
      </c>
      <c r="D226" s="8">
        <v>54</v>
      </c>
      <c r="E226" s="42">
        <f t="shared" si="20"/>
        <v>60</v>
      </c>
      <c r="F226">
        <f t="shared" si="24"/>
        <v>2274.6999999999998</v>
      </c>
      <c r="G226" s="2">
        <f t="shared" si="26"/>
        <v>4549.3999999999996</v>
      </c>
      <c r="S226">
        <f t="shared" si="22"/>
        <v>0</v>
      </c>
      <c r="T226">
        <f t="shared" si="22"/>
        <v>0</v>
      </c>
      <c r="U226">
        <f t="shared" si="23"/>
        <v>0</v>
      </c>
      <c r="V226">
        <f t="shared" si="23"/>
        <v>0</v>
      </c>
    </row>
    <row r="227" spans="1:22" x14ac:dyDescent="0.2">
      <c r="A227" s="1" t="s">
        <v>3267</v>
      </c>
      <c r="B227" s="2"/>
      <c r="C227" s="46">
        <f t="shared" si="19"/>
        <v>1</v>
      </c>
      <c r="E227" s="42">
        <f t="shared" si="20"/>
        <v>6</v>
      </c>
      <c r="F227">
        <f t="shared" si="24"/>
        <v>0</v>
      </c>
      <c r="G227" s="2">
        <f t="shared" si="26"/>
        <v>0</v>
      </c>
      <c r="K227">
        <v>369979</v>
      </c>
      <c r="N227">
        <v>302921</v>
      </c>
      <c r="P227" s="37"/>
      <c r="Q227" s="37"/>
      <c r="R227" s="37"/>
      <c r="S227">
        <f t="shared" si="22"/>
        <v>0</v>
      </c>
      <c r="T227">
        <f t="shared" si="22"/>
        <v>0</v>
      </c>
      <c r="U227">
        <f t="shared" si="23"/>
        <v>0</v>
      </c>
      <c r="V227">
        <f t="shared" si="23"/>
        <v>0</v>
      </c>
    </row>
    <row r="228" spans="1:22" x14ac:dyDescent="0.2">
      <c r="A228" s="1" t="s">
        <v>3268</v>
      </c>
      <c r="B228" s="2">
        <v>23</v>
      </c>
      <c r="C228" s="46">
        <f t="shared" si="19"/>
        <v>24</v>
      </c>
      <c r="D228">
        <v>58</v>
      </c>
      <c r="E228" s="42">
        <f t="shared" si="20"/>
        <v>64</v>
      </c>
      <c r="F228">
        <f t="shared" si="24"/>
        <v>1593.3</v>
      </c>
      <c r="G228" s="2">
        <f t="shared" si="26"/>
        <v>3186.6</v>
      </c>
      <c r="P228" s="37"/>
      <c r="Q228" s="37"/>
      <c r="R228" s="37"/>
      <c r="S228">
        <f t="shared" si="22"/>
        <v>0</v>
      </c>
      <c r="T228">
        <f t="shared" si="22"/>
        <v>0</v>
      </c>
      <c r="U228">
        <f t="shared" si="23"/>
        <v>0</v>
      </c>
      <c r="V228">
        <f t="shared" si="23"/>
        <v>0</v>
      </c>
    </row>
    <row r="229" spans="1:22" x14ac:dyDescent="0.2">
      <c r="A229" s="1" t="s">
        <v>3269</v>
      </c>
      <c r="B229" s="2">
        <v>23</v>
      </c>
      <c r="C229" s="46">
        <f t="shared" si="19"/>
        <v>24</v>
      </c>
      <c r="D229">
        <v>62</v>
      </c>
      <c r="E229" s="42">
        <f t="shared" si="20"/>
        <v>68</v>
      </c>
      <c r="F229">
        <f t="shared" si="24"/>
        <v>1593.3</v>
      </c>
      <c r="G229" s="2">
        <f t="shared" si="26"/>
        <v>3186.6</v>
      </c>
      <c r="P229" s="37"/>
      <c r="Q229" s="37"/>
      <c r="R229" s="37"/>
      <c r="S229">
        <f t="shared" si="22"/>
        <v>0</v>
      </c>
      <c r="T229">
        <f t="shared" si="22"/>
        <v>0</v>
      </c>
      <c r="U229">
        <f t="shared" si="23"/>
        <v>0</v>
      </c>
      <c r="V229">
        <f t="shared" si="23"/>
        <v>0</v>
      </c>
    </row>
    <row r="230" spans="1:22" x14ac:dyDescent="0.2">
      <c r="A230" s="1" t="s">
        <v>3270</v>
      </c>
      <c r="B230" s="2">
        <v>22</v>
      </c>
      <c r="C230" s="46">
        <f t="shared" si="19"/>
        <v>23</v>
      </c>
      <c r="D230">
        <v>66</v>
      </c>
      <c r="E230" s="42">
        <f t="shared" si="20"/>
        <v>72</v>
      </c>
      <c r="F230">
        <f t="shared" si="24"/>
        <v>1975.7</v>
      </c>
      <c r="G230" s="2">
        <f t="shared" si="26"/>
        <v>3951.4</v>
      </c>
      <c r="P230" s="37"/>
      <c r="Q230" s="37"/>
      <c r="R230" s="37"/>
      <c r="S230">
        <f t="shared" si="22"/>
        <v>0</v>
      </c>
      <c r="T230">
        <f t="shared" si="22"/>
        <v>0</v>
      </c>
      <c r="U230">
        <f t="shared" si="23"/>
        <v>0</v>
      </c>
      <c r="V230">
        <f t="shared" si="23"/>
        <v>0</v>
      </c>
    </row>
    <row r="231" spans="1:22" x14ac:dyDescent="0.2">
      <c r="A231" s="1" t="s">
        <v>3271</v>
      </c>
      <c r="B231" s="2">
        <v>22</v>
      </c>
      <c r="C231" s="46">
        <f t="shared" si="19"/>
        <v>23</v>
      </c>
      <c r="D231">
        <v>68</v>
      </c>
      <c r="E231" s="42">
        <f t="shared" si="20"/>
        <v>74</v>
      </c>
      <c r="F231">
        <f t="shared" si="24"/>
        <v>1975.7</v>
      </c>
      <c r="G231" s="2">
        <f t="shared" si="26"/>
        <v>3951.4</v>
      </c>
      <c r="P231" s="37"/>
      <c r="Q231" s="37"/>
      <c r="R231" s="37"/>
      <c r="S231">
        <f t="shared" si="22"/>
        <v>0</v>
      </c>
      <c r="T231">
        <f t="shared" si="22"/>
        <v>0</v>
      </c>
      <c r="U231">
        <f t="shared" si="23"/>
        <v>0</v>
      </c>
      <c r="V231">
        <f t="shared" si="23"/>
        <v>0</v>
      </c>
    </row>
    <row r="232" spans="1:22" x14ac:dyDescent="0.2">
      <c r="A232" s="1" t="s">
        <v>3272</v>
      </c>
      <c r="B232" s="2">
        <v>21</v>
      </c>
      <c r="C232" s="46">
        <f t="shared" si="19"/>
        <v>22</v>
      </c>
      <c r="D232">
        <v>70</v>
      </c>
      <c r="E232" s="42">
        <f t="shared" si="20"/>
        <v>76</v>
      </c>
      <c r="F232">
        <f t="shared" si="24"/>
        <v>1975.7</v>
      </c>
      <c r="G232" s="2">
        <f t="shared" si="26"/>
        <v>3951.4</v>
      </c>
      <c r="P232" s="37"/>
      <c r="Q232" s="37"/>
      <c r="R232" s="37"/>
      <c r="S232">
        <f t="shared" si="22"/>
        <v>0</v>
      </c>
      <c r="T232">
        <f t="shared" si="22"/>
        <v>0</v>
      </c>
      <c r="U232">
        <f t="shared" si="23"/>
        <v>0</v>
      </c>
      <c r="V232">
        <f t="shared" si="23"/>
        <v>0</v>
      </c>
    </row>
    <row r="233" spans="1:22" x14ac:dyDescent="0.2">
      <c r="A233" s="1" t="s">
        <v>3273</v>
      </c>
      <c r="B233" s="2">
        <v>21</v>
      </c>
      <c r="C233" s="46">
        <f t="shared" si="19"/>
        <v>22</v>
      </c>
      <c r="D233">
        <v>73</v>
      </c>
      <c r="E233" s="42">
        <f t="shared" si="20"/>
        <v>79</v>
      </c>
      <c r="F233">
        <f t="shared" si="24"/>
        <v>1975.7</v>
      </c>
      <c r="G233" s="2">
        <f t="shared" si="26"/>
        <v>3951.4</v>
      </c>
      <c r="P233" s="37"/>
      <c r="Q233" s="37"/>
      <c r="R233" s="37"/>
      <c r="S233">
        <f t="shared" si="22"/>
        <v>0</v>
      </c>
      <c r="T233">
        <f t="shared" si="22"/>
        <v>0</v>
      </c>
      <c r="U233">
        <f t="shared" si="23"/>
        <v>0</v>
      </c>
      <c r="V233">
        <f t="shared" si="23"/>
        <v>0</v>
      </c>
    </row>
    <row r="234" spans="1:22" x14ac:dyDescent="0.2">
      <c r="A234" s="1" t="s">
        <v>3274</v>
      </c>
      <c r="B234" s="2">
        <v>21</v>
      </c>
      <c r="C234" s="46">
        <f t="shared" si="19"/>
        <v>22</v>
      </c>
      <c r="D234">
        <v>70</v>
      </c>
      <c r="E234" s="42">
        <f t="shared" si="20"/>
        <v>76</v>
      </c>
      <c r="F234">
        <f t="shared" si="24"/>
        <v>1975.7</v>
      </c>
      <c r="G234" s="2">
        <f t="shared" si="26"/>
        <v>3951.4</v>
      </c>
      <c r="P234" s="37"/>
      <c r="Q234" s="37"/>
      <c r="R234" s="37"/>
      <c r="S234">
        <f t="shared" si="22"/>
        <v>0</v>
      </c>
      <c r="T234">
        <f t="shared" si="22"/>
        <v>0</v>
      </c>
      <c r="U234">
        <f t="shared" si="23"/>
        <v>0</v>
      </c>
      <c r="V234">
        <f t="shared" si="23"/>
        <v>0</v>
      </c>
    </row>
    <row r="235" spans="1:22" x14ac:dyDescent="0.2">
      <c r="A235" s="1" t="s">
        <v>3275</v>
      </c>
      <c r="B235" s="2">
        <v>21</v>
      </c>
      <c r="C235" s="46">
        <f t="shared" si="19"/>
        <v>22</v>
      </c>
      <c r="D235">
        <v>67</v>
      </c>
      <c r="E235" s="42">
        <f t="shared" si="20"/>
        <v>73</v>
      </c>
      <c r="F235">
        <f t="shared" si="24"/>
        <v>1975.7</v>
      </c>
      <c r="G235" s="2">
        <f t="shared" si="26"/>
        <v>3951.4</v>
      </c>
      <c r="P235" s="37"/>
      <c r="Q235" s="37"/>
      <c r="R235" s="37"/>
      <c r="S235">
        <f t="shared" si="22"/>
        <v>0</v>
      </c>
      <c r="T235">
        <f t="shared" si="22"/>
        <v>0</v>
      </c>
      <c r="U235">
        <f t="shared" si="23"/>
        <v>0</v>
      </c>
      <c r="V235">
        <f t="shared" si="23"/>
        <v>0</v>
      </c>
    </row>
    <row r="236" spans="1:22" x14ac:dyDescent="0.2">
      <c r="A236" s="1" t="s">
        <v>3276</v>
      </c>
      <c r="B236" s="2">
        <v>21</v>
      </c>
      <c r="C236" s="46">
        <f t="shared" ref="C236:C299" si="27">B236+1</f>
        <v>22</v>
      </c>
      <c r="D236">
        <v>64</v>
      </c>
      <c r="E236" s="42">
        <f t="shared" ref="E236:E299" si="28">D236+6</f>
        <v>70</v>
      </c>
      <c r="F236">
        <f t="shared" si="24"/>
        <v>1975.7</v>
      </c>
      <c r="G236" s="2">
        <f t="shared" si="26"/>
        <v>3951.4</v>
      </c>
      <c r="P236" s="37"/>
      <c r="Q236" s="37"/>
      <c r="R236" s="37"/>
      <c r="S236">
        <f t="shared" si="22"/>
        <v>0</v>
      </c>
      <c r="T236">
        <f t="shared" si="22"/>
        <v>0</v>
      </c>
      <c r="U236">
        <f t="shared" si="23"/>
        <v>0</v>
      </c>
      <c r="V236">
        <f t="shared" si="23"/>
        <v>0</v>
      </c>
    </row>
    <row r="237" spans="1:22" x14ac:dyDescent="0.2">
      <c r="A237" s="1" t="s">
        <v>3277</v>
      </c>
      <c r="B237" s="2">
        <v>22</v>
      </c>
      <c r="C237" s="46">
        <f t="shared" si="27"/>
        <v>23</v>
      </c>
      <c r="D237">
        <v>60</v>
      </c>
      <c r="E237" s="42">
        <f t="shared" si="28"/>
        <v>66</v>
      </c>
      <c r="F237">
        <f t="shared" si="24"/>
        <v>1593.3</v>
      </c>
      <c r="G237" s="2">
        <f t="shared" si="26"/>
        <v>3186.6</v>
      </c>
      <c r="P237" s="37"/>
      <c r="Q237" s="37"/>
      <c r="R237" s="37"/>
      <c r="S237">
        <f t="shared" si="22"/>
        <v>0</v>
      </c>
      <c r="T237">
        <f t="shared" si="22"/>
        <v>0</v>
      </c>
      <c r="U237">
        <f t="shared" si="23"/>
        <v>0</v>
      </c>
      <c r="V237">
        <f t="shared" si="23"/>
        <v>0</v>
      </c>
    </row>
    <row r="238" spans="1:22" x14ac:dyDescent="0.2">
      <c r="A238" s="1" t="s">
        <v>3278</v>
      </c>
      <c r="B238" s="2">
        <v>24</v>
      </c>
      <c r="C238" s="46">
        <f t="shared" si="27"/>
        <v>25</v>
      </c>
      <c r="D238">
        <v>56</v>
      </c>
      <c r="E238" s="42">
        <f t="shared" si="28"/>
        <v>62</v>
      </c>
      <c r="F238">
        <f t="shared" si="24"/>
        <v>2274.6999999999998</v>
      </c>
      <c r="G238" s="2">
        <f t="shared" si="26"/>
        <v>4549.3999999999996</v>
      </c>
      <c r="P238" s="37"/>
      <c r="Q238" s="37"/>
      <c r="R238" s="37"/>
      <c r="S238">
        <f t="shared" si="22"/>
        <v>0</v>
      </c>
      <c r="T238">
        <f t="shared" si="22"/>
        <v>0</v>
      </c>
      <c r="U238">
        <f t="shared" si="23"/>
        <v>0</v>
      </c>
      <c r="V238">
        <f t="shared" si="23"/>
        <v>0</v>
      </c>
    </row>
    <row r="239" spans="1:22" x14ac:dyDescent="0.2">
      <c r="A239" s="1" t="s">
        <v>3279</v>
      </c>
      <c r="B239" s="2">
        <v>25</v>
      </c>
      <c r="C239" s="46">
        <f t="shared" si="27"/>
        <v>26</v>
      </c>
      <c r="D239">
        <v>53</v>
      </c>
      <c r="E239" s="42">
        <f t="shared" si="28"/>
        <v>59</v>
      </c>
      <c r="F239">
        <f t="shared" si="24"/>
        <v>1805.4</v>
      </c>
      <c r="G239" s="2">
        <f t="shared" si="26"/>
        <v>3610.8</v>
      </c>
      <c r="P239" s="37"/>
      <c r="Q239" s="37"/>
      <c r="R239" s="37"/>
      <c r="S239">
        <f t="shared" si="22"/>
        <v>0</v>
      </c>
      <c r="T239">
        <f t="shared" si="22"/>
        <v>0</v>
      </c>
      <c r="U239">
        <f t="shared" si="23"/>
        <v>0</v>
      </c>
      <c r="V239">
        <f t="shared" si="23"/>
        <v>0</v>
      </c>
    </row>
    <row r="240" spans="1:22" x14ac:dyDescent="0.2">
      <c r="A240" s="1" t="s">
        <v>3280</v>
      </c>
      <c r="B240" s="2">
        <v>26</v>
      </c>
      <c r="C240" s="46">
        <f t="shared" si="27"/>
        <v>27</v>
      </c>
      <c r="D240">
        <v>50</v>
      </c>
      <c r="E240" s="42">
        <f t="shared" si="28"/>
        <v>56</v>
      </c>
      <c r="F240">
        <f t="shared" si="24"/>
        <v>1805.4</v>
      </c>
      <c r="G240" s="2">
        <f t="shared" si="26"/>
        <v>3610.8</v>
      </c>
      <c r="P240" s="37"/>
      <c r="Q240" s="37"/>
      <c r="R240" s="37"/>
      <c r="S240">
        <f t="shared" si="22"/>
        <v>0</v>
      </c>
      <c r="T240">
        <f t="shared" si="22"/>
        <v>0</v>
      </c>
      <c r="U240">
        <f t="shared" si="23"/>
        <v>0</v>
      </c>
      <c r="V240">
        <f t="shared" si="23"/>
        <v>0</v>
      </c>
    </row>
    <row r="241" spans="1:22" x14ac:dyDescent="0.2">
      <c r="A241" s="1" t="s">
        <v>3281</v>
      </c>
      <c r="B241" s="2">
        <v>27</v>
      </c>
      <c r="C241" s="46">
        <f t="shared" si="27"/>
        <v>28</v>
      </c>
      <c r="D241">
        <v>47</v>
      </c>
      <c r="E241" s="42">
        <f t="shared" si="28"/>
        <v>53</v>
      </c>
      <c r="F241">
        <f t="shared" si="24"/>
        <v>1805.4</v>
      </c>
      <c r="G241" s="2">
        <f t="shared" si="26"/>
        <v>3610.8</v>
      </c>
      <c r="P241" s="37"/>
      <c r="Q241" s="37"/>
      <c r="R241" s="37"/>
      <c r="S241">
        <f t="shared" si="22"/>
        <v>0</v>
      </c>
      <c r="T241">
        <f t="shared" si="22"/>
        <v>0</v>
      </c>
      <c r="U241">
        <f t="shared" si="23"/>
        <v>0</v>
      </c>
      <c r="V241">
        <f t="shared" si="23"/>
        <v>0</v>
      </c>
    </row>
    <row r="242" spans="1:22" x14ac:dyDescent="0.2">
      <c r="A242" s="1" t="s">
        <v>3282</v>
      </c>
      <c r="B242" s="2">
        <v>28</v>
      </c>
      <c r="C242" s="46">
        <f t="shared" si="27"/>
        <v>29</v>
      </c>
      <c r="D242">
        <v>44</v>
      </c>
      <c r="E242" s="42">
        <f t="shared" si="28"/>
        <v>50</v>
      </c>
      <c r="F242">
        <f t="shared" si="24"/>
        <v>1805.4</v>
      </c>
      <c r="G242" s="2">
        <f t="shared" si="26"/>
        <v>3610.8</v>
      </c>
      <c r="P242" s="37"/>
      <c r="Q242" s="37"/>
      <c r="R242" s="37"/>
      <c r="S242">
        <f t="shared" ref="S242:T305" si="29">P242-I242</f>
        <v>0</v>
      </c>
      <c r="T242">
        <f t="shared" si="29"/>
        <v>0</v>
      </c>
      <c r="U242">
        <f t="shared" ref="U242:V305" si="30">P242-L242</f>
        <v>0</v>
      </c>
      <c r="V242">
        <f t="shared" si="30"/>
        <v>0</v>
      </c>
    </row>
    <row r="243" spans="1:22" x14ac:dyDescent="0.2">
      <c r="A243" s="1" t="s">
        <v>3283</v>
      </c>
      <c r="B243" s="2">
        <v>28</v>
      </c>
      <c r="C243" s="46">
        <f t="shared" si="27"/>
        <v>29</v>
      </c>
      <c r="D243">
        <v>44</v>
      </c>
      <c r="E243" s="42">
        <f t="shared" si="28"/>
        <v>50</v>
      </c>
      <c r="F243">
        <f t="shared" si="24"/>
        <v>1805.4</v>
      </c>
      <c r="G243" s="2">
        <f t="shared" si="26"/>
        <v>3610.8</v>
      </c>
      <c r="H243" s="7">
        <f>AVERAGE(G220:G243)</f>
        <v>3543.733333333334</v>
      </c>
      <c r="O243" s="8">
        <f>(K252-K227)+(N252-N227)</f>
        <v>0</v>
      </c>
      <c r="P243" s="8"/>
      <c r="Q243" s="8"/>
      <c r="R243" s="8"/>
      <c r="S243">
        <f t="shared" si="29"/>
        <v>0</v>
      </c>
      <c r="T243">
        <f t="shared" si="29"/>
        <v>0</v>
      </c>
      <c r="U243">
        <f t="shared" si="30"/>
        <v>0</v>
      </c>
      <c r="V243">
        <f t="shared" si="30"/>
        <v>0</v>
      </c>
    </row>
    <row r="244" spans="1:22" hidden="1" x14ac:dyDescent="0.2">
      <c r="B244" s="2">
        <v>28</v>
      </c>
      <c r="C244" s="46">
        <f t="shared" si="27"/>
        <v>29</v>
      </c>
      <c r="D244">
        <v>43</v>
      </c>
      <c r="E244" s="42">
        <f t="shared" si="28"/>
        <v>49</v>
      </c>
      <c r="F244">
        <f t="shared" si="24"/>
        <v>1433</v>
      </c>
      <c r="G244" s="3">
        <f>AVERAGE(G220:G243)</f>
        <v>3543.733333333334</v>
      </c>
      <c r="S244">
        <f t="shared" si="29"/>
        <v>0</v>
      </c>
      <c r="T244">
        <f t="shared" si="29"/>
        <v>0</v>
      </c>
      <c r="U244">
        <f t="shared" si="30"/>
        <v>0</v>
      </c>
      <c r="V244">
        <f t="shared" si="30"/>
        <v>0</v>
      </c>
    </row>
    <row r="245" spans="1:22" x14ac:dyDescent="0.2">
      <c r="A245" s="1" t="s">
        <v>3284</v>
      </c>
      <c r="B245" s="2">
        <v>29</v>
      </c>
      <c r="C245" s="46">
        <f t="shared" si="27"/>
        <v>30</v>
      </c>
      <c r="D245">
        <v>43</v>
      </c>
      <c r="E245" s="42">
        <f t="shared" si="28"/>
        <v>49</v>
      </c>
      <c r="F245">
        <f t="shared" si="24"/>
        <v>1684</v>
      </c>
      <c r="G245" s="2">
        <f>F245*2</f>
        <v>3368</v>
      </c>
      <c r="S245">
        <f t="shared" si="29"/>
        <v>0</v>
      </c>
      <c r="T245">
        <f t="shared" si="29"/>
        <v>0</v>
      </c>
      <c r="U245">
        <f t="shared" si="30"/>
        <v>0</v>
      </c>
      <c r="V245">
        <f t="shared" si="30"/>
        <v>0</v>
      </c>
    </row>
    <row r="246" spans="1:22" x14ac:dyDescent="0.2">
      <c r="A246" s="1" t="s">
        <v>3285</v>
      </c>
      <c r="B246" s="2">
        <v>28</v>
      </c>
      <c r="C246" s="46">
        <f t="shared" si="27"/>
        <v>29</v>
      </c>
      <c r="D246">
        <v>55</v>
      </c>
      <c r="E246" s="42">
        <f t="shared" si="28"/>
        <v>61</v>
      </c>
      <c r="F246">
        <f t="shared" si="24"/>
        <v>2274.6999999999998</v>
      </c>
      <c r="G246" s="2">
        <f t="shared" ref="G246:G268" si="31">F246*2</f>
        <v>4549.3999999999996</v>
      </c>
      <c r="H246" s="2">
        <f>AVERAGE(C220:C244)</f>
        <v>24.44</v>
      </c>
      <c r="I246" s="2"/>
      <c r="K246" s="8"/>
      <c r="N246" s="8"/>
      <c r="S246">
        <f t="shared" si="29"/>
        <v>0</v>
      </c>
      <c r="T246">
        <f t="shared" si="29"/>
        <v>0</v>
      </c>
      <c r="U246">
        <f t="shared" si="30"/>
        <v>0</v>
      </c>
      <c r="V246">
        <f t="shared" si="30"/>
        <v>0</v>
      </c>
    </row>
    <row r="247" spans="1:22" x14ac:dyDescent="0.2">
      <c r="A247" s="1" t="s">
        <v>3286</v>
      </c>
      <c r="B247" s="2">
        <v>27</v>
      </c>
      <c r="C247" s="46">
        <f t="shared" si="27"/>
        <v>28</v>
      </c>
      <c r="D247">
        <v>67</v>
      </c>
      <c r="E247" s="42">
        <f t="shared" si="28"/>
        <v>73</v>
      </c>
      <c r="F247">
        <f t="shared" si="24"/>
        <v>3207.4</v>
      </c>
      <c r="G247" s="2">
        <f t="shared" si="31"/>
        <v>6414.8</v>
      </c>
      <c r="S247">
        <f t="shared" si="29"/>
        <v>0</v>
      </c>
      <c r="T247">
        <f t="shared" si="29"/>
        <v>0</v>
      </c>
      <c r="U247">
        <f t="shared" si="30"/>
        <v>0</v>
      </c>
      <c r="V247">
        <f t="shared" si="30"/>
        <v>0</v>
      </c>
    </row>
    <row r="248" spans="1:22" x14ac:dyDescent="0.2">
      <c r="A248" s="1" t="s">
        <v>3287</v>
      </c>
      <c r="B248" s="2">
        <v>27</v>
      </c>
      <c r="C248" s="46">
        <f t="shared" si="27"/>
        <v>28</v>
      </c>
      <c r="D248">
        <v>78</v>
      </c>
      <c r="E248" s="42">
        <f t="shared" si="28"/>
        <v>84</v>
      </c>
      <c r="F248">
        <f t="shared" si="24"/>
        <v>3816.8</v>
      </c>
      <c r="G248" s="2">
        <f t="shared" si="31"/>
        <v>7633.6</v>
      </c>
      <c r="S248">
        <f t="shared" si="29"/>
        <v>0</v>
      </c>
      <c r="T248">
        <f t="shared" si="29"/>
        <v>0</v>
      </c>
      <c r="U248">
        <f t="shared" si="30"/>
        <v>0</v>
      </c>
      <c r="V248">
        <f t="shared" si="30"/>
        <v>0</v>
      </c>
    </row>
    <row r="249" spans="1:22" x14ac:dyDescent="0.2">
      <c r="A249" s="1" t="s">
        <v>3288</v>
      </c>
      <c r="B249" s="2">
        <v>25</v>
      </c>
      <c r="C249" s="46">
        <f t="shared" si="27"/>
        <v>26</v>
      </c>
      <c r="D249">
        <v>78</v>
      </c>
      <c r="E249" s="42">
        <f t="shared" si="28"/>
        <v>84</v>
      </c>
      <c r="F249">
        <f t="shared" si="24"/>
        <v>3816.8</v>
      </c>
      <c r="G249" s="2">
        <f t="shared" si="31"/>
        <v>7633.6</v>
      </c>
      <c r="S249">
        <f t="shared" si="29"/>
        <v>0</v>
      </c>
      <c r="T249">
        <f t="shared" si="29"/>
        <v>0</v>
      </c>
      <c r="U249">
        <f t="shared" si="30"/>
        <v>0</v>
      </c>
      <c r="V249">
        <f t="shared" si="30"/>
        <v>0</v>
      </c>
    </row>
    <row r="250" spans="1:22" x14ac:dyDescent="0.2">
      <c r="A250" s="1" t="s">
        <v>3289</v>
      </c>
      <c r="B250" s="2">
        <v>24</v>
      </c>
      <c r="C250" s="46">
        <f t="shared" si="27"/>
        <v>25</v>
      </c>
      <c r="D250">
        <v>78</v>
      </c>
      <c r="E250" s="42">
        <f t="shared" si="28"/>
        <v>84</v>
      </c>
      <c r="F250">
        <f t="shared" si="24"/>
        <v>3816.8</v>
      </c>
      <c r="G250" s="2">
        <f t="shared" si="31"/>
        <v>7633.6</v>
      </c>
      <c r="S250">
        <f t="shared" si="29"/>
        <v>0</v>
      </c>
      <c r="T250">
        <f t="shared" si="29"/>
        <v>0</v>
      </c>
      <c r="U250">
        <f t="shared" si="30"/>
        <v>0</v>
      </c>
      <c r="V250">
        <f t="shared" si="30"/>
        <v>0</v>
      </c>
    </row>
    <row r="251" spans="1:22" x14ac:dyDescent="0.2">
      <c r="A251" s="1" t="s">
        <v>3290</v>
      </c>
      <c r="B251" s="2">
        <v>22</v>
      </c>
      <c r="C251" s="46">
        <f t="shared" si="27"/>
        <v>23</v>
      </c>
      <c r="D251">
        <v>78</v>
      </c>
      <c r="E251" s="42">
        <f t="shared" si="28"/>
        <v>84</v>
      </c>
      <c r="F251">
        <f t="shared" si="24"/>
        <v>2252.3000000000002</v>
      </c>
      <c r="G251" s="2">
        <f t="shared" si="31"/>
        <v>4504.6000000000004</v>
      </c>
      <c r="S251">
        <f t="shared" si="29"/>
        <v>0</v>
      </c>
      <c r="T251">
        <f t="shared" si="29"/>
        <v>0</v>
      </c>
      <c r="U251">
        <f t="shared" si="30"/>
        <v>0</v>
      </c>
      <c r="V251">
        <f t="shared" si="30"/>
        <v>0</v>
      </c>
    </row>
    <row r="252" spans="1:22" x14ac:dyDescent="0.2">
      <c r="A252" s="1" t="s">
        <v>3291</v>
      </c>
      <c r="B252" s="2">
        <v>21</v>
      </c>
      <c r="C252" s="46">
        <f t="shared" si="27"/>
        <v>22</v>
      </c>
      <c r="D252">
        <v>76</v>
      </c>
      <c r="E252" s="42">
        <f t="shared" si="28"/>
        <v>82</v>
      </c>
      <c r="F252">
        <f t="shared" si="24"/>
        <v>2252.3000000000002</v>
      </c>
      <c r="G252" s="2">
        <f t="shared" si="31"/>
        <v>4504.6000000000004</v>
      </c>
      <c r="K252">
        <v>369979</v>
      </c>
      <c r="N252">
        <v>302921</v>
      </c>
      <c r="P252" s="37"/>
      <c r="Q252" s="37"/>
      <c r="R252" s="37"/>
      <c r="S252">
        <f t="shared" si="29"/>
        <v>0</v>
      </c>
      <c r="T252">
        <f t="shared" si="29"/>
        <v>0</v>
      </c>
      <c r="U252">
        <f t="shared" si="30"/>
        <v>0</v>
      </c>
      <c r="V252">
        <f t="shared" si="30"/>
        <v>0</v>
      </c>
    </row>
    <row r="253" spans="1:22" x14ac:dyDescent="0.2">
      <c r="A253" s="1" t="s">
        <v>3292</v>
      </c>
      <c r="B253" s="2">
        <v>22</v>
      </c>
      <c r="C253" s="46">
        <f t="shared" si="27"/>
        <v>23</v>
      </c>
      <c r="D253">
        <v>77</v>
      </c>
      <c r="E253" s="42">
        <f t="shared" si="28"/>
        <v>83</v>
      </c>
      <c r="F253">
        <f t="shared" si="24"/>
        <v>2252.3000000000002</v>
      </c>
      <c r="G253" s="2">
        <f t="shared" si="31"/>
        <v>4504.6000000000004</v>
      </c>
      <c r="P253" s="37"/>
      <c r="Q253" s="37"/>
      <c r="R253" s="37"/>
      <c r="S253">
        <f t="shared" si="29"/>
        <v>0</v>
      </c>
      <c r="T253">
        <f t="shared" si="29"/>
        <v>0</v>
      </c>
      <c r="U253">
        <f t="shared" si="30"/>
        <v>0</v>
      </c>
      <c r="V253">
        <f t="shared" si="30"/>
        <v>0</v>
      </c>
    </row>
    <row r="254" spans="1:22" x14ac:dyDescent="0.2">
      <c r="A254" s="1" t="s">
        <v>3293</v>
      </c>
      <c r="B254" s="2">
        <v>22</v>
      </c>
      <c r="C254" s="46">
        <f t="shared" si="27"/>
        <v>23</v>
      </c>
      <c r="D254">
        <v>75</v>
      </c>
      <c r="E254" s="42">
        <f t="shared" si="28"/>
        <v>81</v>
      </c>
      <c r="F254">
        <f t="shared" si="24"/>
        <v>2252.3000000000002</v>
      </c>
      <c r="G254" s="2">
        <f t="shared" si="31"/>
        <v>4504.6000000000004</v>
      </c>
      <c r="P254" s="37"/>
      <c r="Q254" s="37"/>
      <c r="R254" s="37"/>
      <c r="S254">
        <f t="shared" si="29"/>
        <v>0</v>
      </c>
      <c r="T254">
        <f t="shared" si="29"/>
        <v>0</v>
      </c>
      <c r="U254">
        <f t="shared" si="30"/>
        <v>0</v>
      </c>
      <c r="V254">
        <f t="shared" si="30"/>
        <v>0</v>
      </c>
    </row>
    <row r="255" spans="1:22" x14ac:dyDescent="0.2">
      <c r="A255" s="1" t="s">
        <v>3294</v>
      </c>
      <c r="B255" s="2">
        <v>22</v>
      </c>
      <c r="C255" s="46">
        <f t="shared" si="27"/>
        <v>23</v>
      </c>
      <c r="D255">
        <v>74</v>
      </c>
      <c r="E255" s="42">
        <f t="shared" si="28"/>
        <v>80</v>
      </c>
      <c r="F255">
        <f t="shared" si="24"/>
        <v>2252.3000000000002</v>
      </c>
      <c r="G255" s="2">
        <f t="shared" si="31"/>
        <v>4504.6000000000004</v>
      </c>
      <c r="P255" s="37"/>
      <c r="Q255" s="37"/>
      <c r="R255" s="37"/>
      <c r="S255">
        <f t="shared" si="29"/>
        <v>0</v>
      </c>
      <c r="T255">
        <f t="shared" si="29"/>
        <v>0</v>
      </c>
      <c r="U255">
        <f t="shared" si="30"/>
        <v>0</v>
      </c>
      <c r="V255">
        <f t="shared" si="30"/>
        <v>0</v>
      </c>
    </row>
    <row r="256" spans="1:22" x14ac:dyDescent="0.2">
      <c r="A256" s="1" t="s">
        <v>3295</v>
      </c>
      <c r="B256" s="2">
        <v>22</v>
      </c>
      <c r="C256" s="46">
        <f t="shared" si="27"/>
        <v>23</v>
      </c>
      <c r="D256">
        <v>76</v>
      </c>
      <c r="E256" s="42">
        <f t="shared" si="28"/>
        <v>82</v>
      </c>
      <c r="F256">
        <f t="shared" si="24"/>
        <v>2252.3000000000002</v>
      </c>
      <c r="G256" s="2">
        <f t="shared" si="31"/>
        <v>4504.6000000000004</v>
      </c>
      <c r="P256" s="37"/>
      <c r="Q256" s="37"/>
      <c r="R256" s="37"/>
      <c r="S256">
        <f t="shared" si="29"/>
        <v>0</v>
      </c>
      <c r="T256">
        <f t="shared" si="29"/>
        <v>0</v>
      </c>
      <c r="U256">
        <f t="shared" si="30"/>
        <v>0</v>
      </c>
      <c r="V256">
        <f t="shared" si="30"/>
        <v>0</v>
      </c>
    </row>
    <row r="257" spans="1:22" x14ac:dyDescent="0.2">
      <c r="A257" s="1" t="s">
        <v>3296</v>
      </c>
      <c r="B257" s="2">
        <v>22</v>
      </c>
      <c r="C257" s="46">
        <f t="shared" si="27"/>
        <v>23</v>
      </c>
      <c r="D257">
        <v>8</v>
      </c>
      <c r="E257" s="42">
        <f t="shared" si="28"/>
        <v>14</v>
      </c>
      <c r="F257">
        <f t="shared" si="24"/>
        <v>0</v>
      </c>
      <c r="G257" s="2">
        <f t="shared" si="31"/>
        <v>0</v>
      </c>
      <c r="P257" s="37"/>
      <c r="Q257" s="37"/>
      <c r="R257" s="37"/>
      <c r="S257">
        <f t="shared" si="29"/>
        <v>0</v>
      </c>
      <c r="T257">
        <f t="shared" si="29"/>
        <v>0</v>
      </c>
      <c r="U257">
        <f t="shared" si="30"/>
        <v>0</v>
      </c>
      <c r="V257">
        <f t="shared" si="30"/>
        <v>0</v>
      </c>
    </row>
    <row r="258" spans="1:22" x14ac:dyDescent="0.2">
      <c r="A258" s="1" t="s">
        <v>3297</v>
      </c>
      <c r="B258" s="2">
        <v>22</v>
      </c>
      <c r="C258" s="46">
        <f t="shared" si="27"/>
        <v>23</v>
      </c>
      <c r="D258">
        <v>80</v>
      </c>
      <c r="E258" s="42">
        <f t="shared" si="28"/>
        <v>86</v>
      </c>
      <c r="F258">
        <f t="shared" si="24"/>
        <v>2252.3000000000002</v>
      </c>
      <c r="G258" s="2">
        <f t="shared" si="31"/>
        <v>4504.6000000000004</v>
      </c>
      <c r="P258" s="37"/>
      <c r="Q258" s="37"/>
      <c r="R258" s="37"/>
      <c r="S258">
        <f t="shared" si="29"/>
        <v>0</v>
      </c>
      <c r="T258">
        <f t="shared" si="29"/>
        <v>0</v>
      </c>
      <c r="U258">
        <f t="shared" si="30"/>
        <v>0</v>
      </c>
      <c r="V258">
        <f t="shared" si="30"/>
        <v>0</v>
      </c>
    </row>
    <row r="259" spans="1:22" x14ac:dyDescent="0.2">
      <c r="A259" s="1" t="s">
        <v>3298</v>
      </c>
      <c r="B259" s="2">
        <v>22</v>
      </c>
      <c r="C259" s="46">
        <f t="shared" si="27"/>
        <v>23</v>
      </c>
      <c r="D259">
        <v>76</v>
      </c>
      <c r="E259" s="42">
        <f t="shared" si="28"/>
        <v>82</v>
      </c>
      <c r="F259">
        <f t="shared" si="24"/>
        <v>2252.3000000000002</v>
      </c>
      <c r="G259" s="2">
        <f t="shared" si="31"/>
        <v>4504.6000000000004</v>
      </c>
      <c r="P259" s="37"/>
      <c r="Q259" s="37"/>
      <c r="R259" s="37"/>
      <c r="S259">
        <f t="shared" si="29"/>
        <v>0</v>
      </c>
      <c r="T259">
        <f t="shared" si="29"/>
        <v>0</v>
      </c>
      <c r="U259">
        <f t="shared" si="30"/>
        <v>0</v>
      </c>
      <c r="V259">
        <f t="shared" si="30"/>
        <v>0</v>
      </c>
    </row>
    <row r="260" spans="1:22" x14ac:dyDescent="0.2">
      <c r="A260" s="1" t="s">
        <v>3299</v>
      </c>
      <c r="B260" s="2">
        <v>22</v>
      </c>
      <c r="C260" s="46">
        <f t="shared" si="27"/>
        <v>23</v>
      </c>
      <c r="D260">
        <v>72</v>
      </c>
      <c r="E260" s="42">
        <f t="shared" si="28"/>
        <v>78</v>
      </c>
      <c r="F260">
        <f t="shared" ref="F260:F323" si="32">IF(AND(AND(C260&gt;=15,C260 &lt;20),AND(E260&gt;=30,E260&lt;40)),562,
IF(AND(AND(C260&gt;=15,C260 &lt;20),AND(E260&gt;=40,E260&lt;50)),805,
IF(AND(AND(C260&gt;=15,C260 &lt;20),AND(E260&gt;=50,E260&lt;60)),877.2,
IF(AND(AND(C260&gt;=15,C260 &lt;20),AND(E260&gt;=60,E260&lt;70)),1124.6,
IF(AND(AND(C260&gt;=15,C260 &lt;20),AND(E260&gt;=70,E260&lt;80)),1609.5,
IF(AND(AND(C260&gt;=15,C260 &lt;20),AND(E260&gt;=80,E260&lt;90)),1754.4,
IF(AND(AND(C260&gt;=15,C260 &lt;20),AND(E260&gt;=90)),2280.7,
IF(AND(AND(C260&gt;=20,C260 &lt;25),AND(E260&gt;=30,E260&lt;40)),1008,
IF(AND(AND(C260&gt;=20,C260 &lt;25),AND(E260&gt;=40,E260&lt;50)),1250,
IF(AND(AND(C260&gt;=20,C260 &lt;25),AND(E260&gt;=50,E260&lt;60)),1425.5,
IF(AND(AND(C260&gt;=20,C260 &lt;25),AND(E260&gt;=60,E260&lt;70)),1593.3,
IF(AND(AND(C260&gt;=20,C260 &lt;25),AND(E260&gt;=70,E260&lt;80)),1975.7,
IF(AND(AND(C260&gt;=20,C260 &lt;25),AND(E260&gt;=80,E260&lt;90)),2252.3,
IF(AND(AND(C260&gt;=20,C260 &lt;25),AND(E260&gt;=90)),3108.1,
IF(AND(AND(C260&gt;=25,C260 &lt;30),AND(E260&gt;=30,E260&lt;40)),1137,
IF(AND(AND(C260&gt;=25,C260 &lt;30),AND(E260&gt;=40,E260&lt;50)),1433,
IF(AND(AND(C260&gt;=25,C260 &lt;30),AND(E260&gt;=50,E260&lt;60)),1805.4,
IF(AND(AND(C260&gt;=25,C260 &lt;30),AND(E260&gt;=60,E260&lt;70)),2274.7,
IF(AND(AND(C260&gt;=25,C260 &lt;30),AND(E260&gt;=70,E260&lt;80)),3207.4,
IF(AND(AND(C260&gt;=25,C260 &lt;30),AND(E260&gt;=80,E260&lt;90)),3816.8,
IF(AND(AND(C260&gt;=25,C260 &lt;30),AND(E260&gt;=90)),4694.7,
IF(AND(AND(C260&gt;=30,C260 &lt;35),AND(E260&gt;=30,E260&lt;40)),1229,
IF(AND(AND(C260&gt;=30,C260 &lt;35),AND(E260&gt;=40,E260&lt;50)),1684,
IF(AND(AND(C260&gt;=30,C260 &lt;35),AND(E260&gt;=50,E260&lt;60)),2307,
IF(AND(AND(C260&gt;=30,C260 &lt;35),AND(E260&gt;=60,E260&lt;70)),3160.6,
IF(AND(AND(C260&gt;=30,C260 &lt;35),AND(E260&gt;=70,E260&lt;80)),4424.8,
IF(AND(AND(C260&gt;=30,C260 &lt;35),AND(E260&gt;=80,E260&lt;90)),5000,
IF(AND(AND(C260&gt;=30,C260 &lt;35),AND(E260&gt;=90)),6300,
IF(AND(AND(C260&gt;=35,C260 &lt;40),AND(E260&gt;=30,E260&lt;40)),1450,
IF(AND(AND(C260&gt;=35,C260 &lt;40),AND(E260&gt;=40,E260&lt;50)),1987,
IF(AND(AND(C260&gt;=35,C260 &lt;40),AND(E260&gt;=50,E260&lt;60)),2722.2,
IF(AND(AND(C260&gt;=35,C260 &lt;40),AND(E260&gt;=60,E260&lt;70)),3729.5,
IF(AND(AND(C260&gt;=35,C260 &lt;40),AND(E260&gt;=70,E260&lt;80)),5221.2,
IF(AND(AND(C260&gt;=35,C260 &lt;40),AND(E260&gt;=80,E260&lt;90)),5900,
IF(AND(AND(C260&gt;=35,C260 &lt;40),AND(E260&gt;=90)),7434,
IF(AND(AND(C260&gt;=40,C260 &lt;45),AND(E260&gt;=30,E260&lt;40)),1671,
IF(AND(AND(C260&gt;=40,C260 &lt;45),AND(E260&gt;=40,E260&lt;50)),2289,
IF(AND(AND(C260&gt;=40,C260 &lt;45),AND(E260&gt;=50,E260&lt;60)),3136,
IF(AND(AND(C260&gt;=40,C260 &lt;45),AND(E260&gt;=60,E260&lt;70)),4296.3,
IF(AND(AND(C260&gt;=40,C260 &lt;45),AND(E260&gt;=70,E260&lt;80)),6014.9,
IF(AND(AND(C260&gt;=40,C260 &lt;45),AND(E260&gt;=80,E260&lt;90)),6796.8,
IF(AND(AND(C260&gt;=40,C260 &lt;45),AND(E260&gt;=90)),8564,
IF(AND(AND(C260&gt;=45,C260 &lt;45.1),AND(E260&gt;=30,E260&lt;40)),1900,
IF(AND(AND(C260&gt;=45,C260 &lt;45.1),AND(E260&gt;=40,E260&lt;50)),2603,
IF(AND(AND(C260&gt;=45,C260 &lt;45.1),AND(E260&gt;=50,E260&lt;60)),3565.6,
IF(AND(AND(C260&gt;=45,C260 &lt;45.1),AND(E260&gt;=60,E260&lt;70)),4884.9,
IF(AND(AND(C260&gt;=45,C260 &lt;45.1),AND(E260&gt;=70,E260&lt;80)),6838.9,
IF(AND(AND(C260&gt;=45,C260 &lt;45.1),AND(E260&gt;=80,E260&lt;90)),7728,
IF(AND(AND(C260&gt;=45,C260 &lt;45.1),AND(E260&gt;=90)),9737.2,0)))))))))))))))))))))))))))))))))))))))))))))))))</f>
        <v>1975.7</v>
      </c>
      <c r="G260" s="2">
        <f t="shared" si="31"/>
        <v>3951.4</v>
      </c>
      <c r="P260" s="37"/>
      <c r="Q260" s="37"/>
      <c r="R260" s="37"/>
      <c r="S260">
        <f t="shared" si="29"/>
        <v>0</v>
      </c>
      <c r="T260">
        <f t="shared" si="29"/>
        <v>0</v>
      </c>
      <c r="U260">
        <f t="shared" si="30"/>
        <v>0</v>
      </c>
      <c r="V260">
        <f t="shared" si="30"/>
        <v>0</v>
      </c>
    </row>
    <row r="261" spans="1:22" x14ac:dyDescent="0.2">
      <c r="A261" s="1" t="s">
        <v>3300</v>
      </c>
      <c r="B261" s="2">
        <v>22</v>
      </c>
      <c r="C261" s="46">
        <f t="shared" si="27"/>
        <v>23</v>
      </c>
      <c r="D261">
        <v>68</v>
      </c>
      <c r="E261" s="42">
        <f t="shared" si="28"/>
        <v>74</v>
      </c>
      <c r="F261">
        <f t="shared" si="32"/>
        <v>1975.7</v>
      </c>
      <c r="G261" s="2">
        <f t="shared" si="31"/>
        <v>3951.4</v>
      </c>
      <c r="P261" s="37"/>
      <c r="Q261" s="37"/>
      <c r="R261" s="37"/>
      <c r="S261">
        <f t="shared" si="29"/>
        <v>0</v>
      </c>
      <c r="T261">
        <f t="shared" si="29"/>
        <v>0</v>
      </c>
      <c r="U261">
        <f t="shared" si="30"/>
        <v>0</v>
      </c>
      <c r="V261">
        <f t="shared" si="30"/>
        <v>0</v>
      </c>
    </row>
    <row r="262" spans="1:22" x14ac:dyDescent="0.2">
      <c r="A262" s="1" t="s">
        <v>3301</v>
      </c>
      <c r="B262" s="2">
        <v>23</v>
      </c>
      <c r="C262" s="46">
        <f t="shared" si="27"/>
        <v>24</v>
      </c>
      <c r="D262">
        <v>64</v>
      </c>
      <c r="E262" s="42">
        <f t="shared" si="28"/>
        <v>70</v>
      </c>
      <c r="F262">
        <f t="shared" si="32"/>
        <v>1975.7</v>
      </c>
      <c r="G262" s="2">
        <f t="shared" si="31"/>
        <v>3951.4</v>
      </c>
      <c r="P262" s="37"/>
      <c r="Q262" s="37"/>
      <c r="R262" s="37"/>
      <c r="S262">
        <f t="shared" si="29"/>
        <v>0</v>
      </c>
      <c r="T262">
        <f t="shared" si="29"/>
        <v>0</v>
      </c>
      <c r="U262">
        <f t="shared" si="30"/>
        <v>0</v>
      </c>
      <c r="V262">
        <f t="shared" si="30"/>
        <v>0</v>
      </c>
    </row>
    <row r="263" spans="1:22" x14ac:dyDescent="0.2">
      <c r="A263" s="1" t="s">
        <v>3302</v>
      </c>
      <c r="B263" s="2">
        <v>24</v>
      </c>
      <c r="C263" s="46">
        <f t="shared" si="27"/>
        <v>25</v>
      </c>
      <c r="D263">
        <v>60</v>
      </c>
      <c r="E263" s="42">
        <f t="shared" si="28"/>
        <v>66</v>
      </c>
      <c r="F263">
        <f t="shared" si="32"/>
        <v>2274.6999999999998</v>
      </c>
      <c r="G263" s="2">
        <f t="shared" si="31"/>
        <v>4549.3999999999996</v>
      </c>
      <c r="P263" s="37"/>
      <c r="Q263" s="37"/>
      <c r="R263" s="37"/>
      <c r="S263">
        <f t="shared" si="29"/>
        <v>0</v>
      </c>
      <c r="T263">
        <f t="shared" si="29"/>
        <v>0</v>
      </c>
      <c r="U263">
        <f t="shared" si="30"/>
        <v>0</v>
      </c>
      <c r="V263">
        <f t="shared" si="30"/>
        <v>0</v>
      </c>
    </row>
    <row r="264" spans="1:22" x14ac:dyDescent="0.2">
      <c r="A264" s="1" t="s">
        <v>3303</v>
      </c>
      <c r="B264" s="2">
        <v>25</v>
      </c>
      <c r="C264" s="46">
        <f t="shared" si="27"/>
        <v>26</v>
      </c>
      <c r="D264">
        <v>56</v>
      </c>
      <c r="E264" s="42">
        <f t="shared" si="28"/>
        <v>62</v>
      </c>
      <c r="F264">
        <f t="shared" si="32"/>
        <v>2274.6999999999998</v>
      </c>
      <c r="G264" s="2">
        <f t="shared" si="31"/>
        <v>4549.3999999999996</v>
      </c>
      <c r="P264" s="37"/>
      <c r="Q264" s="37"/>
      <c r="R264" s="37"/>
      <c r="S264">
        <f t="shared" si="29"/>
        <v>0</v>
      </c>
      <c r="T264">
        <f t="shared" si="29"/>
        <v>0</v>
      </c>
      <c r="U264">
        <f t="shared" si="30"/>
        <v>0</v>
      </c>
      <c r="V264">
        <f t="shared" si="30"/>
        <v>0</v>
      </c>
    </row>
    <row r="265" spans="1:22" x14ac:dyDescent="0.2">
      <c r="A265" s="1" t="s">
        <v>3304</v>
      </c>
      <c r="B265" s="2">
        <v>26</v>
      </c>
      <c r="C265" s="46">
        <f t="shared" si="27"/>
        <v>27</v>
      </c>
      <c r="D265">
        <v>54</v>
      </c>
      <c r="E265" s="42">
        <f t="shared" si="28"/>
        <v>60</v>
      </c>
      <c r="F265">
        <f t="shared" si="32"/>
        <v>2274.6999999999998</v>
      </c>
      <c r="G265" s="2">
        <f t="shared" si="31"/>
        <v>4549.3999999999996</v>
      </c>
      <c r="P265" s="37"/>
      <c r="Q265" s="37"/>
      <c r="R265" s="37"/>
      <c r="S265">
        <f t="shared" si="29"/>
        <v>0</v>
      </c>
      <c r="T265">
        <f t="shared" si="29"/>
        <v>0</v>
      </c>
      <c r="U265">
        <f t="shared" si="30"/>
        <v>0</v>
      </c>
      <c r="V265">
        <f t="shared" si="30"/>
        <v>0</v>
      </c>
    </row>
    <row r="266" spans="1:22" x14ac:dyDescent="0.2">
      <c r="A266" s="1" t="s">
        <v>3305</v>
      </c>
      <c r="B266" s="2">
        <v>27</v>
      </c>
      <c r="C266" s="46">
        <f t="shared" si="27"/>
        <v>28</v>
      </c>
      <c r="D266">
        <v>52</v>
      </c>
      <c r="E266" s="42">
        <f t="shared" si="28"/>
        <v>58</v>
      </c>
      <c r="F266">
        <f t="shared" si="32"/>
        <v>1805.4</v>
      </c>
      <c r="G266" s="2">
        <f t="shared" si="31"/>
        <v>3610.8</v>
      </c>
      <c r="P266" s="37"/>
      <c r="Q266" s="37"/>
      <c r="R266" s="37"/>
      <c r="S266">
        <f t="shared" si="29"/>
        <v>0</v>
      </c>
      <c r="T266">
        <f t="shared" si="29"/>
        <v>0</v>
      </c>
      <c r="U266">
        <f t="shared" si="30"/>
        <v>0</v>
      </c>
      <c r="V266">
        <f t="shared" si="30"/>
        <v>0</v>
      </c>
    </row>
    <row r="267" spans="1:22" x14ac:dyDescent="0.2">
      <c r="A267" s="1" t="s">
        <v>3306</v>
      </c>
      <c r="B267" s="2">
        <v>28</v>
      </c>
      <c r="C267" s="46">
        <f t="shared" si="27"/>
        <v>29</v>
      </c>
      <c r="D267">
        <v>50</v>
      </c>
      <c r="E267" s="42">
        <f t="shared" si="28"/>
        <v>56</v>
      </c>
      <c r="F267">
        <f t="shared" si="32"/>
        <v>1805.4</v>
      </c>
      <c r="G267" s="2">
        <f t="shared" si="31"/>
        <v>3610.8</v>
      </c>
      <c r="P267" s="37"/>
      <c r="Q267" s="37"/>
      <c r="R267" s="37"/>
      <c r="S267">
        <f t="shared" si="29"/>
        <v>0</v>
      </c>
      <c r="T267">
        <f t="shared" si="29"/>
        <v>0</v>
      </c>
      <c r="U267">
        <f t="shared" si="30"/>
        <v>0</v>
      </c>
      <c r="V267">
        <f t="shared" si="30"/>
        <v>0</v>
      </c>
    </row>
    <row r="268" spans="1:22" x14ac:dyDescent="0.2">
      <c r="A268" s="1" t="s">
        <v>3307</v>
      </c>
      <c r="B268" s="2">
        <v>28</v>
      </c>
      <c r="C268" s="46">
        <f t="shared" si="27"/>
        <v>29</v>
      </c>
      <c r="D268">
        <v>49</v>
      </c>
      <c r="E268" s="42">
        <f t="shared" si="28"/>
        <v>55</v>
      </c>
      <c r="F268">
        <f t="shared" si="32"/>
        <v>1805.4</v>
      </c>
      <c r="G268" s="2">
        <f t="shared" si="31"/>
        <v>3610.8</v>
      </c>
      <c r="H268" s="3">
        <f>AVERAGE(G245:G268)</f>
        <v>4566.8583333333327</v>
      </c>
      <c r="O268" s="8"/>
      <c r="P268" s="8"/>
      <c r="Q268" s="8"/>
      <c r="R268" s="8"/>
      <c r="S268">
        <f t="shared" si="29"/>
        <v>0</v>
      </c>
      <c r="T268">
        <f t="shared" si="29"/>
        <v>0</v>
      </c>
      <c r="U268">
        <f t="shared" si="30"/>
        <v>0</v>
      </c>
      <c r="V268">
        <f t="shared" si="30"/>
        <v>0</v>
      </c>
    </row>
    <row r="269" spans="1:22" x14ac:dyDescent="0.2">
      <c r="A269" s="40">
        <v>44208</v>
      </c>
      <c r="B269" s="2">
        <v>28</v>
      </c>
      <c r="C269" s="46">
        <f t="shared" si="27"/>
        <v>29</v>
      </c>
      <c r="D269">
        <v>48</v>
      </c>
      <c r="E269" s="42">
        <f t="shared" si="28"/>
        <v>54</v>
      </c>
      <c r="F269">
        <f t="shared" si="32"/>
        <v>1805.4</v>
      </c>
      <c r="G269" s="2">
        <f>F269*2</f>
        <v>3610.8</v>
      </c>
      <c r="O269" s="9"/>
      <c r="P269" s="9"/>
      <c r="Q269" s="9"/>
      <c r="R269" s="9"/>
      <c r="S269">
        <f t="shared" si="29"/>
        <v>0</v>
      </c>
      <c r="T269">
        <f t="shared" si="29"/>
        <v>0</v>
      </c>
      <c r="U269">
        <f t="shared" si="30"/>
        <v>0</v>
      </c>
      <c r="V269">
        <f t="shared" si="30"/>
        <v>0</v>
      </c>
    </row>
    <row r="270" spans="1:22" x14ac:dyDescent="0.2">
      <c r="A270" s="40">
        <v>44208.041666666664</v>
      </c>
      <c r="B270" s="2">
        <v>29</v>
      </c>
      <c r="C270" s="46">
        <f t="shared" si="27"/>
        <v>30</v>
      </c>
      <c r="D270">
        <v>48</v>
      </c>
      <c r="E270" s="42">
        <f t="shared" si="28"/>
        <v>54</v>
      </c>
      <c r="F270">
        <f t="shared" si="32"/>
        <v>2307</v>
      </c>
      <c r="G270" s="2">
        <f t="shared" ref="G270:G333" si="33">F270*2</f>
        <v>4614</v>
      </c>
      <c r="H270" s="2">
        <f>AVERAGE(C245:C268)</f>
        <v>25.25</v>
      </c>
      <c r="I270" s="2"/>
      <c r="S270">
        <f t="shared" si="29"/>
        <v>0</v>
      </c>
      <c r="T270">
        <f t="shared" si="29"/>
        <v>0</v>
      </c>
      <c r="U270">
        <f t="shared" si="30"/>
        <v>0</v>
      </c>
      <c r="V270">
        <f t="shared" si="30"/>
        <v>0</v>
      </c>
    </row>
    <row r="271" spans="1:22" x14ac:dyDescent="0.2">
      <c r="A271" s="40">
        <v>44208.083333333336</v>
      </c>
      <c r="B271" s="2">
        <v>28</v>
      </c>
      <c r="C271" s="46">
        <f t="shared" si="27"/>
        <v>29</v>
      </c>
      <c r="D271">
        <v>58</v>
      </c>
      <c r="E271" s="42">
        <f t="shared" si="28"/>
        <v>64</v>
      </c>
      <c r="F271">
        <f t="shared" si="32"/>
        <v>2274.6999999999998</v>
      </c>
      <c r="G271" s="2">
        <f t="shared" si="33"/>
        <v>4549.3999999999996</v>
      </c>
      <c r="S271">
        <f t="shared" si="29"/>
        <v>0</v>
      </c>
      <c r="T271">
        <f t="shared" si="29"/>
        <v>0</v>
      </c>
      <c r="U271">
        <f t="shared" si="30"/>
        <v>0</v>
      </c>
      <c r="V271">
        <f t="shared" si="30"/>
        <v>0</v>
      </c>
    </row>
    <row r="272" spans="1:22" x14ac:dyDescent="0.2">
      <c r="A272" s="40">
        <v>44208.125</v>
      </c>
      <c r="B272" s="2">
        <v>27</v>
      </c>
      <c r="C272" s="46">
        <f t="shared" si="27"/>
        <v>28</v>
      </c>
      <c r="D272">
        <v>68</v>
      </c>
      <c r="E272" s="42">
        <f t="shared" si="28"/>
        <v>74</v>
      </c>
      <c r="F272">
        <f t="shared" si="32"/>
        <v>3207.4</v>
      </c>
      <c r="G272" s="2">
        <f t="shared" si="33"/>
        <v>6414.8</v>
      </c>
      <c r="S272">
        <f t="shared" si="29"/>
        <v>0</v>
      </c>
      <c r="T272">
        <f t="shared" si="29"/>
        <v>0</v>
      </c>
      <c r="U272">
        <f t="shared" si="30"/>
        <v>0</v>
      </c>
      <c r="V272">
        <f t="shared" si="30"/>
        <v>0</v>
      </c>
    </row>
    <row r="273" spans="1:22" x14ac:dyDescent="0.2">
      <c r="A273" s="40">
        <v>44208.166666666664</v>
      </c>
      <c r="B273" s="2">
        <v>26</v>
      </c>
      <c r="C273" s="46">
        <f t="shared" si="27"/>
        <v>27</v>
      </c>
      <c r="D273">
        <v>79</v>
      </c>
      <c r="E273" s="42">
        <f t="shared" si="28"/>
        <v>85</v>
      </c>
      <c r="F273">
        <f t="shared" si="32"/>
        <v>3816.8</v>
      </c>
      <c r="G273" s="2">
        <f t="shared" si="33"/>
        <v>7633.6</v>
      </c>
      <c r="S273">
        <f t="shared" si="29"/>
        <v>0</v>
      </c>
      <c r="T273">
        <f t="shared" si="29"/>
        <v>0</v>
      </c>
      <c r="U273">
        <f t="shared" si="30"/>
        <v>0</v>
      </c>
      <c r="V273">
        <f t="shared" si="30"/>
        <v>0</v>
      </c>
    </row>
    <row r="274" spans="1:22" x14ac:dyDescent="0.2">
      <c r="A274" s="40">
        <v>44208.208333333336</v>
      </c>
      <c r="B274" s="2">
        <v>25</v>
      </c>
      <c r="C274" s="46">
        <f t="shared" si="27"/>
        <v>26</v>
      </c>
      <c r="D274">
        <v>79</v>
      </c>
      <c r="E274" s="42">
        <f t="shared" si="28"/>
        <v>85</v>
      </c>
      <c r="F274">
        <f t="shared" si="32"/>
        <v>3816.8</v>
      </c>
      <c r="G274" s="2">
        <f t="shared" si="33"/>
        <v>7633.6</v>
      </c>
      <c r="S274">
        <f t="shared" si="29"/>
        <v>0</v>
      </c>
      <c r="T274">
        <f t="shared" si="29"/>
        <v>0</v>
      </c>
      <c r="U274">
        <f t="shared" si="30"/>
        <v>0</v>
      </c>
      <c r="V274">
        <f t="shared" si="30"/>
        <v>0</v>
      </c>
    </row>
    <row r="275" spans="1:22" x14ac:dyDescent="0.2">
      <c r="A275" s="40">
        <v>44208.25</v>
      </c>
      <c r="B275" s="2">
        <v>24</v>
      </c>
      <c r="C275" s="46">
        <f t="shared" si="27"/>
        <v>25</v>
      </c>
      <c r="D275">
        <v>79</v>
      </c>
      <c r="E275" s="42">
        <f t="shared" si="28"/>
        <v>85</v>
      </c>
      <c r="F275">
        <f t="shared" si="32"/>
        <v>3816.8</v>
      </c>
      <c r="G275" s="2">
        <f t="shared" si="33"/>
        <v>7633.6</v>
      </c>
      <c r="S275">
        <f t="shared" si="29"/>
        <v>0</v>
      </c>
      <c r="T275">
        <f t="shared" si="29"/>
        <v>0</v>
      </c>
      <c r="U275">
        <f t="shared" si="30"/>
        <v>0</v>
      </c>
      <c r="V275">
        <f t="shared" si="30"/>
        <v>0</v>
      </c>
    </row>
    <row r="276" spans="1:22" x14ac:dyDescent="0.2">
      <c r="A276" s="40">
        <v>44208.291666666664</v>
      </c>
      <c r="B276" s="2">
        <v>24</v>
      </c>
      <c r="C276" s="46">
        <f t="shared" si="27"/>
        <v>25</v>
      </c>
      <c r="D276">
        <v>79</v>
      </c>
      <c r="E276" s="42">
        <f t="shared" si="28"/>
        <v>85</v>
      </c>
      <c r="F276">
        <f t="shared" si="32"/>
        <v>3816.8</v>
      </c>
      <c r="G276" s="2">
        <f t="shared" si="33"/>
        <v>7633.6</v>
      </c>
      <c r="J276" s="41"/>
      <c r="K276">
        <v>314353</v>
      </c>
      <c r="N276">
        <v>277256</v>
      </c>
      <c r="P276" s="37"/>
      <c r="Q276" s="37"/>
      <c r="R276" s="37"/>
      <c r="S276">
        <f t="shared" si="29"/>
        <v>0</v>
      </c>
      <c r="T276">
        <f t="shared" si="29"/>
        <v>0</v>
      </c>
      <c r="U276">
        <f t="shared" si="30"/>
        <v>0</v>
      </c>
      <c r="V276">
        <f t="shared" si="30"/>
        <v>0</v>
      </c>
    </row>
    <row r="277" spans="1:22" x14ac:dyDescent="0.2">
      <c r="A277" s="40">
        <v>44208.333333333336</v>
      </c>
      <c r="B277" s="2">
        <v>23</v>
      </c>
      <c r="C277" s="46">
        <f t="shared" si="27"/>
        <v>24</v>
      </c>
      <c r="D277">
        <v>80</v>
      </c>
      <c r="E277" s="42">
        <f t="shared" si="28"/>
        <v>86</v>
      </c>
      <c r="F277">
        <f t="shared" si="32"/>
        <v>2252.3000000000002</v>
      </c>
      <c r="G277" s="2">
        <f t="shared" si="33"/>
        <v>4504.6000000000004</v>
      </c>
      <c r="P277" s="37"/>
      <c r="Q277" s="37"/>
      <c r="R277" s="37"/>
      <c r="S277">
        <f t="shared" si="29"/>
        <v>0</v>
      </c>
      <c r="T277">
        <f t="shared" si="29"/>
        <v>0</v>
      </c>
      <c r="U277">
        <f t="shared" si="30"/>
        <v>0</v>
      </c>
      <c r="V277">
        <f t="shared" si="30"/>
        <v>0</v>
      </c>
    </row>
    <row r="278" spans="1:22" x14ac:dyDescent="0.2">
      <c r="A278" s="40">
        <v>44208.375</v>
      </c>
      <c r="B278" s="2">
        <v>23</v>
      </c>
      <c r="C278" s="46">
        <f t="shared" si="27"/>
        <v>24</v>
      </c>
      <c r="D278">
        <v>81</v>
      </c>
      <c r="E278" s="42">
        <f t="shared" si="28"/>
        <v>87</v>
      </c>
      <c r="F278">
        <f t="shared" si="32"/>
        <v>2252.3000000000002</v>
      </c>
      <c r="G278" s="2">
        <f t="shared" si="33"/>
        <v>4504.6000000000004</v>
      </c>
      <c r="P278" s="37"/>
      <c r="Q278" s="37"/>
      <c r="R278" s="37"/>
      <c r="S278">
        <f t="shared" si="29"/>
        <v>0</v>
      </c>
      <c r="T278">
        <f t="shared" si="29"/>
        <v>0</v>
      </c>
      <c r="U278">
        <f t="shared" si="30"/>
        <v>0</v>
      </c>
      <c r="V278">
        <f t="shared" si="30"/>
        <v>0</v>
      </c>
    </row>
    <row r="279" spans="1:22" x14ac:dyDescent="0.2">
      <c r="A279" s="40">
        <v>44208.416666666664</v>
      </c>
      <c r="B279" s="2">
        <v>22</v>
      </c>
      <c r="C279" s="46">
        <f t="shared" si="27"/>
        <v>23</v>
      </c>
      <c r="D279">
        <v>82</v>
      </c>
      <c r="E279" s="42">
        <f t="shared" si="28"/>
        <v>88</v>
      </c>
      <c r="F279">
        <f t="shared" si="32"/>
        <v>2252.3000000000002</v>
      </c>
      <c r="G279" s="2">
        <f t="shared" si="33"/>
        <v>4504.6000000000004</v>
      </c>
      <c r="P279" s="37"/>
      <c r="Q279" s="37"/>
      <c r="R279" s="37"/>
      <c r="S279">
        <f t="shared" si="29"/>
        <v>0</v>
      </c>
      <c r="T279">
        <f t="shared" si="29"/>
        <v>0</v>
      </c>
      <c r="U279">
        <f t="shared" si="30"/>
        <v>0</v>
      </c>
      <c r="V279">
        <f t="shared" si="30"/>
        <v>0</v>
      </c>
    </row>
    <row r="280" spans="1:22" x14ac:dyDescent="0.2">
      <c r="A280" s="40">
        <v>44208.458333333336</v>
      </c>
      <c r="B280" s="2">
        <v>22</v>
      </c>
      <c r="C280" s="46">
        <f t="shared" si="27"/>
        <v>23</v>
      </c>
      <c r="D280">
        <v>82</v>
      </c>
      <c r="E280" s="42">
        <f t="shared" si="28"/>
        <v>88</v>
      </c>
      <c r="F280">
        <f t="shared" si="32"/>
        <v>2252.3000000000002</v>
      </c>
      <c r="G280" s="2">
        <f t="shared" si="33"/>
        <v>4504.6000000000004</v>
      </c>
      <c r="P280" s="37"/>
      <c r="Q280" s="37"/>
      <c r="R280" s="37"/>
      <c r="S280">
        <f t="shared" si="29"/>
        <v>0</v>
      </c>
      <c r="T280">
        <f t="shared" si="29"/>
        <v>0</v>
      </c>
      <c r="U280">
        <f t="shared" si="30"/>
        <v>0</v>
      </c>
      <c r="V280">
        <f t="shared" si="30"/>
        <v>0</v>
      </c>
    </row>
    <row r="281" spans="1:22" x14ac:dyDescent="0.2">
      <c r="A281" s="40">
        <v>44208.5</v>
      </c>
      <c r="B281" s="2">
        <v>22</v>
      </c>
      <c r="C281" s="46">
        <f t="shared" si="27"/>
        <v>23</v>
      </c>
      <c r="D281">
        <v>82</v>
      </c>
      <c r="E281" s="42">
        <f t="shared" si="28"/>
        <v>88</v>
      </c>
      <c r="F281">
        <f t="shared" si="32"/>
        <v>2252.3000000000002</v>
      </c>
      <c r="G281" s="2">
        <f t="shared" si="33"/>
        <v>4504.6000000000004</v>
      </c>
      <c r="P281" s="37"/>
      <c r="Q281" s="37"/>
      <c r="R281" s="37"/>
      <c r="S281">
        <f t="shared" si="29"/>
        <v>0</v>
      </c>
      <c r="T281">
        <f t="shared" si="29"/>
        <v>0</v>
      </c>
      <c r="U281">
        <f t="shared" si="30"/>
        <v>0</v>
      </c>
      <c r="V281">
        <f t="shared" si="30"/>
        <v>0</v>
      </c>
    </row>
    <row r="282" spans="1:22" x14ac:dyDescent="0.2">
      <c r="A282" s="40">
        <v>44208.541666666664</v>
      </c>
      <c r="B282" s="2">
        <v>21</v>
      </c>
      <c r="C282" s="46">
        <f t="shared" si="27"/>
        <v>22</v>
      </c>
      <c r="D282">
        <v>82</v>
      </c>
      <c r="E282" s="42">
        <f t="shared" si="28"/>
        <v>88</v>
      </c>
      <c r="F282">
        <f t="shared" si="32"/>
        <v>2252.3000000000002</v>
      </c>
      <c r="G282" s="2">
        <f t="shared" si="33"/>
        <v>4504.6000000000004</v>
      </c>
      <c r="P282" s="37"/>
      <c r="Q282" s="37"/>
      <c r="R282" s="37"/>
      <c r="S282">
        <f t="shared" si="29"/>
        <v>0</v>
      </c>
      <c r="T282">
        <f t="shared" si="29"/>
        <v>0</v>
      </c>
      <c r="U282">
        <f t="shared" si="30"/>
        <v>0</v>
      </c>
      <c r="V282">
        <f t="shared" si="30"/>
        <v>0</v>
      </c>
    </row>
    <row r="283" spans="1:22" x14ac:dyDescent="0.2">
      <c r="A283" s="40">
        <v>44208.583333333336</v>
      </c>
      <c r="B283" s="2">
        <v>22</v>
      </c>
      <c r="C283" s="46">
        <f t="shared" si="27"/>
        <v>23</v>
      </c>
      <c r="D283">
        <v>78</v>
      </c>
      <c r="E283" s="42">
        <f t="shared" si="28"/>
        <v>84</v>
      </c>
      <c r="F283">
        <f t="shared" si="32"/>
        <v>2252.3000000000002</v>
      </c>
      <c r="G283" s="2">
        <f t="shared" si="33"/>
        <v>4504.6000000000004</v>
      </c>
      <c r="P283" s="37"/>
      <c r="Q283" s="37"/>
      <c r="R283" s="37"/>
      <c r="S283">
        <f t="shared" si="29"/>
        <v>0</v>
      </c>
      <c r="T283">
        <f t="shared" si="29"/>
        <v>0</v>
      </c>
      <c r="U283">
        <f t="shared" si="30"/>
        <v>0</v>
      </c>
      <c r="V283">
        <f t="shared" si="30"/>
        <v>0</v>
      </c>
    </row>
    <row r="284" spans="1:22" x14ac:dyDescent="0.2">
      <c r="A284" s="40">
        <v>44208.625</v>
      </c>
      <c r="B284" s="2">
        <v>22</v>
      </c>
      <c r="C284" s="46">
        <f t="shared" si="27"/>
        <v>23</v>
      </c>
      <c r="D284">
        <v>75</v>
      </c>
      <c r="E284" s="42">
        <f t="shared" si="28"/>
        <v>81</v>
      </c>
      <c r="F284">
        <f t="shared" si="32"/>
        <v>2252.3000000000002</v>
      </c>
      <c r="G284" s="2">
        <f t="shared" si="33"/>
        <v>4504.6000000000004</v>
      </c>
      <c r="P284" s="37"/>
      <c r="Q284" s="37"/>
      <c r="R284" s="37"/>
      <c r="S284">
        <f t="shared" si="29"/>
        <v>0</v>
      </c>
      <c r="T284">
        <f t="shared" si="29"/>
        <v>0</v>
      </c>
      <c r="U284">
        <f t="shared" si="30"/>
        <v>0</v>
      </c>
      <c r="V284">
        <f t="shared" si="30"/>
        <v>0</v>
      </c>
    </row>
    <row r="285" spans="1:22" x14ac:dyDescent="0.2">
      <c r="A285" s="40">
        <v>44208.666666666664</v>
      </c>
      <c r="B285" s="2">
        <v>22</v>
      </c>
      <c r="C285" s="46">
        <f t="shared" si="27"/>
        <v>23</v>
      </c>
      <c r="D285">
        <v>72</v>
      </c>
      <c r="E285" s="42">
        <f t="shared" si="28"/>
        <v>78</v>
      </c>
      <c r="F285">
        <f t="shared" si="32"/>
        <v>1975.7</v>
      </c>
      <c r="G285" s="2">
        <f t="shared" si="33"/>
        <v>3951.4</v>
      </c>
      <c r="P285" s="37"/>
      <c r="Q285" s="37"/>
      <c r="R285" s="37"/>
      <c r="S285">
        <f t="shared" si="29"/>
        <v>0</v>
      </c>
      <c r="T285">
        <f t="shared" si="29"/>
        <v>0</v>
      </c>
      <c r="U285">
        <f t="shared" si="30"/>
        <v>0</v>
      </c>
      <c r="V285">
        <f t="shared" si="30"/>
        <v>0</v>
      </c>
    </row>
    <row r="286" spans="1:22" x14ac:dyDescent="0.2">
      <c r="A286" s="40">
        <v>44208.708333333336</v>
      </c>
      <c r="B286" s="2">
        <v>23</v>
      </c>
      <c r="C286" s="46">
        <f t="shared" si="27"/>
        <v>24</v>
      </c>
      <c r="D286">
        <v>65</v>
      </c>
      <c r="E286" s="42">
        <f t="shared" si="28"/>
        <v>71</v>
      </c>
      <c r="F286">
        <f t="shared" si="32"/>
        <v>1975.7</v>
      </c>
      <c r="G286" s="2">
        <f t="shared" si="33"/>
        <v>3951.4</v>
      </c>
      <c r="P286" s="37"/>
      <c r="Q286" s="37"/>
      <c r="R286" s="37"/>
      <c r="S286">
        <f t="shared" si="29"/>
        <v>0</v>
      </c>
      <c r="T286">
        <f t="shared" si="29"/>
        <v>0</v>
      </c>
      <c r="U286">
        <f t="shared" si="30"/>
        <v>0</v>
      </c>
      <c r="V286">
        <f t="shared" si="30"/>
        <v>0</v>
      </c>
    </row>
    <row r="287" spans="1:22" x14ac:dyDescent="0.2">
      <c r="A287" s="40">
        <v>44208.75</v>
      </c>
      <c r="B287" s="2">
        <v>25</v>
      </c>
      <c r="C287" s="46">
        <f t="shared" si="27"/>
        <v>26</v>
      </c>
      <c r="D287">
        <v>59</v>
      </c>
      <c r="E287" s="42">
        <f t="shared" si="28"/>
        <v>65</v>
      </c>
      <c r="F287">
        <f t="shared" si="32"/>
        <v>2274.6999999999998</v>
      </c>
      <c r="G287" s="2">
        <f t="shared" si="33"/>
        <v>4549.3999999999996</v>
      </c>
      <c r="P287" s="37"/>
      <c r="Q287" s="37"/>
      <c r="R287" s="37"/>
      <c r="S287">
        <f t="shared" si="29"/>
        <v>0</v>
      </c>
      <c r="T287">
        <f t="shared" si="29"/>
        <v>0</v>
      </c>
      <c r="U287">
        <f t="shared" si="30"/>
        <v>0</v>
      </c>
      <c r="V287">
        <f t="shared" si="30"/>
        <v>0</v>
      </c>
    </row>
    <row r="288" spans="1:22" x14ac:dyDescent="0.2">
      <c r="A288" s="40">
        <v>44208.791666666664</v>
      </c>
      <c r="B288" s="2">
        <v>27</v>
      </c>
      <c r="C288" s="46">
        <f t="shared" si="27"/>
        <v>28</v>
      </c>
      <c r="D288">
        <v>52</v>
      </c>
      <c r="E288" s="42">
        <f t="shared" si="28"/>
        <v>58</v>
      </c>
      <c r="F288">
        <f t="shared" si="32"/>
        <v>1805.4</v>
      </c>
      <c r="G288" s="2">
        <f t="shared" si="33"/>
        <v>3610.8</v>
      </c>
      <c r="P288" s="37"/>
      <c r="Q288" s="37"/>
      <c r="R288" s="37"/>
      <c r="S288">
        <f t="shared" si="29"/>
        <v>0</v>
      </c>
      <c r="T288">
        <f t="shared" si="29"/>
        <v>0</v>
      </c>
      <c r="U288">
        <f t="shared" si="30"/>
        <v>0</v>
      </c>
      <c r="V288">
        <f t="shared" si="30"/>
        <v>0</v>
      </c>
    </row>
    <row r="289" spans="1:22" x14ac:dyDescent="0.2">
      <c r="A289" s="40">
        <v>44208.833333333336</v>
      </c>
      <c r="B289" s="2">
        <v>28</v>
      </c>
      <c r="C289" s="46">
        <f t="shared" si="27"/>
        <v>29</v>
      </c>
      <c r="D289">
        <v>47</v>
      </c>
      <c r="E289" s="42">
        <f t="shared" si="28"/>
        <v>53</v>
      </c>
      <c r="F289">
        <f t="shared" si="32"/>
        <v>1805.4</v>
      </c>
      <c r="G289" s="2">
        <f t="shared" si="33"/>
        <v>3610.8</v>
      </c>
      <c r="P289" s="37"/>
      <c r="Q289" s="37"/>
      <c r="R289" s="37"/>
      <c r="S289">
        <f t="shared" si="29"/>
        <v>0</v>
      </c>
      <c r="T289">
        <f t="shared" si="29"/>
        <v>0</v>
      </c>
      <c r="U289">
        <f t="shared" si="30"/>
        <v>0</v>
      </c>
      <c r="V289">
        <f t="shared" si="30"/>
        <v>0</v>
      </c>
    </row>
    <row r="290" spans="1:22" x14ac:dyDescent="0.2">
      <c r="A290" s="40">
        <v>44208.875</v>
      </c>
      <c r="B290" s="2">
        <v>29</v>
      </c>
      <c r="C290" s="46">
        <f t="shared" si="27"/>
        <v>30</v>
      </c>
      <c r="D290">
        <v>41</v>
      </c>
      <c r="E290" s="42">
        <f t="shared" si="28"/>
        <v>47</v>
      </c>
      <c r="F290">
        <f t="shared" si="32"/>
        <v>1684</v>
      </c>
      <c r="G290" s="2">
        <f t="shared" si="33"/>
        <v>3368</v>
      </c>
      <c r="P290" s="37"/>
      <c r="Q290" s="37"/>
      <c r="R290" s="37"/>
      <c r="S290">
        <f t="shared" si="29"/>
        <v>0</v>
      </c>
      <c r="T290">
        <f t="shared" si="29"/>
        <v>0</v>
      </c>
      <c r="U290">
        <f t="shared" si="30"/>
        <v>0</v>
      </c>
      <c r="V290">
        <f t="shared" si="30"/>
        <v>0</v>
      </c>
    </row>
    <row r="291" spans="1:22" x14ac:dyDescent="0.2">
      <c r="A291" s="40">
        <v>44208.916666666664</v>
      </c>
      <c r="B291" s="2">
        <v>30</v>
      </c>
      <c r="C291" s="46">
        <f t="shared" si="27"/>
        <v>31</v>
      </c>
      <c r="D291">
        <v>36</v>
      </c>
      <c r="E291" s="42">
        <f t="shared" si="28"/>
        <v>42</v>
      </c>
      <c r="F291">
        <f t="shared" si="32"/>
        <v>1684</v>
      </c>
      <c r="G291" s="2">
        <f t="shared" si="33"/>
        <v>3368</v>
      </c>
      <c r="P291" s="37"/>
      <c r="Q291" s="37"/>
      <c r="R291" s="37"/>
      <c r="S291">
        <f t="shared" si="29"/>
        <v>0</v>
      </c>
      <c r="T291">
        <f t="shared" si="29"/>
        <v>0</v>
      </c>
      <c r="U291">
        <f t="shared" si="30"/>
        <v>0</v>
      </c>
      <c r="V291">
        <f t="shared" si="30"/>
        <v>0</v>
      </c>
    </row>
    <row r="292" spans="1:22" x14ac:dyDescent="0.2">
      <c r="A292" s="40">
        <v>44208.958333333336</v>
      </c>
      <c r="B292" s="2">
        <v>30</v>
      </c>
      <c r="C292" s="46">
        <f t="shared" si="27"/>
        <v>31</v>
      </c>
      <c r="D292">
        <v>38</v>
      </c>
      <c r="E292" s="42">
        <f t="shared" si="28"/>
        <v>44</v>
      </c>
      <c r="F292">
        <f t="shared" si="32"/>
        <v>1684</v>
      </c>
      <c r="G292" s="2">
        <f t="shared" si="33"/>
        <v>3368</v>
      </c>
      <c r="H292" s="7">
        <f>AVERAGE(G269:G292)</f>
        <v>4814.083333333333</v>
      </c>
      <c r="O292" s="8">
        <f>((K324-K276)+(N324-N276))/2</f>
        <v>-295804.5</v>
      </c>
      <c r="P292" s="37"/>
      <c r="Q292" s="37"/>
      <c r="R292" s="37"/>
      <c r="S292">
        <f t="shared" si="29"/>
        <v>0</v>
      </c>
      <c r="T292">
        <f t="shared" si="29"/>
        <v>0</v>
      </c>
      <c r="U292">
        <f t="shared" si="30"/>
        <v>0</v>
      </c>
      <c r="V292">
        <f t="shared" si="30"/>
        <v>0</v>
      </c>
    </row>
    <row r="293" spans="1:22" x14ac:dyDescent="0.2">
      <c r="A293" s="1" t="s">
        <v>3308</v>
      </c>
      <c r="B293" s="2">
        <v>30</v>
      </c>
      <c r="C293" s="46">
        <f t="shared" si="27"/>
        <v>31</v>
      </c>
      <c r="D293">
        <v>40</v>
      </c>
      <c r="E293" s="42">
        <f t="shared" si="28"/>
        <v>46</v>
      </c>
      <c r="F293">
        <f t="shared" si="32"/>
        <v>1684</v>
      </c>
      <c r="G293" s="2">
        <f t="shared" si="33"/>
        <v>3368</v>
      </c>
      <c r="S293">
        <f t="shared" si="29"/>
        <v>0</v>
      </c>
      <c r="T293">
        <f t="shared" si="29"/>
        <v>0</v>
      </c>
      <c r="U293">
        <f t="shared" si="30"/>
        <v>0</v>
      </c>
      <c r="V293">
        <f t="shared" si="30"/>
        <v>0</v>
      </c>
    </row>
    <row r="294" spans="1:22" x14ac:dyDescent="0.2">
      <c r="A294" s="1" t="s">
        <v>3309</v>
      </c>
      <c r="B294" s="2">
        <v>30</v>
      </c>
      <c r="C294" s="46">
        <f t="shared" si="27"/>
        <v>31</v>
      </c>
      <c r="D294">
        <v>42</v>
      </c>
      <c r="E294" s="42">
        <f t="shared" si="28"/>
        <v>48</v>
      </c>
      <c r="F294">
        <f t="shared" si="32"/>
        <v>1684</v>
      </c>
      <c r="G294" s="2">
        <f t="shared" si="33"/>
        <v>3368</v>
      </c>
      <c r="H294" s="2">
        <f>AVERAGE(C269:C292)</f>
        <v>26.083333333333332</v>
      </c>
      <c r="I294" s="2"/>
      <c r="K294" s="8"/>
      <c r="N294" s="8"/>
      <c r="S294">
        <f t="shared" si="29"/>
        <v>0</v>
      </c>
      <c r="T294">
        <f t="shared" si="29"/>
        <v>0</v>
      </c>
      <c r="U294">
        <f t="shared" si="30"/>
        <v>0</v>
      </c>
      <c r="V294">
        <f t="shared" si="30"/>
        <v>0</v>
      </c>
    </row>
    <row r="295" spans="1:22" x14ac:dyDescent="0.2">
      <c r="A295" s="1" t="s">
        <v>3310</v>
      </c>
      <c r="B295" s="2">
        <v>29</v>
      </c>
      <c r="C295" s="46">
        <f t="shared" si="27"/>
        <v>30</v>
      </c>
      <c r="D295">
        <v>51</v>
      </c>
      <c r="E295" s="42">
        <f t="shared" si="28"/>
        <v>57</v>
      </c>
      <c r="F295">
        <f t="shared" si="32"/>
        <v>2307</v>
      </c>
      <c r="G295" s="2">
        <f t="shared" si="33"/>
        <v>4614</v>
      </c>
      <c r="S295">
        <f t="shared" si="29"/>
        <v>0</v>
      </c>
      <c r="T295">
        <f t="shared" si="29"/>
        <v>0</v>
      </c>
      <c r="U295">
        <f t="shared" si="30"/>
        <v>0</v>
      </c>
      <c r="V295">
        <f t="shared" si="30"/>
        <v>0</v>
      </c>
    </row>
    <row r="296" spans="1:22" x14ac:dyDescent="0.2">
      <c r="A296" s="1" t="s">
        <v>3311</v>
      </c>
      <c r="B296" s="2">
        <v>27</v>
      </c>
      <c r="C296" s="46">
        <f t="shared" si="27"/>
        <v>28</v>
      </c>
      <c r="D296">
        <v>60</v>
      </c>
      <c r="E296" s="42">
        <f t="shared" si="28"/>
        <v>66</v>
      </c>
      <c r="F296">
        <f t="shared" si="32"/>
        <v>2274.6999999999998</v>
      </c>
      <c r="G296" s="2">
        <f t="shared" si="33"/>
        <v>4549.3999999999996</v>
      </c>
      <c r="S296">
        <f t="shared" si="29"/>
        <v>0</v>
      </c>
      <c r="T296">
        <f t="shared" si="29"/>
        <v>0</v>
      </c>
      <c r="U296">
        <f t="shared" si="30"/>
        <v>0</v>
      </c>
      <c r="V296">
        <f t="shared" si="30"/>
        <v>0</v>
      </c>
    </row>
    <row r="297" spans="1:22" x14ac:dyDescent="0.2">
      <c r="A297" s="1" t="s">
        <v>3312</v>
      </c>
      <c r="B297" s="2">
        <v>26</v>
      </c>
      <c r="C297" s="46">
        <f t="shared" si="27"/>
        <v>27</v>
      </c>
      <c r="D297">
        <v>69</v>
      </c>
      <c r="E297" s="42">
        <f t="shared" si="28"/>
        <v>75</v>
      </c>
      <c r="F297">
        <f t="shared" si="32"/>
        <v>3207.4</v>
      </c>
      <c r="G297" s="2">
        <f t="shared" si="33"/>
        <v>6414.8</v>
      </c>
      <c r="S297">
        <f t="shared" si="29"/>
        <v>0</v>
      </c>
      <c r="T297">
        <f t="shared" si="29"/>
        <v>0</v>
      </c>
      <c r="U297">
        <f t="shared" si="30"/>
        <v>0</v>
      </c>
      <c r="V297">
        <f t="shared" si="30"/>
        <v>0</v>
      </c>
    </row>
    <row r="298" spans="1:22" x14ac:dyDescent="0.2">
      <c r="A298" s="1" t="s">
        <v>3313</v>
      </c>
      <c r="B298" s="2">
        <v>25</v>
      </c>
      <c r="C298" s="46">
        <f t="shared" si="27"/>
        <v>26</v>
      </c>
      <c r="D298">
        <v>68</v>
      </c>
      <c r="E298" s="42">
        <f t="shared" si="28"/>
        <v>74</v>
      </c>
      <c r="F298">
        <f t="shared" si="32"/>
        <v>3207.4</v>
      </c>
      <c r="G298" s="2">
        <f t="shared" si="33"/>
        <v>6414.8</v>
      </c>
      <c r="S298">
        <f t="shared" si="29"/>
        <v>0</v>
      </c>
      <c r="T298">
        <f t="shared" si="29"/>
        <v>0</v>
      </c>
      <c r="U298">
        <f t="shared" si="30"/>
        <v>0</v>
      </c>
      <c r="V298">
        <f t="shared" si="30"/>
        <v>0</v>
      </c>
    </row>
    <row r="299" spans="1:22" x14ac:dyDescent="0.2">
      <c r="A299" s="1" t="s">
        <v>3314</v>
      </c>
      <c r="B299" s="2">
        <v>25</v>
      </c>
      <c r="C299" s="46">
        <f t="shared" si="27"/>
        <v>26</v>
      </c>
      <c r="D299">
        <v>66</v>
      </c>
      <c r="E299" s="42">
        <f t="shared" si="28"/>
        <v>72</v>
      </c>
      <c r="F299">
        <f t="shared" si="32"/>
        <v>3207.4</v>
      </c>
      <c r="G299" s="2">
        <f t="shared" si="33"/>
        <v>6414.8</v>
      </c>
      <c r="S299">
        <f t="shared" si="29"/>
        <v>0</v>
      </c>
      <c r="T299">
        <f t="shared" si="29"/>
        <v>0</v>
      </c>
      <c r="U299">
        <f t="shared" si="30"/>
        <v>0</v>
      </c>
      <c r="V299">
        <f t="shared" si="30"/>
        <v>0</v>
      </c>
    </row>
    <row r="300" spans="1:22" x14ac:dyDescent="0.2">
      <c r="A300" s="1" t="s">
        <v>3315</v>
      </c>
      <c r="B300" s="2">
        <v>24</v>
      </c>
      <c r="C300" s="46">
        <f t="shared" ref="C300:C363" si="34">B300+1</f>
        <v>25</v>
      </c>
      <c r="D300">
        <v>64</v>
      </c>
      <c r="E300" s="42">
        <f t="shared" ref="E300:E363" si="35">D300+6</f>
        <v>70</v>
      </c>
      <c r="F300">
        <f t="shared" si="32"/>
        <v>3207.4</v>
      </c>
      <c r="G300" s="2">
        <f t="shared" si="33"/>
        <v>6414.8</v>
      </c>
      <c r="Q300" s="37"/>
      <c r="R300" s="37"/>
      <c r="S300">
        <f t="shared" si="29"/>
        <v>0</v>
      </c>
      <c r="T300">
        <f t="shared" si="29"/>
        <v>0</v>
      </c>
      <c r="U300">
        <f t="shared" si="30"/>
        <v>0</v>
      </c>
      <c r="V300">
        <f t="shared" si="30"/>
        <v>0</v>
      </c>
    </row>
    <row r="301" spans="1:22" x14ac:dyDescent="0.2">
      <c r="A301" s="1" t="s">
        <v>3316</v>
      </c>
      <c r="B301" s="2">
        <v>24</v>
      </c>
      <c r="C301" s="46">
        <f t="shared" si="34"/>
        <v>25</v>
      </c>
      <c r="D301" s="2">
        <v>64</v>
      </c>
      <c r="E301" s="42">
        <f t="shared" si="35"/>
        <v>70</v>
      </c>
      <c r="F301">
        <f t="shared" si="32"/>
        <v>3207.4</v>
      </c>
      <c r="G301" s="2">
        <f t="shared" si="33"/>
        <v>6414.8</v>
      </c>
      <c r="Q301" s="37"/>
      <c r="R301" s="37"/>
      <c r="S301">
        <f t="shared" si="29"/>
        <v>0</v>
      </c>
      <c r="T301">
        <f t="shared" si="29"/>
        <v>0</v>
      </c>
      <c r="U301">
        <f t="shared" si="30"/>
        <v>0</v>
      </c>
      <c r="V301">
        <f t="shared" si="30"/>
        <v>0</v>
      </c>
    </row>
    <row r="302" spans="1:22" x14ac:dyDescent="0.2">
      <c r="A302" s="1" t="s">
        <v>3317</v>
      </c>
      <c r="B302" s="2">
        <v>23</v>
      </c>
      <c r="C302" s="46">
        <f t="shared" si="34"/>
        <v>24</v>
      </c>
      <c r="D302" s="2">
        <v>64</v>
      </c>
      <c r="E302" s="42">
        <f t="shared" si="35"/>
        <v>70</v>
      </c>
      <c r="F302">
        <f t="shared" si="32"/>
        <v>1975.7</v>
      </c>
      <c r="G302" s="2">
        <f t="shared" si="33"/>
        <v>3951.4</v>
      </c>
      <c r="Q302" s="37"/>
      <c r="R302" s="37"/>
      <c r="S302">
        <f t="shared" si="29"/>
        <v>0</v>
      </c>
      <c r="T302">
        <f t="shared" si="29"/>
        <v>0</v>
      </c>
      <c r="U302">
        <f t="shared" si="30"/>
        <v>0</v>
      </c>
      <c r="V302">
        <f t="shared" si="30"/>
        <v>0</v>
      </c>
    </row>
    <row r="303" spans="1:22" x14ac:dyDescent="0.2">
      <c r="A303" s="1" t="s">
        <v>3318</v>
      </c>
      <c r="B303" s="2">
        <v>23</v>
      </c>
      <c r="C303" s="46">
        <f t="shared" si="34"/>
        <v>24</v>
      </c>
      <c r="D303" s="2">
        <v>64</v>
      </c>
      <c r="E303" s="42">
        <f t="shared" si="35"/>
        <v>70</v>
      </c>
      <c r="F303">
        <f t="shared" si="32"/>
        <v>1975.7</v>
      </c>
      <c r="G303" s="2">
        <f t="shared" si="33"/>
        <v>3951.4</v>
      </c>
      <c r="Q303" s="37"/>
      <c r="R303" s="37"/>
      <c r="S303">
        <f t="shared" si="29"/>
        <v>0</v>
      </c>
      <c r="T303">
        <f t="shared" si="29"/>
        <v>0</v>
      </c>
      <c r="U303">
        <f t="shared" si="30"/>
        <v>0</v>
      </c>
      <c r="V303">
        <f t="shared" si="30"/>
        <v>0</v>
      </c>
    </row>
    <row r="304" spans="1:22" x14ac:dyDescent="0.2">
      <c r="A304" s="1" t="s">
        <v>3319</v>
      </c>
      <c r="B304" s="2">
        <v>22</v>
      </c>
      <c r="C304" s="46">
        <f t="shared" si="34"/>
        <v>23</v>
      </c>
      <c r="D304" s="2">
        <v>66</v>
      </c>
      <c r="E304" s="42">
        <f t="shared" si="35"/>
        <v>72</v>
      </c>
      <c r="F304">
        <f t="shared" si="32"/>
        <v>1975.7</v>
      </c>
      <c r="G304" s="2">
        <f t="shared" si="33"/>
        <v>3951.4</v>
      </c>
      <c r="Q304" s="37"/>
      <c r="R304" s="37"/>
      <c r="S304">
        <f t="shared" si="29"/>
        <v>0</v>
      </c>
      <c r="T304">
        <f t="shared" si="29"/>
        <v>0</v>
      </c>
      <c r="U304">
        <f t="shared" si="30"/>
        <v>0</v>
      </c>
      <c r="V304">
        <f t="shared" si="30"/>
        <v>0</v>
      </c>
    </row>
    <row r="305" spans="1:22" x14ac:dyDescent="0.2">
      <c r="A305" s="1" t="s">
        <v>3320</v>
      </c>
      <c r="B305" s="2">
        <v>22</v>
      </c>
      <c r="C305" s="46">
        <f t="shared" si="34"/>
        <v>23</v>
      </c>
      <c r="D305" s="2">
        <v>68</v>
      </c>
      <c r="E305" s="42">
        <f t="shared" si="35"/>
        <v>74</v>
      </c>
      <c r="F305">
        <f t="shared" si="32"/>
        <v>1975.7</v>
      </c>
      <c r="G305" s="2">
        <f t="shared" si="33"/>
        <v>3951.4</v>
      </c>
      <c r="Q305" s="37"/>
      <c r="R305" s="37"/>
      <c r="S305">
        <f t="shared" si="29"/>
        <v>0</v>
      </c>
      <c r="T305">
        <f t="shared" si="29"/>
        <v>0</v>
      </c>
      <c r="U305">
        <f t="shared" si="30"/>
        <v>0</v>
      </c>
      <c r="V305">
        <f t="shared" si="30"/>
        <v>0</v>
      </c>
    </row>
    <row r="306" spans="1:22" x14ac:dyDescent="0.2">
      <c r="A306" s="1" t="s">
        <v>3321</v>
      </c>
      <c r="B306" s="2">
        <v>21</v>
      </c>
      <c r="C306" s="46">
        <f t="shared" si="34"/>
        <v>22</v>
      </c>
      <c r="D306" s="2">
        <v>71</v>
      </c>
      <c r="E306" s="42">
        <f t="shared" si="35"/>
        <v>77</v>
      </c>
      <c r="F306">
        <f t="shared" si="32"/>
        <v>1975.7</v>
      </c>
      <c r="G306" s="2">
        <f t="shared" si="33"/>
        <v>3951.4</v>
      </c>
      <c r="Q306" s="37"/>
      <c r="R306" s="37"/>
      <c r="S306">
        <f t="shared" ref="S306:T369" si="36">P306-I306</f>
        <v>0</v>
      </c>
      <c r="T306">
        <f t="shared" si="36"/>
        <v>0</v>
      </c>
      <c r="U306">
        <f t="shared" ref="U306:V369" si="37">P306-L306</f>
        <v>0</v>
      </c>
      <c r="V306">
        <f t="shared" si="37"/>
        <v>0</v>
      </c>
    </row>
    <row r="307" spans="1:22" x14ac:dyDescent="0.2">
      <c r="A307" s="1" t="s">
        <v>3322</v>
      </c>
      <c r="B307" s="2">
        <v>22</v>
      </c>
      <c r="C307" s="46">
        <f t="shared" si="34"/>
        <v>23</v>
      </c>
      <c r="D307" s="2">
        <v>69</v>
      </c>
      <c r="E307" s="42">
        <f t="shared" si="35"/>
        <v>75</v>
      </c>
      <c r="F307">
        <f t="shared" si="32"/>
        <v>1975.7</v>
      </c>
      <c r="G307" s="2">
        <f t="shared" si="33"/>
        <v>3951.4</v>
      </c>
      <c r="Q307" s="37"/>
      <c r="R307" s="37"/>
      <c r="S307">
        <f t="shared" si="36"/>
        <v>0</v>
      </c>
      <c r="T307">
        <f t="shared" si="36"/>
        <v>0</v>
      </c>
      <c r="U307">
        <f t="shared" si="37"/>
        <v>0</v>
      </c>
      <c r="V307">
        <f t="shared" si="37"/>
        <v>0</v>
      </c>
    </row>
    <row r="308" spans="1:22" x14ac:dyDescent="0.2">
      <c r="A308" s="1" t="s">
        <v>3323</v>
      </c>
      <c r="B308" s="2">
        <v>22</v>
      </c>
      <c r="C308" s="46">
        <f t="shared" si="34"/>
        <v>23</v>
      </c>
      <c r="D308" s="2">
        <v>67</v>
      </c>
      <c r="E308" s="42">
        <f t="shared" si="35"/>
        <v>73</v>
      </c>
      <c r="F308">
        <f t="shared" si="32"/>
        <v>1975.7</v>
      </c>
      <c r="G308" s="2">
        <f t="shared" si="33"/>
        <v>3951.4</v>
      </c>
      <c r="Q308" s="37"/>
      <c r="R308" s="37"/>
      <c r="S308">
        <f t="shared" si="36"/>
        <v>0</v>
      </c>
      <c r="T308">
        <f t="shared" si="36"/>
        <v>0</v>
      </c>
      <c r="U308">
        <f t="shared" si="37"/>
        <v>0</v>
      </c>
      <c r="V308">
        <f t="shared" si="37"/>
        <v>0</v>
      </c>
    </row>
    <row r="309" spans="1:22" x14ac:dyDescent="0.2">
      <c r="A309" s="1" t="s">
        <v>3324</v>
      </c>
      <c r="B309" s="2">
        <v>23</v>
      </c>
      <c r="C309" s="46">
        <f t="shared" si="34"/>
        <v>24</v>
      </c>
      <c r="D309" s="2">
        <v>65</v>
      </c>
      <c r="E309" s="42">
        <f t="shared" si="35"/>
        <v>71</v>
      </c>
      <c r="F309">
        <f t="shared" si="32"/>
        <v>1975.7</v>
      </c>
      <c r="G309" s="2">
        <f t="shared" si="33"/>
        <v>3951.4</v>
      </c>
      <c r="Q309" s="37"/>
      <c r="R309" s="37"/>
      <c r="S309">
        <f t="shared" si="36"/>
        <v>0</v>
      </c>
      <c r="T309">
        <f t="shared" si="36"/>
        <v>0</v>
      </c>
      <c r="U309">
        <f t="shared" si="37"/>
        <v>0</v>
      </c>
      <c r="V309">
        <f t="shared" si="37"/>
        <v>0</v>
      </c>
    </row>
    <row r="310" spans="1:22" x14ac:dyDescent="0.2">
      <c r="A310" s="1" t="s">
        <v>3325</v>
      </c>
      <c r="B310" s="2">
        <v>25</v>
      </c>
      <c r="C310" s="46">
        <f t="shared" si="34"/>
        <v>26</v>
      </c>
      <c r="D310" s="2">
        <v>57</v>
      </c>
      <c r="E310" s="42">
        <f t="shared" si="35"/>
        <v>63</v>
      </c>
      <c r="F310">
        <f t="shared" si="32"/>
        <v>2274.6999999999998</v>
      </c>
      <c r="G310" s="2">
        <f t="shared" si="33"/>
        <v>4549.3999999999996</v>
      </c>
      <c r="P310" s="37"/>
      <c r="Q310" s="37"/>
      <c r="R310" s="37"/>
      <c r="S310">
        <f t="shared" si="36"/>
        <v>0</v>
      </c>
      <c r="T310">
        <f t="shared" si="36"/>
        <v>0</v>
      </c>
      <c r="U310">
        <f t="shared" si="37"/>
        <v>0</v>
      </c>
      <c r="V310">
        <f t="shared" si="37"/>
        <v>0</v>
      </c>
    </row>
    <row r="311" spans="1:22" x14ac:dyDescent="0.2">
      <c r="A311" s="1" t="s">
        <v>3326</v>
      </c>
      <c r="B311" s="2">
        <v>27</v>
      </c>
      <c r="C311" s="46">
        <f t="shared" si="34"/>
        <v>28</v>
      </c>
      <c r="D311" s="2">
        <v>49</v>
      </c>
      <c r="E311" s="42">
        <f t="shared" si="35"/>
        <v>55</v>
      </c>
      <c r="F311">
        <f t="shared" si="32"/>
        <v>1805.4</v>
      </c>
      <c r="G311" s="2">
        <f t="shared" si="33"/>
        <v>3610.8</v>
      </c>
      <c r="P311" s="37"/>
      <c r="Q311" s="37"/>
      <c r="R311" s="37"/>
      <c r="S311">
        <f t="shared" si="36"/>
        <v>0</v>
      </c>
      <c r="T311">
        <f t="shared" si="36"/>
        <v>0</v>
      </c>
      <c r="U311">
        <f t="shared" si="37"/>
        <v>0</v>
      </c>
      <c r="V311">
        <f t="shared" si="37"/>
        <v>0</v>
      </c>
    </row>
    <row r="312" spans="1:22" x14ac:dyDescent="0.2">
      <c r="A312" s="1" t="s">
        <v>3327</v>
      </c>
      <c r="B312" s="2">
        <v>29</v>
      </c>
      <c r="C312" s="46">
        <f t="shared" si="34"/>
        <v>30</v>
      </c>
      <c r="D312" s="2">
        <v>41</v>
      </c>
      <c r="E312" s="42">
        <f t="shared" si="35"/>
        <v>47</v>
      </c>
      <c r="F312">
        <f t="shared" si="32"/>
        <v>1684</v>
      </c>
      <c r="G312" s="2">
        <f t="shared" si="33"/>
        <v>3368</v>
      </c>
      <c r="P312" s="37"/>
      <c r="Q312" s="37"/>
      <c r="R312" s="37"/>
      <c r="S312">
        <f t="shared" si="36"/>
        <v>0</v>
      </c>
      <c r="T312">
        <f t="shared" si="36"/>
        <v>0</v>
      </c>
      <c r="U312">
        <f t="shared" si="37"/>
        <v>0</v>
      </c>
      <c r="V312">
        <f t="shared" si="37"/>
        <v>0</v>
      </c>
    </row>
    <row r="313" spans="1:22" x14ac:dyDescent="0.2">
      <c r="A313" s="1" t="s">
        <v>3328</v>
      </c>
      <c r="B313" s="2">
        <v>30</v>
      </c>
      <c r="C313" s="46">
        <f t="shared" si="34"/>
        <v>31</v>
      </c>
      <c r="D313" s="2">
        <v>36</v>
      </c>
      <c r="E313" s="42">
        <f t="shared" si="35"/>
        <v>42</v>
      </c>
      <c r="F313">
        <f t="shared" si="32"/>
        <v>1684</v>
      </c>
      <c r="G313" s="2">
        <f t="shared" si="33"/>
        <v>3368</v>
      </c>
      <c r="P313" s="37"/>
      <c r="Q313" s="37"/>
      <c r="R313" s="37"/>
      <c r="S313">
        <f t="shared" si="36"/>
        <v>0</v>
      </c>
      <c r="T313">
        <f t="shared" si="36"/>
        <v>0</v>
      </c>
      <c r="U313">
        <f t="shared" si="37"/>
        <v>0</v>
      </c>
      <c r="V313">
        <f t="shared" si="37"/>
        <v>0</v>
      </c>
    </row>
    <row r="314" spans="1:22" x14ac:dyDescent="0.2">
      <c r="A314" s="1" t="s">
        <v>3329</v>
      </c>
      <c r="B314" s="2">
        <v>31</v>
      </c>
      <c r="C314" s="46">
        <f t="shared" si="34"/>
        <v>32</v>
      </c>
      <c r="D314" s="2">
        <v>32</v>
      </c>
      <c r="E314" s="42">
        <f t="shared" si="35"/>
        <v>38</v>
      </c>
      <c r="F314">
        <f t="shared" si="32"/>
        <v>1229</v>
      </c>
      <c r="G314" s="2">
        <f t="shared" si="33"/>
        <v>2458</v>
      </c>
      <c r="P314" s="37"/>
      <c r="Q314" s="37"/>
      <c r="R314" s="37"/>
      <c r="S314">
        <f t="shared" si="36"/>
        <v>0</v>
      </c>
      <c r="T314">
        <f t="shared" si="36"/>
        <v>0</v>
      </c>
      <c r="U314">
        <f t="shared" si="37"/>
        <v>0</v>
      </c>
      <c r="V314">
        <f t="shared" si="37"/>
        <v>0</v>
      </c>
    </row>
    <row r="315" spans="1:22" x14ac:dyDescent="0.2">
      <c r="A315" s="1" t="s">
        <v>3330</v>
      </c>
      <c r="B315" s="2">
        <v>32</v>
      </c>
      <c r="C315" s="46">
        <f t="shared" si="34"/>
        <v>33</v>
      </c>
      <c r="D315" s="2">
        <v>28</v>
      </c>
      <c r="E315" s="42">
        <f t="shared" si="35"/>
        <v>34</v>
      </c>
      <c r="F315">
        <f t="shared" si="32"/>
        <v>1229</v>
      </c>
      <c r="G315" s="2">
        <f t="shared" si="33"/>
        <v>2458</v>
      </c>
      <c r="P315" s="37"/>
      <c r="Q315" s="37"/>
      <c r="R315" s="37"/>
      <c r="S315">
        <f t="shared" si="36"/>
        <v>0</v>
      </c>
      <c r="T315">
        <f t="shared" si="36"/>
        <v>0</v>
      </c>
      <c r="U315">
        <f t="shared" si="37"/>
        <v>0</v>
      </c>
      <c r="V315">
        <f t="shared" si="37"/>
        <v>0</v>
      </c>
    </row>
    <row r="316" spans="1:22" x14ac:dyDescent="0.2">
      <c r="A316" s="1" t="s">
        <v>3331</v>
      </c>
      <c r="B316" s="2">
        <v>32</v>
      </c>
      <c r="C316" s="46">
        <f t="shared" si="34"/>
        <v>33</v>
      </c>
      <c r="D316" s="2">
        <v>32</v>
      </c>
      <c r="E316" s="42">
        <f t="shared" si="35"/>
        <v>38</v>
      </c>
      <c r="F316">
        <f t="shared" si="32"/>
        <v>1229</v>
      </c>
      <c r="G316" s="2">
        <f t="shared" si="33"/>
        <v>2458</v>
      </c>
      <c r="H316" s="7">
        <f>AVERAGE(G293:G316)</f>
        <v>4243.95</v>
      </c>
      <c r="S316">
        <f t="shared" si="36"/>
        <v>0</v>
      </c>
      <c r="T316">
        <f t="shared" si="36"/>
        <v>0</v>
      </c>
      <c r="U316">
        <f t="shared" si="37"/>
        <v>0</v>
      </c>
      <c r="V316">
        <f t="shared" si="37"/>
        <v>0</v>
      </c>
    </row>
    <row r="317" spans="1:22" x14ac:dyDescent="0.2">
      <c r="A317" s="1" t="s">
        <v>3332</v>
      </c>
      <c r="B317" s="2">
        <v>31</v>
      </c>
      <c r="C317" s="46">
        <f t="shared" si="34"/>
        <v>32</v>
      </c>
      <c r="D317" s="2">
        <v>37</v>
      </c>
      <c r="E317" s="42">
        <f t="shared" si="35"/>
        <v>43</v>
      </c>
      <c r="F317">
        <f t="shared" si="32"/>
        <v>1684</v>
      </c>
      <c r="G317" s="2">
        <f t="shared" si="33"/>
        <v>3368</v>
      </c>
      <c r="O317" s="8"/>
      <c r="P317" s="8"/>
      <c r="Q317" s="8"/>
      <c r="R317" s="8"/>
      <c r="S317">
        <f t="shared" si="36"/>
        <v>0</v>
      </c>
      <c r="T317">
        <f t="shared" si="36"/>
        <v>0</v>
      </c>
      <c r="U317">
        <f t="shared" si="37"/>
        <v>0</v>
      </c>
      <c r="V317">
        <f t="shared" si="37"/>
        <v>0</v>
      </c>
    </row>
    <row r="318" spans="1:22" x14ac:dyDescent="0.2">
      <c r="A318" s="1" t="s">
        <v>3333</v>
      </c>
      <c r="B318" s="2">
        <v>30</v>
      </c>
      <c r="C318" s="46">
        <f t="shared" si="34"/>
        <v>31</v>
      </c>
      <c r="D318" s="2">
        <v>41</v>
      </c>
      <c r="E318" s="42">
        <f t="shared" si="35"/>
        <v>47</v>
      </c>
      <c r="F318">
        <f t="shared" si="32"/>
        <v>1684</v>
      </c>
      <c r="G318" s="2">
        <f t="shared" si="33"/>
        <v>3368</v>
      </c>
      <c r="H318" s="2"/>
      <c r="I318" s="2"/>
      <c r="S318">
        <f t="shared" si="36"/>
        <v>0</v>
      </c>
      <c r="T318">
        <f t="shared" si="36"/>
        <v>0</v>
      </c>
      <c r="U318">
        <f t="shared" si="37"/>
        <v>0</v>
      </c>
      <c r="V318">
        <f t="shared" si="37"/>
        <v>0</v>
      </c>
    </row>
    <row r="319" spans="1:22" x14ac:dyDescent="0.2">
      <c r="A319" s="1" t="s">
        <v>3334</v>
      </c>
      <c r="B319" s="2">
        <v>29</v>
      </c>
      <c r="C319" s="46">
        <f t="shared" si="34"/>
        <v>30</v>
      </c>
      <c r="D319" s="2">
        <v>41</v>
      </c>
      <c r="E319" s="42">
        <f t="shared" si="35"/>
        <v>47</v>
      </c>
      <c r="F319">
        <f t="shared" si="32"/>
        <v>1684</v>
      </c>
      <c r="G319" s="2">
        <f t="shared" si="33"/>
        <v>3368</v>
      </c>
      <c r="S319">
        <f t="shared" si="36"/>
        <v>0</v>
      </c>
      <c r="T319">
        <f t="shared" si="36"/>
        <v>0</v>
      </c>
      <c r="U319">
        <f t="shared" si="37"/>
        <v>0</v>
      </c>
      <c r="V319">
        <f t="shared" si="37"/>
        <v>0</v>
      </c>
    </row>
    <row r="320" spans="1:22" x14ac:dyDescent="0.2">
      <c r="A320" s="1" t="s">
        <v>3335</v>
      </c>
      <c r="B320" s="2">
        <v>27</v>
      </c>
      <c r="C320" s="46">
        <f t="shared" si="34"/>
        <v>28</v>
      </c>
      <c r="D320" s="2">
        <v>42</v>
      </c>
      <c r="E320" s="42">
        <f t="shared" si="35"/>
        <v>48</v>
      </c>
      <c r="F320">
        <f t="shared" si="32"/>
        <v>1433</v>
      </c>
      <c r="G320" s="2">
        <f t="shared" si="33"/>
        <v>2866</v>
      </c>
      <c r="S320">
        <f t="shared" si="36"/>
        <v>0</v>
      </c>
      <c r="T320">
        <f t="shared" si="36"/>
        <v>0</v>
      </c>
      <c r="U320">
        <f t="shared" si="37"/>
        <v>0</v>
      </c>
      <c r="V320">
        <f t="shared" si="37"/>
        <v>0</v>
      </c>
    </row>
    <row r="321" spans="1:22" x14ac:dyDescent="0.2">
      <c r="A321" s="1" t="s">
        <v>3336</v>
      </c>
      <c r="B321" s="2">
        <v>26</v>
      </c>
      <c r="C321" s="46">
        <f t="shared" si="34"/>
        <v>27</v>
      </c>
      <c r="D321" s="2">
        <v>43</v>
      </c>
      <c r="E321" s="42">
        <f t="shared" si="35"/>
        <v>49</v>
      </c>
      <c r="F321">
        <f t="shared" si="32"/>
        <v>1433</v>
      </c>
      <c r="G321" s="2">
        <f t="shared" si="33"/>
        <v>2866</v>
      </c>
      <c r="S321">
        <f t="shared" si="36"/>
        <v>0</v>
      </c>
      <c r="T321">
        <f t="shared" si="36"/>
        <v>0</v>
      </c>
      <c r="U321">
        <f t="shared" si="37"/>
        <v>0</v>
      </c>
      <c r="V321">
        <f t="shared" si="37"/>
        <v>0</v>
      </c>
    </row>
    <row r="322" spans="1:22" x14ac:dyDescent="0.2">
      <c r="A322" s="1" t="s">
        <v>3337</v>
      </c>
      <c r="B322" s="2">
        <v>25</v>
      </c>
      <c r="C322" s="46">
        <f t="shared" si="34"/>
        <v>26</v>
      </c>
      <c r="D322" s="2">
        <v>47</v>
      </c>
      <c r="E322" s="42">
        <f t="shared" si="35"/>
        <v>53</v>
      </c>
      <c r="F322">
        <f t="shared" si="32"/>
        <v>1805.4</v>
      </c>
      <c r="G322" s="2">
        <f t="shared" si="33"/>
        <v>3610.8</v>
      </c>
      <c r="S322">
        <f t="shared" si="36"/>
        <v>0</v>
      </c>
      <c r="T322">
        <f t="shared" si="36"/>
        <v>0</v>
      </c>
      <c r="U322">
        <f t="shared" si="37"/>
        <v>0</v>
      </c>
      <c r="V322">
        <f t="shared" si="37"/>
        <v>0</v>
      </c>
    </row>
    <row r="323" spans="1:22" x14ac:dyDescent="0.2">
      <c r="A323" s="1" t="s">
        <v>3338</v>
      </c>
      <c r="B323" s="2">
        <v>24</v>
      </c>
      <c r="C323" s="46">
        <f t="shared" si="34"/>
        <v>25</v>
      </c>
      <c r="D323" s="2">
        <v>51</v>
      </c>
      <c r="E323" s="42">
        <f t="shared" si="35"/>
        <v>57</v>
      </c>
      <c r="F323">
        <f t="shared" si="32"/>
        <v>1805.4</v>
      </c>
      <c r="G323" s="2">
        <f t="shared" si="33"/>
        <v>3610.8</v>
      </c>
      <c r="S323">
        <f t="shared" si="36"/>
        <v>0</v>
      </c>
      <c r="T323">
        <f t="shared" si="36"/>
        <v>0</v>
      </c>
      <c r="U323">
        <f t="shared" si="37"/>
        <v>0</v>
      </c>
      <c r="V323">
        <f t="shared" si="37"/>
        <v>0</v>
      </c>
    </row>
    <row r="324" spans="1:22" x14ac:dyDescent="0.2">
      <c r="A324" s="1" t="s">
        <v>3339</v>
      </c>
      <c r="B324" s="2">
        <v>23</v>
      </c>
      <c r="C324" s="46">
        <f t="shared" si="34"/>
        <v>24</v>
      </c>
      <c r="D324" s="2">
        <v>55</v>
      </c>
      <c r="E324" s="42">
        <f t="shared" si="35"/>
        <v>61</v>
      </c>
      <c r="F324">
        <f t="shared" ref="F324:F387" si="38">IF(AND(AND(C324&gt;=15,C324 &lt;20),AND(E324&gt;=30,E324&lt;40)),562,
IF(AND(AND(C324&gt;=15,C324 &lt;20),AND(E324&gt;=40,E324&lt;50)),805,
IF(AND(AND(C324&gt;=15,C324 &lt;20),AND(E324&gt;=50,E324&lt;60)),877.2,
IF(AND(AND(C324&gt;=15,C324 &lt;20),AND(E324&gt;=60,E324&lt;70)),1124.6,
IF(AND(AND(C324&gt;=15,C324 &lt;20),AND(E324&gt;=70,E324&lt;80)),1609.5,
IF(AND(AND(C324&gt;=15,C324 &lt;20),AND(E324&gt;=80,E324&lt;90)),1754.4,
IF(AND(AND(C324&gt;=15,C324 &lt;20),AND(E324&gt;=90)),2280.7,
IF(AND(AND(C324&gt;=20,C324 &lt;25),AND(E324&gt;=30,E324&lt;40)),1008,
IF(AND(AND(C324&gt;=20,C324 &lt;25),AND(E324&gt;=40,E324&lt;50)),1250,
IF(AND(AND(C324&gt;=20,C324 &lt;25),AND(E324&gt;=50,E324&lt;60)),1425.5,
IF(AND(AND(C324&gt;=20,C324 &lt;25),AND(E324&gt;=60,E324&lt;70)),1593.3,
IF(AND(AND(C324&gt;=20,C324 &lt;25),AND(E324&gt;=70,E324&lt;80)),1975.7,
IF(AND(AND(C324&gt;=20,C324 &lt;25),AND(E324&gt;=80,E324&lt;90)),2252.3,
IF(AND(AND(C324&gt;=20,C324 &lt;25),AND(E324&gt;=90)),3108.1,
IF(AND(AND(C324&gt;=25,C324 &lt;30),AND(E324&gt;=30,E324&lt;40)),1137,
IF(AND(AND(C324&gt;=25,C324 &lt;30),AND(E324&gt;=40,E324&lt;50)),1433,
IF(AND(AND(C324&gt;=25,C324 &lt;30),AND(E324&gt;=50,E324&lt;60)),1805.4,
IF(AND(AND(C324&gt;=25,C324 &lt;30),AND(E324&gt;=60,E324&lt;70)),2274.7,
IF(AND(AND(C324&gt;=25,C324 &lt;30),AND(E324&gt;=70,E324&lt;80)),3207.4,
IF(AND(AND(C324&gt;=25,C324 &lt;30),AND(E324&gt;=80,E324&lt;90)),3816.8,
IF(AND(AND(C324&gt;=25,C324 &lt;30),AND(E324&gt;=90)),4694.7,
IF(AND(AND(C324&gt;=30,C324 &lt;35),AND(E324&gt;=30,E324&lt;40)),1229,
IF(AND(AND(C324&gt;=30,C324 &lt;35),AND(E324&gt;=40,E324&lt;50)),1684,
IF(AND(AND(C324&gt;=30,C324 &lt;35),AND(E324&gt;=50,E324&lt;60)),2307,
IF(AND(AND(C324&gt;=30,C324 &lt;35),AND(E324&gt;=60,E324&lt;70)),3160.6,
IF(AND(AND(C324&gt;=30,C324 &lt;35),AND(E324&gt;=70,E324&lt;80)),4424.8,
IF(AND(AND(C324&gt;=30,C324 &lt;35),AND(E324&gt;=80,E324&lt;90)),5000,
IF(AND(AND(C324&gt;=30,C324 &lt;35),AND(E324&gt;=90)),6300,
IF(AND(AND(C324&gt;=35,C324 &lt;40),AND(E324&gt;=30,E324&lt;40)),1450,
IF(AND(AND(C324&gt;=35,C324 &lt;40),AND(E324&gt;=40,E324&lt;50)),1987,
IF(AND(AND(C324&gt;=35,C324 &lt;40),AND(E324&gt;=50,E324&lt;60)),2722.2,
IF(AND(AND(C324&gt;=35,C324 &lt;40),AND(E324&gt;=60,E324&lt;70)),3729.5,
IF(AND(AND(C324&gt;=35,C324 &lt;40),AND(E324&gt;=70,E324&lt;80)),5221.2,
IF(AND(AND(C324&gt;=35,C324 &lt;40),AND(E324&gt;=80,E324&lt;90)),5900,
IF(AND(AND(C324&gt;=35,C324 &lt;40),AND(E324&gt;=90)),7434,
IF(AND(AND(C324&gt;=40,C324 &lt;45),AND(E324&gt;=30,E324&lt;40)),1671,
IF(AND(AND(C324&gt;=40,C324 &lt;45),AND(E324&gt;=40,E324&lt;50)),2289,
IF(AND(AND(C324&gt;=40,C324 &lt;45),AND(E324&gt;=50,E324&lt;60)),3136,
IF(AND(AND(C324&gt;=40,C324 &lt;45),AND(E324&gt;=60,E324&lt;70)),4296.3,
IF(AND(AND(C324&gt;=40,C324 &lt;45),AND(E324&gt;=70,E324&lt;80)),6014.9,
IF(AND(AND(C324&gt;=40,C324 &lt;45),AND(E324&gt;=80,E324&lt;90)),6796.8,
IF(AND(AND(C324&gt;=40,C324 &lt;45),AND(E324&gt;=90)),8564,
IF(AND(AND(C324&gt;=45,C324 &lt;45.1),AND(E324&gt;=30,E324&lt;40)),1900,
IF(AND(AND(C324&gt;=45,C324 &lt;45.1),AND(E324&gt;=40,E324&lt;50)),2603,
IF(AND(AND(C324&gt;=45,C324 &lt;45.1),AND(E324&gt;=50,E324&lt;60)),3565.6,
IF(AND(AND(C324&gt;=45,C324 &lt;45.1),AND(E324&gt;=60,E324&lt;70)),4884.9,
IF(AND(AND(C324&gt;=45,C324 &lt;45.1),AND(E324&gt;=70,E324&lt;80)),6838.9,
IF(AND(AND(C324&gt;=45,C324 &lt;45.1),AND(E324&gt;=80,E324&lt;90)),7728,
IF(AND(AND(C324&gt;=45,C324 &lt;45.1),AND(E324&gt;=90)),9737.2,0)))))))))))))))))))))))))))))))))))))))))))))))))</f>
        <v>1593.3</v>
      </c>
      <c r="G324" s="2">
        <f t="shared" si="33"/>
        <v>3186.6</v>
      </c>
      <c r="S324">
        <f t="shared" si="36"/>
        <v>0</v>
      </c>
      <c r="T324">
        <f t="shared" si="36"/>
        <v>0</v>
      </c>
      <c r="U324">
        <f t="shared" si="37"/>
        <v>0</v>
      </c>
      <c r="V324">
        <f t="shared" si="37"/>
        <v>0</v>
      </c>
    </row>
    <row r="325" spans="1:22" x14ac:dyDescent="0.2">
      <c r="A325" s="1" t="s">
        <v>3340</v>
      </c>
      <c r="B325" s="2">
        <v>22</v>
      </c>
      <c r="C325" s="46">
        <f t="shared" si="34"/>
        <v>23</v>
      </c>
      <c r="D325" s="2">
        <v>60</v>
      </c>
      <c r="E325" s="42">
        <f t="shared" si="35"/>
        <v>66</v>
      </c>
      <c r="F325">
        <f t="shared" si="38"/>
        <v>1593.3</v>
      </c>
      <c r="G325" s="2">
        <f t="shared" si="33"/>
        <v>3186.6</v>
      </c>
      <c r="S325">
        <f t="shared" si="36"/>
        <v>0</v>
      </c>
      <c r="T325">
        <f t="shared" si="36"/>
        <v>0</v>
      </c>
      <c r="U325">
        <f t="shared" si="37"/>
        <v>0</v>
      </c>
      <c r="V325">
        <f t="shared" si="37"/>
        <v>0</v>
      </c>
    </row>
    <row r="326" spans="1:22" x14ac:dyDescent="0.2">
      <c r="A326" s="1" t="s">
        <v>3341</v>
      </c>
      <c r="B326" s="2">
        <v>21</v>
      </c>
      <c r="C326" s="46">
        <f t="shared" si="34"/>
        <v>22</v>
      </c>
      <c r="D326" s="2">
        <v>65</v>
      </c>
      <c r="E326" s="42">
        <f t="shared" si="35"/>
        <v>71</v>
      </c>
      <c r="F326">
        <f t="shared" si="38"/>
        <v>1975.7</v>
      </c>
      <c r="G326" s="2">
        <f t="shared" si="33"/>
        <v>3951.4</v>
      </c>
      <c r="S326">
        <f t="shared" si="36"/>
        <v>0</v>
      </c>
      <c r="T326">
        <f t="shared" si="36"/>
        <v>0</v>
      </c>
      <c r="U326">
        <f t="shared" si="37"/>
        <v>0</v>
      </c>
      <c r="V326">
        <f t="shared" si="37"/>
        <v>0</v>
      </c>
    </row>
    <row r="327" spans="1:22" x14ac:dyDescent="0.2">
      <c r="A327" s="1" t="s">
        <v>3342</v>
      </c>
      <c r="B327" s="2">
        <v>20</v>
      </c>
      <c r="C327" s="46">
        <f t="shared" si="34"/>
        <v>21</v>
      </c>
      <c r="D327" s="2">
        <v>70</v>
      </c>
      <c r="E327" s="42">
        <f t="shared" si="35"/>
        <v>76</v>
      </c>
      <c r="F327">
        <f t="shared" si="38"/>
        <v>1975.7</v>
      </c>
      <c r="G327" s="2">
        <f t="shared" si="33"/>
        <v>3951.4</v>
      </c>
      <c r="S327">
        <f t="shared" si="36"/>
        <v>0</v>
      </c>
      <c r="T327">
        <f t="shared" si="36"/>
        <v>0</v>
      </c>
      <c r="U327">
        <f t="shared" si="37"/>
        <v>0</v>
      </c>
      <c r="V327">
        <f t="shared" si="37"/>
        <v>0</v>
      </c>
    </row>
    <row r="328" spans="1:22" x14ac:dyDescent="0.2">
      <c r="A328" s="1" t="s">
        <v>3343</v>
      </c>
      <c r="B328" s="2">
        <v>20</v>
      </c>
      <c r="C328" s="46">
        <f t="shared" si="34"/>
        <v>21</v>
      </c>
      <c r="D328" s="2">
        <v>72</v>
      </c>
      <c r="E328" s="42">
        <f t="shared" si="35"/>
        <v>78</v>
      </c>
      <c r="F328">
        <f t="shared" si="38"/>
        <v>1975.7</v>
      </c>
      <c r="G328" s="2">
        <f t="shared" si="33"/>
        <v>3951.4</v>
      </c>
      <c r="S328">
        <f t="shared" si="36"/>
        <v>0</v>
      </c>
      <c r="T328">
        <f t="shared" si="36"/>
        <v>0</v>
      </c>
      <c r="U328">
        <f t="shared" si="37"/>
        <v>0</v>
      </c>
      <c r="V328">
        <f t="shared" si="37"/>
        <v>0</v>
      </c>
    </row>
    <row r="329" spans="1:22" x14ac:dyDescent="0.2">
      <c r="A329" s="1" t="s">
        <v>3344</v>
      </c>
      <c r="B329" s="2">
        <v>20</v>
      </c>
      <c r="C329" s="46">
        <f t="shared" si="34"/>
        <v>21</v>
      </c>
      <c r="D329" s="2">
        <v>73</v>
      </c>
      <c r="E329" s="42">
        <f t="shared" si="35"/>
        <v>79</v>
      </c>
      <c r="F329">
        <f t="shared" si="38"/>
        <v>1975.7</v>
      </c>
      <c r="G329" s="2">
        <f t="shared" si="33"/>
        <v>3951.4</v>
      </c>
      <c r="S329">
        <f t="shared" si="36"/>
        <v>0</v>
      </c>
      <c r="T329">
        <f t="shared" si="36"/>
        <v>0</v>
      </c>
      <c r="U329">
        <f t="shared" si="37"/>
        <v>0</v>
      </c>
      <c r="V329">
        <f t="shared" si="37"/>
        <v>0</v>
      </c>
    </row>
    <row r="330" spans="1:22" x14ac:dyDescent="0.2">
      <c r="A330" s="1" t="s">
        <v>3345</v>
      </c>
      <c r="B330" s="2">
        <v>20</v>
      </c>
      <c r="C330" s="46">
        <f t="shared" si="34"/>
        <v>21</v>
      </c>
      <c r="D330" s="2">
        <v>75</v>
      </c>
      <c r="E330" s="42">
        <f t="shared" si="35"/>
        <v>81</v>
      </c>
      <c r="F330">
        <f t="shared" si="38"/>
        <v>2252.3000000000002</v>
      </c>
      <c r="G330" s="2">
        <f t="shared" si="33"/>
        <v>4504.6000000000004</v>
      </c>
      <c r="S330">
        <f t="shared" si="36"/>
        <v>0</v>
      </c>
      <c r="T330">
        <f t="shared" si="36"/>
        <v>0</v>
      </c>
      <c r="U330">
        <f t="shared" si="37"/>
        <v>0</v>
      </c>
      <c r="V330">
        <f t="shared" si="37"/>
        <v>0</v>
      </c>
    </row>
    <row r="331" spans="1:22" x14ac:dyDescent="0.2">
      <c r="A331" s="1" t="s">
        <v>3346</v>
      </c>
      <c r="B331" s="2">
        <v>20</v>
      </c>
      <c r="C331" s="46">
        <f t="shared" si="34"/>
        <v>21</v>
      </c>
      <c r="D331" s="2">
        <v>71</v>
      </c>
      <c r="E331" s="42">
        <f t="shared" si="35"/>
        <v>77</v>
      </c>
      <c r="F331">
        <f t="shared" si="38"/>
        <v>1975.7</v>
      </c>
      <c r="G331" s="2">
        <f t="shared" si="33"/>
        <v>3951.4</v>
      </c>
      <c r="S331">
        <f t="shared" si="36"/>
        <v>0</v>
      </c>
      <c r="T331">
        <f t="shared" si="36"/>
        <v>0</v>
      </c>
      <c r="U331">
        <f t="shared" si="37"/>
        <v>0</v>
      </c>
      <c r="V331">
        <f t="shared" si="37"/>
        <v>0</v>
      </c>
    </row>
    <row r="332" spans="1:22" x14ac:dyDescent="0.2">
      <c r="A332" s="1" t="s">
        <v>3347</v>
      </c>
      <c r="B332" s="2">
        <v>21</v>
      </c>
      <c r="C332" s="46">
        <f t="shared" si="34"/>
        <v>22</v>
      </c>
      <c r="D332" s="2">
        <v>67</v>
      </c>
      <c r="E332" s="42">
        <f t="shared" si="35"/>
        <v>73</v>
      </c>
      <c r="F332">
        <f t="shared" si="38"/>
        <v>1975.7</v>
      </c>
      <c r="G332" s="2">
        <f t="shared" si="33"/>
        <v>3951.4</v>
      </c>
      <c r="S332">
        <f t="shared" si="36"/>
        <v>0</v>
      </c>
      <c r="T332">
        <f t="shared" si="36"/>
        <v>0</v>
      </c>
      <c r="U332">
        <f t="shared" si="37"/>
        <v>0</v>
      </c>
      <c r="V332">
        <f t="shared" si="37"/>
        <v>0</v>
      </c>
    </row>
    <row r="333" spans="1:22" x14ac:dyDescent="0.2">
      <c r="A333" s="1" t="s">
        <v>3348</v>
      </c>
      <c r="B333" s="2">
        <v>22</v>
      </c>
      <c r="C333" s="46">
        <f t="shared" si="34"/>
        <v>23</v>
      </c>
      <c r="D333" s="2">
        <v>64</v>
      </c>
      <c r="E333" s="42">
        <f t="shared" si="35"/>
        <v>70</v>
      </c>
      <c r="F333">
        <f t="shared" si="38"/>
        <v>1975.7</v>
      </c>
      <c r="G333" s="2">
        <f t="shared" si="33"/>
        <v>3951.4</v>
      </c>
      <c r="S333">
        <f t="shared" si="36"/>
        <v>0</v>
      </c>
      <c r="T333">
        <f t="shared" si="36"/>
        <v>0</v>
      </c>
      <c r="U333">
        <f t="shared" si="37"/>
        <v>0</v>
      </c>
      <c r="V333">
        <f t="shared" si="37"/>
        <v>0</v>
      </c>
    </row>
    <row r="334" spans="1:22" x14ac:dyDescent="0.2">
      <c r="A334" s="1" t="s">
        <v>3349</v>
      </c>
      <c r="B334" s="2">
        <v>23</v>
      </c>
      <c r="C334" s="46">
        <f t="shared" si="34"/>
        <v>24</v>
      </c>
      <c r="D334" s="2">
        <v>55</v>
      </c>
      <c r="E334" s="42">
        <f t="shared" si="35"/>
        <v>61</v>
      </c>
      <c r="F334">
        <f t="shared" si="38"/>
        <v>1593.3</v>
      </c>
      <c r="G334" s="2">
        <f t="shared" ref="G334:G397" si="39">F334*2</f>
        <v>3186.6</v>
      </c>
      <c r="S334">
        <f t="shared" si="36"/>
        <v>0</v>
      </c>
      <c r="T334">
        <f t="shared" si="36"/>
        <v>0</v>
      </c>
      <c r="U334">
        <f t="shared" si="37"/>
        <v>0</v>
      </c>
      <c r="V334">
        <f t="shared" si="37"/>
        <v>0</v>
      </c>
    </row>
    <row r="335" spans="1:22" x14ac:dyDescent="0.2">
      <c r="A335" s="1" t="s">
        <v>3350</v>
      </c>
      <c r="B335" s="2">
        <v>25</v>
      </c>
      <c r="C335" s="46">
        <f t="shared" si="34"/>
        <v>26</v>
      </c>
      <c r="D335" s="2">
        <v>46</v>
      </c>
      <c r="E335" s="42">
        <f t="shared" si="35"/>
        <v>52</v>
      </c>
      <c r="F335">
        <f t="shared" si="38"/>
        <v>1805.4</v>
      </c>
      <c r="G335" s="2">
        <f t="shared" si="39"/>
        <v>3610.8</v>
      </c>
      <c r="S335">
        <f t="shared" si="36"/>
        <v>0</v>
      </c>
      <c r="T335">
        <f t="shared" si="36"/>
        <v>0</v>
      </c>
      <c r="U335">
        <f t="shared" si="37"/>
        <v>0</v>
      </c>
      <c r="V335">
        <f t="shared" si="37"/>
        <v>0</v>
      </c>
    </row>
    <row r="336" spans="1:22" x14ac:dyDescent="0.2">
      <c r="A336" s="1" t="s">
        <v>3351</v>
      </c>
      <c r="B336" s="2">
        <v>27</v>
      </c>
      <c r="C336" s="46">
        <f t="shared" si="34"/>
        <v>28</v>
      </c>
      <c r="D336" s="2">
        <v>38</v>
      </c>
      <c r="E336" s="42">
        <f t="shared" si="35"/>
        <v>44</v>
      </c>
      <c r="F336">
        <f t="shared" si="38"/>
        <v>1433</v>
      </c>
      <c r="G336" s="2">
        <f t="shared" si="39"/>
        <v>2866</v>
      </c>
      <c r="S336">
        <f t="shared" si="36"/>
        <v>0</v>
      </c>
      <c r="T336">
        <f t="shared" si="36"/>
        <v>0</v>
      </c>
      <c r="U336">
        <f t="shared" si="37"/>
        <v>0</v>
      </c>
      <c r="V336">
        <f t="shared" si="37"/>
        <v>0</v>
      </c>
    </row>
    <row r="337" spans="1:23" x14ac:dyDescent="0.2">
      <c r="A337" s="1" t="s">
        <v>3352</v>
      </c>
      <c r="B337" s="2">
        <v>28</v>
      </c>
      <c r="C337" s="46">
        <f t="shared" si="34"/>
        <v>29</v>
      </c>
      <c r="D337" s="2">
        <v>34</v>
      </c>
      <c r="E337" s="42">
        <f t="shared" si="35"/>
        <v>40</v>
      </c>
      <c r="F337">
        <f t="shared" si="38"/>
        <v>1433</v>
      </c>
      <c r="G337" s="2">
        <f t="shared" si="39"/>
        <v>2866</v>
      </c>
      <c r="S337">
        <f t="shared" si="36"/>
        <v>0</v>
      </c>
      <c r="T337">
        <f t="shared" si="36"/>
        <v>0</v>
      </c>
      <c r="U337">
        <f t="shared" si="37"/>
        <v>0</v>
      </c>
      <c r="V337">
        <f t="shared" si="37"/>
        <v>0</v>
      </c>
    </row>
    <row r="338" spans="1:23" x14ac:dyDescent="0.2">
      <c r="A338" s="1" t="s">
        <v>3353</v>
      </c>
      <c r="B338" s="2">
        <v>30</v>
      </c>
      <c r="C338" s="46">
        <f t="shared" si="34"/>
        <v>31</v>
      </c>
      <c r="D338" s="2">
        <v>31</v>
      </c>
      <c r="E338" s="42">
        <f t="shared" si="35"/>
        <v>37</v>
      </c>
      <c r="F338">
        <f t="shared" si="38"/>
        <v>1229</v>
      </c>
      <c r="G338" s="2">
        <f t="shared" si="39"/>
        <v>2458</v>
      </c>
      <c r="S338">
        <f t="shared" si="36"/>
        <v>0</v>
      </c>
      <c r="T338">
        <f t="shared" si="36"/>
        <v>0</v>
      </c>
      <c r="U338">
        <f t="shared" si="37"/>
        <v>0</v>
      </c>
      <c r="V338">
        <f t="shared" si="37"/>
        <v>0</v>
      </c>
    </row>
    <row r="339" spans="1:23" x14ac:dyDescent="0.2">
      <c r="A339" s="1" t="s">
        <v>3354</v>
      </c>
      <c r="B339" s="2">
        <v>31</v>
      </c>
      <c r="C339" s="46">
        <f t="shared" si="34"/>
        <v>32</v>
      </c>
      <c r="D339" s="2">
        <v>28</v>
      </c>
      <c r="E339" s="42">
        <f t="shared" si="35"/>
        <v>34</v>
      </c>
      <c r="F339">
        <f t="shared" si="38"/>
        <v>1229</v>
      </c>
      <c r="G339" s="2">
        <f t="shared" si="39"/>
        <v>2458</v>
      </c>
      <c r="S339">
        <f t="shared" si="36"/>
        <v>0</v>
      </c>
      <c r="T339">
        <f t="shared" si="36"/>
        <v>0</v>
      </c>
      <c r="U339">
        <f t="shared" si="37"/>
        <v>0</v>
      </c>
      <c r="V339">
        <f t="shared" si="37"/>
        <v>0</v>
      </c>
    </row>
    <row r="340" spans="1:23" x14ac:dyDescent="0.2">
      <c r="A340" s="1" t="s">
        <v>3355</v>
      </c>
      <c r="B340" s="2">
        <v>31</v>
      </c>
      <c r="C340" s="46">
        <f t="shared" si="34"/>
        <v>32</v>
      </c>
      <c r="D340" s="2">
        <v>30</v>
      </c>
      <c r="E340" s="42">
        <f t="shared" si="35"/>
        <v>36</v>
      </c>
      <c r="F340">
        <f t="shared" si="38"/>
        <v>1229</v>
      </c>
      <c r="G340" s="2">
        <f t="shared" si="39"/>
        <v>2458</v>
      </c>
      <c r="H340" s="7">
        <f>AVERAGE(G317:G340)</f>
        <v>3395.7750000000001</v>
      </c>
      <c r="O340" s="8"/>
      <c r="P340" s="8"/>
      <c r="Q340" s="8"/>
      <c r="R340" s="8"/>
      <c r="S340">
        <f t="shared" si="36"/>
        <v>0</v>
      </c>
      <c r="T340">
        <f t="shared" si="36"/>
        <v>0</v>
      </c>
      <c r="U340">
        <f t="shared" si="37"/>
        <v>0</v>
      </c>
      <c r="V340">
        <f t="shared" si="37"/>
        <v>0</v>
      </c>
      <c r="W340" s="12">
        <f>AVERAGE(F317:F340)</f>
        <v>1697.8875</v>
      </c>
    </row>
    <row r="341" spans="1:23" x14ac:dyDescent="0.2">
      <c r="A341" s="1" t="s">
        <v>3356</v>
      </c>
      <c r="B341" s="2">
        <v>30</v>
      </c>
      <c r="C341" s="46">
        <f t="shared" si="34"/>
        <v>31</v>
      </c>
      <c r="D341" s="2">
        <v>33</v>
      </c>
      <c r="E341" s="42">
        <f t="shared" si="35"/>
        <v>39</v>
      </c>
      <c r="F341">
        <f t="shared" si="38"/>
        <v>1229</v>
      </c>
      <c r="G341" s="2">
        <f t="shared" si="39"/>
        <v>2458</v>
      </c>
      <c r="S341">
        <f t="shared" si="36"/>
        <v>0</v>
      </c>
      <c r="T341">
        <f t="shared" si="36"/>
        <v>0</v>
      </c>
      <c r="U341">
        <f t="shared" si="37"/>
        <v>0</v>
      </c>
      <c r="V341">
        <f t="shared" si="37"/>
        <v>0</v>
      </c>
    </row>
    <row r="342" spans="1:23" x14ac:dyDescent="0.2">
      <c r="A342" s="1" t="s">
        <v>3357</v>
      </c>
      <c r="B342" s="2">
        <v>29</v>
      </c>
      <c r="C342" s="46">
        <f t="shared" si="34"/>
        <v>30</v>
      </c>
      <c r="D342" s="2">
        <v>35</v>
      </c>
      <c r="E342" s="42">
        <f t="shared" si="35"/>
        <v>41</v>
      </c>
      <c r="F342">
        <f t="shared" si="38"/>
        <v>1684</v>
      </c>
      <c r="G342" s="2">
        <f t="shared" si="39"/>
        <v>3368</v>
      </c>
      <c r="S342">
        <f t="shared" si="36"/>
        <v>0</v>
      </c>
      <c r="T342">
        <f t="shared" si="36"/>
        <v>0</v>
      </c>
      <c r="U342">
        <f t="shared" si="37"/>
        <v>0</v>
      </c>
      <c r="V342">
        <f t="shared" si="37"/>
        <v>0</v>
      </c>
    </row>
    <row r="343" spans="1:23" x14ac:dyDescent="0.2">
      <c r="A343" s="1" t="s">
        <v>3358</v>
      </c>
      <c r="B343" s="2">
        <v>28</v>
      </c>
      <c r="C343" s="46">
        <f t="shared" si="34"/>
        <v>29</v>
      </c>
      <c r="D343" s="2">
        <v>38</v>
      </c>
      <c r="E343" s="42">
        <f t="shared" si="35"/>
        <v>44</v>
      </c>
      <c r="F343">
        <f t="shared" si="38"/>
        <v>1433</v>
      </c>
      <c r="G343" s="2">
        <f t="shared" si="39"/>
        <v>2866</v>
      </c>
      <c r="S343">
        <f t="shared" si="36"/>
        <v>0</v>
      </c>
      <c r="T343">
        <f t="shared" si="36"/>
        <v>0</v>
      </c>
      <c r="U343">
        <f t="shared" si="37"/>
        <v>0</v>
      </c>
      <c r="V343">
        <f t="shared" si="37"/>
        <v>0</v>
      </c>
    </row>
    <row r="344" spans="1:23" x14ac:dyDescent="0.2">
      <c r="A344" s="1" t="s">
        <v>3359</v>
      </c>
      <c r="B344" s="2">
        <v>27</v>
      </c>
      <c r="C344" s="46">
        <f t="shared" si="34"/>
        <v>28</v>
      </c>
      <c r="D344" s="2">
        <v>41</v>
      </c>
      <c r="E344" s="42">
        <f t="shared" si="35"/>
        <v>47</v>
      </c>
      <c r="F344">
        <f t="shared" si="38"/>
        <v>1433</v>
      </c>
      <c r="G344" s="2">
        <f t="shared" si="39"/>
        <v>2866</v>
      </c>
      <c r="S344">
        <f t="shared" si="36"/>
        <v>0</v>
      </c>
      <c r="T344">
        <f t="shared" si="36"/>
        <v>0</v>
      </c>
      <c r="U344">
        <f t="shared" si="37"/>
        <v>0</v>
      </c>
      <c r="V344">
        <f t="shared" si="37"/>
        <v>0</v>
      </c>
    </row>
    <row r="345" spans="1:23" x14ac:dyDescent="0.2">
      <c r="A345" s="1" t="s">
        <v>3360</v>
      </c>
      <c r="B345" s="2">
        <v>27</v>
      </c>
      <c r="C345" s="46">
        <f t="shared" si="34"/>
        <v>28</v>
      </c>
      <c r="D345" s="2">
        <v>45</v>
      </c>
      <c r="E345" s="42">
        <f t="shared" si="35"/>
        <v>51</v>
      </c>
      <c r="F345">
        <f t="shared" si="38"/>
        <v>1805.4</v>
      </c>
      <c r="G345" s="2">
        <f t="shared" si="39"/>
        <v>3610.8</v>
      </c>
      <c r="S345">
        <f t="shared" si="36"/>
        <v>0</v>
      </c>
      <c r="T345">
        <f t="shared" si="36"/>
        <v>0</v>
      </c>
      <c r="U345">
        <f t="shared" si="37"/>
        <v>0</v>
      </c>
      <c r="V345">
        <f t="shared" si="37"/>
        <v>0</v>
      </c>
    </row>
    <row r="346" spans="1:23" x14ac:dyDescent="0.2">
      <c r="A346" s="1" t="s">
        <v>3361</v>
      </c>
      <c r="B346" s="2">
        <v>25</v>
      </c>
      <c r="C346" s="46">
        <f t="shared" si="34"/>
        <v>26</v>
      </c>
      <c r="D346" s="2">
        <v>52</v>
      </c>
      <c r="E346" s="42">
        <f t="shared" si="35"/>
        <v>58</v>
      </c>
      <c r="F346">
        <f t="shared" si="38"/>
        <v>1805.4</v>
      </c>
      <c r="G346" s="2">
        <f t="shared" si="39"/>
        <v>3610.8</v>
      </c>
      <c r="S346">
        <f t="shared" si="36"/>
        <v>0</v>
      </c>
      <c r="T346">
        <f t="shared" si="36"/>
        <v>0</v>
      </c>
      <c r="U346">
        <f t="shared" si="37"/>
        <v>0</v>
      </c>
      <c r="V346">
        <f t="shared" si="37"/>
        <v>0</v>
      </c>
    </row>
    <row r="347" spans="1:23" x14ac:dyDescent="0.2">
      <c r="A347" s="1" t="s">
        <v>3362</v>
      </c>
      <c r="B347" s="2">
        <v>24</v>
      </c>
      <c r="C347" s="46">
        <f t="shared" si="34"/>
        <v>25</v>
      </c>
      <c r="D347" s="2">
        <v>59</v>
      </c>
      <c r="E347" s="42">
        <f t="shared" si="35"/>
        <v>65</v>
      </c>
      <c r="F347">
        <f t="shared" si="38"/>
        <v>2274.6999999999998</v>
      </c>
      <c r="G347" s="2">
        <f t="shared" si="39"/>
        <v>4549.3999999999996</v>
      </c>
      <c r="S347">
        <f t="shared" si="36"/>
        <v>0</v>
      </c>
      <c r="T347">
        <f t="shared" si="36"/>
        <v>0</v>
      </c>
      <c r="U347">
        <f t="shared" si="37"/>
        <v>0</v>
      </c>
      <c r="V347">
        <f t="shared" si="37"/>
        <v>0</v>
      </c>
    </row>
    <row r="348" spans="1:23" x14ac:dyDescent="0.2">
      <c r="A348" s="1" t="s">
        <v>3363</v>
      </c>
      <c r="B348" s="2">
        <v>22</v>
      </c>
      <c r="C348" s="46">
        <f t="shared" si="34"/>
        <v>23</v>
      </c>
      <c r="D348" s="2">
        <v>66</v>
      </c>
      <c r="E348" s="42">
        <f t="shared" si="35"/>
        <v>72</v>
      </c>
      <c r="F348">
        <f t="shared" si="38"/>
        <v>1975.7</v>
      </c>
      <c r="G348" s="2">
        <f t="shared" si="39"/>
        <v>3951.4</v>
      </c>
      <c r="S348">
        <f t="shared" si="36"/>
        <v>0</v>
      </c>
      <c r="T348">
        <f t="shared" si="36"/>
        <v>0</v>
      </c>
      <c r="U348">
        <f t="shared" si="37"/>
        <v>0</v>
      </c>
      <c r="V348">
        <f t="shared" si="37"/>
        <v>0</v>
      </c>
    </row>
    <row r="349" spans="1:23" x14ac:dyDescent="0.2">
      <c r="A349" s="1" t="s">
        <v>3364</v>
      </c>
      <c r="B349" s="2">
        <v>22</v>
      </c>
      <c r="C349" s="46">
        <f t="shared" si="34"/>
        <v>23</v>
      </c>
      <c r="D349" s="2">
        <v>68</v>
      </c>
      <c r="E349" s="42">
        <f t="shared" si="35"/>
        <v>74</v>
      </c>
      <c r="F349">
        <f t="shared" si="38"/>
        <v>1975.7</v>
      </c>
      <c r="G349" s="2">
        <f t="shared" si="39"/>
        <v>3951.4</v>
      </c>
      <c r="S349">
        <f t="shared" si="36"/>
        <v>0</v>
      </c>
      <c r="T349">
        <f t="shared" si="36"/>
        <v>0</v>
      </c>
      <c r="U349">
        <f t="shared" si="37"/>
        <v>0</v>
      </c>
      <c r="V349">
        <f t="shared" si="37"/>
        <v>0</v>
      </c>
    </row>
    <row r="350" spans="1:23" x14ac:dyDescent="0.2">
      <c r="A350" s="1" t="s">
        <v>3365</v>
      </c>
      <c r="B350" s="2">
        <v>21</v>
      </c>
      <c r="C350" s="46">
        <f t="shared" si="34"/>
        <v>22</v>
      </c>
      <c r="D350" s="2">
        <v>70</v>
      </c>
      <c r="E350" s="42">
        <f t="shared" si="35"/>
        <v>76</v>
      </c>
      <c r="F350">
        <f t="shared" si="38"/>
        <v>1975.7</v>
      </c>
      <c r="G350" s="2">
        <f t="shared" si="39"/>
        <v>3951.4</v>
      </c>
      <c r="S350">
        <f t="shared" si="36"/>
        <v>0</v>
      </c>
      <c r="T350">
        <f t="shared" si="36"/>
        <v>0</v>
      </c>
      <c r="U350">
        <f t="shared" si="37"/>
        <v>0</v>
      </c>
      <c r="V350">
        <f t="shared" si="37"/>
        <v>0</v>
      </c>
    </row>
    <row r="351" spans="1:23" x14ac:dyDescent="0.2">
      <c r="A351" s="1" t="s">
        <v>3366</v>
      </c>
      <c r="B351" s="2">
        <v>21</v>
      </c>
      <c r="C351" s="46">
        <f t="shared" si="34"/>
        <v>22</v>
      </c>
      <c r="D351" s="2">
        <v>72</v>
      </c>
      <c r="E351" s="42">
        <f t="shared" si="35"/>
        <v>78</v>
      </c>
      <c r="F351">
        <f t="shared" si="38"/>
        <v>1975.7</v>
      </c>
      <c r="G351" s="2">
        <f t="shared" si="39"/>
        <v>3951.4</v>
      </c>
      <c r="S351">
        <f t="shared" si="36"/>
        <v>0</v>
      </c>
      <c r="T351">
        <f t="shared" si="36"/>
        <v>0</v>
      </c>
      <c r="U351">
        <f t="shared" si="37"/>
        <v>0</v>
      </c>
      <c r="V351">
        <f t="shared" si="37"/>
        <v>0</v>
      </c>
    </row>
    <row r="352" spans="1:23" x14ac:dyDescent="0.2">
      <c r="A352" s="1" t="s">
        <v>3367</v>
      </c>
      <c r="B352" s="2">
        <v>21</v>
      </c>
      <c r="C352" s="46">
        <f t="shared" si="34"/>
        <v>22</v>
      </c>
      <c r="D352" s="2">
        <v>73</v>
      </c>
      <c r="E352" s="42">
        <f t="shared" si="35"/>
        <v>79</v>
      </c>
      <c r="F352">
        <f t="shared" si="38"/>
        <v>1975.7</v>
      </c>
      <c r="G352" s="2">
        <f t="shared" si="39"/>
        <v>3951.4</v>
      </c>
      <c r="S352">
        <f t="shared" si="36"/>
        <v>0</v>
      </c>
      <c r="T352">
        <f t="shared" si="36"/>
        <v>0</v>
      </c>
      <c r="U352">
        <f t="shared" si="37"/>
        <v>0</v>
      </c>
      <c r="V352">
        <f t="shared" si="37"/>
        <v>0</v>
      </c>
    </row>
    <row r="353" spans="1:23" x14ac:dyDescent="0.2">
      <c r="A353" s="1" t="s">
        <v>3368</v>
      </c>
      <c r="B353" s="2">
        <v>20</v>
      </c>
      <c r="C353" s="46">
        <f t="shared" si="34"/>
        <v>21</v>
      </c>
      <c r="D353" s="2">
        <v>75</v>
      </c>
      <c r="E353" s="42">
        <f t="shared" si="35"/>
        <v>81</v>
      </c>
      <c r="F353">
        <f t="shared" si="38"/>
        <v>2252.3000000000002</v>
      </c>
      <c r="G353" s="2">
        <f t="shared" si="39"/>
        <v>4504.6000000000004</v>
      </c>
      <c r="S353">
        <f t="shared" si="36"/>
        <v>0</v>
      </c>
      <c r="T353">
        <f t="shared" si="36"/>
        <v>0</v>
      </c>
      <c r="U353">
        <f t="shared" si="37"/>
        <v>0</v>
      </c>
      <c r="V353">
        <f t="shared" si="37"/>
        <v>0</v>
      </c>
    </row>
    <row r="354" spans="1:23" x14ac:dyDescent="0.2">
      <c r="A354" s="1" t="s">
        <v>3369</v>
      </c>
      <c r="B354" s="2">
        <v>20</v>
      </c>
      <c r="C354" s="46">
        <f t="shared" si="34"/>
        <v>21</v>
      </c>
      <c r="D354" s="2">
        <v>76</v>
      </c>
      <c r="E354" s="42">
        <f t="shared" si="35"/>
        <v>82</v>
      </c>
      <c r="F354">
        <f t="shared" si="38"/>
        <v>2252.3000000000002</v>
      </c>
      <c r="G354" s="2">
        <f t="shared" si="39"/>
        <v>4504.6000000000004</v>
      </c>
      <c r="S354">
        <f t="shared" si="36"/>
        <v>0</v>
      </c>
      <c r="T354">
        <f t="shared" si="36"/>
        <v>0</v>
      </c>
      <c r="U354">
        <f t="shared" si="37"/>
        <v>0</v>
      </c>
      <c r="V354">
        <f t="shared" si="37"/>
        <v>0</v>
      </c>
    </row>
    <row r="355" spans="1:23" x14ac:dyDescent="0.2">
      <c r="A355" s="1" t="s">
        <v>3370</v>
      </c>
      <c r="B355" s="2">
        <v>20</v>
      </c>
      <c r="C355" s="46">
        <f t="shared" si="34"/>
        <v>21</v>
      </c>
      <c r="D355" s="2">
        <v>73</v>
      </c>
      <c r="E355" s="42">
        <f t="shared" si="35"/>
        <v>79</v>
      </c>
      <c r="F355">
        <f t="shared" si="38"/>
        <v>1975.7</v>
      </c>
      <c r="G355" s="2">
        <f t="shared" si="39"/>
        <v>3951.4</v>
      </c>
      <c r="S355">
        <f t="shared" si="36"/>
        <v>0</v>
      </c>
      <c r="T355">
        <f t="shared" si="36"/>
        <v>0</v>
      </c>
      <c r="U355">
        <f t="shared" si="37"/>
        <v>0</v>
      </c>
      <c r="V355">
        <f t="shared" si="37"/>
        <v>0</v>
      </c>
    </row>
    <row r="356" spans="1:23" x14ac:dyDescent="0.2">
      <c r="A356" s="1" t="s">
        <v>3371</v>
      </c>
      <c r="B356" s="2">
        <v>21</v>
      </c>
      <c r="C356" s="46">
        <f t="shared" si="34"/>
        <v>22</v>
      </c>
      <c r="D356" s="2">
        <v>69</v>
      </c>
      <c r="E356" s="42">
        <f t="shared" si="35"/>
        <v>75</v>
      </c>
      <c r="F356">
        <f t="shared" si="38"/>
        <v>1975.7</v>
      </c>
      <c r="G356" s="2">
        <f t="shared" si="39"/>
        <v>3951.4</v>
      </c>
      <c r="S356">
        <f t="shared" si="36"/>
        <v>0</v>
      </c>
      <c r="T356">
        <f t="shared" si="36"/>
        <v>0</v>
      </c>
      <c r="U356">
        <f t="shared" si="37"/>
        <v>0</v>
      </c>
      <c r="V356">
        <f t="shared" si="37"/>
        <v>0</v>
      </c>
    </row>
    <row r="357" spans="1:23" x14ac:dyDescent="0.2">
      <c r="A357" s="1" t="s">
        <v>3372</v>
      </c>
      <c r="B357" s="2">
        <v>21</v>
      </c>
      <c r="C357" s="46">
        <f t="shared" si="34"/>
        <v>22</v>
      </c>
      <c r="D357" s="2">
        <v>66</v>
      </c>
      <c r="E357" s="42">
        <f t="shared" si="35"/>
        <v>72</v>
      </c>
      <c r="F357">
        <f t="shared" si="38"/>
        <v>1975.7</v>
      </c>
      <c r="G357" s="2">
        <f t="shared" si="39"/>
        <v>3951.4</v>
      </c>
      <c r="S357">
        <f t="shared" si="36"/>
        <v>0</v>
      </c>
      <c r="T357">
        <f t="shared" si="36"/>
        <v>0</v>
      </c>
      <c r="U357">
        <f t="shared" si="37"/>
        <v>0</v>
      </c>
      <c r="V357">
        <f t="shared" si="37"/>
        <v>0</v>
      </c>
    </row>
    <row r="358" spans="1:23" x14ac:dyDescent="0.2">
      <c r="A358" s="1" t="s">
        <v>3373</v>
      </c>
      <c r="B358" s="2">
        <v>23</v>
      </c>
      <c r="C358" s="46">
        <f t="shared" si="34"/>
        <v>24</v>
      </c>
      <c r="D358" s="2">
        <v>59</v>
      </c>
      <c r="E358" s="42">
        <f t="shared" si="35"/>
        <v>65</v>
      </c>
      <c r="F358">
        <f t="shared" si="38"/>
        <v>1593.3</v>
      </c>
      <c r="G358" s="2">
        <f t="shared" si="39"/>
        <v>3186.6</v>
      </c>
      <c r="S358">
        <f t="shared" si="36"/>
        <v>0</v>
      </c>
      <c r="T358">
        <f t="shared" si="36"/>
        <v>0</v>
      </c>
      <c r="U358">
        <f t="shared" si="37"/>
        <v>0</v>
      </c>
      <c r="V358">
        <f t="shared" si="37"/>
        <v>0</v>
      </c>
    </row>
    <row r="359" spans="1:23" x14ac:dyDescent="0.2">
      <c r="A359" s="1" t="s">
        <v>3374</v>
      </c>
      <c r="B359" s="2">
        <v>25</v>
      </c>
      <c r="C359" s="46">
        <f t="shared" si="34"/>
        <v>26</v>
      </c>
      <c r="D359" s="2">
        <v>51</v>
      </c>
      <c r="E359" s="42">
        <f t="shared" si="35"/>
        <v>57</v>
      </c>
      <c r="F359">
        <f t="shared" si="38"/>
        <v>1805.4</v>
      </c>
      <c r="G359" s="2">
        <f t="shared" si="39"/>
        <v>3610.8</v>
      </c>
      <c r="S359">
        <f t="shared" si="36"/>
        <v>0</v>
      </c>
      <c r="T359">
        <f t="shared" si="36"/>
        <v>0</v>
      </c>
      <c r="U359">
        <f t="shared" si="37"/>
        <v>0</v>
      </c>
      <c r="V359">
        <f t="shared" si="37"/>
        <v>0</v>
      </c>
    </row>
    <row r="360" spans="1:23" x14ac:dyDescent="0.2">
      <c r="A360" s="1" t="s">
        <v>3375</v>
      </c>
      <c r="B360" s="2">
        <v>27</v>
      </c>
      <c r="C360" s="46">
        <f t="shared" si="34"/>
        <v>28</v>
      </c>
      <c r="D360" s="2">
        <v>44</v>
      </c>
      <c r="E360" s="42">
        <f t="shared" si="35"/>
        <v>50</v>
      </c>
      <c r="F360">
        <f t="shared" si="38"/>
        <v>1805.4</v>
      </c>
      <c r="G360" s="2">
        <f t="shared" si="39"/>
        <v>3610.8</v>
      </c>
      <c r="S360">
        <f t="shared" si="36"/>
        <v>0</v>
      </c>
      <c r="T360">
        <f t="shared" si="36"/>
        <v>0</v>
      </c>
      <c r="U360">
        <f t="shared" si="37"/>
        <v>0</v>
      </c>
      <c r="V360">
        <f t="shared" si="37"/>
        <v>0</v>
      </c>
    </row>
    <row r="361" spans="1:23" x14ac:dyDescent="0.2">
      <c r="A361" s="1" t="s">
        <v>3376</v>
      </c>
      <c r="B361" s="2">
        <v>28</v>
      </c>
      <c r="C361" s="46">
        <f t="shared" si="34"/>
        <v>29</v>
      </c>
      <c r="D361" s="2">
        <v>40</v>
      </c>
      <c r="E361" s="42">
        <f t="shared" si="35"/>
        <v>46</v>
      </c>
      <c r="F361">
        <f t="shared" si="38"/>
        <v>1433</v>
      </c>
      <c r="G361" s="2">
        <f t="shared" si="39"/>
        <v>2866</v>
      </c>
      <c r="S361">
        <f t="shared" si="36"/>
        <v>0</v>
      </c>
      <c r="T361">
        <f t="shared" si="36"/>
        <v>0</v>
      </c>
      <c r="U361">
        <f t="shared" si="37"/>
        <v>0</v>
      </c>
      <c r="V361">
        <f t="shared" si="37"/>
        <v>0</v>
      </c>
    </row>
    <row r="362" spans="1:23" x14ac:dyDescent="0.2">
      <c r="A362" s="1" t="s">
        <v>3377</v>
      </c>
      <c r="B362" s="2">
        <v>29</v>
      </c>
      <c r="C362" s="46">
        <f t="shared" si="34"/>
        <v>30</v>
      </c>
      <c r="D362" s="2">
        <v>36</v>
      </c>
      <c r="E362" s="42">
        <f t="shared" si="35"/>
        <v>42</v>
      </c>
      <c r="F362">
        <f t="shared" si="38"/>
        <v>1684</v>
      </c>
      <c r="G362" s="2">
        <f t="shared" si="39"/>
        <v>3368</v>
      </c>
      <c r="S362">
        <f t="shared" si="36"/>
        <v>0</v>
      </c>
      <c r="T362">
        <f t="shared" si="36"/>
        <v>0</v>
      </c>
      <c r="U362">
        <f t="shared" si="37"/>
        <v>0</v>
      </c>
      <c r="V362">
        <f t="shared" si="37"/>
        <v>0</v>
      </c>
    </row>
    <row r="363" spans="1:23" x14ac:dyDescent="0.2">
      <c r="A363" s="1" t="s">
        <v>3378</v>
      </c>
      <c r="B363" s="2">
        <v>31</v>
      </c>
      <c r="C363" s="46">
        <f t="shared" si="34"/>
        <v>32</v>
      </c>
      <c r="D363" s="2">
        <v>32</v>
      </c>
      <c r="E363" s="42">
        <f t="shared" si="35"/>
        <v>38</v>
      </c>
      <c r="F363">
        <f t="shared" si="38"/>
        <v>1229</v>
      </c>
      <c r="G363" s="2">
        <f t="shared" si="39"/>
        <v>2458</v>
      </c>
      <c r="S363">
        <f t="shared" si="36"/>
        <v>0</v>
      </c>
      <c r="T363">
        <f t="shared" si="36"/>
        <v>0</v>
      </c>
      <c r="U363">
        <f t="shared" si="37"/>
        <v>0</v>
      </c>
      <c r="V363">
        <f t="shared" si="37"/>
        <v>0</v>
      </c>
    </row>
    <row r="364" spans="1:23" x14ac:dyDescent="0.2">
      <c r="A364" s="1" t="s">
        <v>3379</v>
      </c>
      <c r="B364" s="2">
        <v>28</v>
      </c>
      <c r="C364" s="46">
        <f t="shared" ref="C364:C427" si="40">B364+1</f>
        <v>29</v>
      </c>
      <c r="D364" s="2">
        <v>43</v>
      </c>
      <c r="E364" s="42">
        <f t="shared" ref="E364:E427" si="41">D364+6</f>
        <v>49</v>
      </c>
      <c r="F364">
        <f t="shared" si="38"/>
        <v>1433</v>
      </c>
      <c r="G364" s="2">
        <f t="shared" si="39"/>
        <v>2866</v>
      </c>
      <c r="H364" s="7">
        <f>AVERAGE(G341:G364)</f>
        <v>3579.8166666666675</v>
      </c>
      <c r="I364" s="9"/>
      <c r="J364" s="9"/>
      <c r="K364" s="8"/>
      <c r="L364" s="8"/>
      <c r="M364" s="8"/>
      <c r="O364" s="8"/>
      <c r="P364" s="8"/>
      <c r="Q364" s="8"/>
      <c r="R364" s="8"/>
      <c r="S364">
        <f t="shared" si="36"/>
        <v>0</v>
      </c>
      <c r="T364">
        <f t="shared" si="36"/>
        <v>0</v>
      </c>
      <c r="U364">
        <f t="shared" si="37"/>
        <v>0</v>
      </c>
      <c r="V364">
        <f t="shared" si="37"/>
        <v>0</v>
      </c>
      <c r="W364" s="12">
        <f>AVERAGE(F341:F364)</f>
        <v>1789.9083333333338</v>
      </c>
    </row>
    <row r="365" spans="1:23" x14ac:dyDescent="0.2">
      <c r="A365" s="1" t="s">
        <v>3380</v>
      </c>
      <c r="B365" s="2">
        <v>25</v>
      </c>
      <c r="C365" s="46">
        <f t="shared" si="40"/>
        <v>26</v>
      </c>
      <c r="D365" s="2">
        <v>53</v>
      </c>
      <c r="E365" s="42">
        <f t="shared" si="41"/>
        <v>59</v>
      </c>
      <c r="F365">
        <f t="shared" si="38"/>
        <v>1805.4</v>
      </c>
      <c r="G365" s="2">
        <f t="shared" si="39"/>
        <v>3610.8</v>
      </c>
      <c r="H365" s="27">
        <f>SUM(H218:H364)</f>
        <v>28015.138333333336</v>
      </c>
      <c r="I365" s="8"/>
      <c r="J365" s="8"/>
      <c r="S365">
        <f t="shared" si="36"/>
        <v>0</v>
      </c>
      <c r="T365">
        <f t="shared" si="36"/>
        <v>0</v>
      </c>
      <c r="U365">
        <f t="shared" si="37"/>
        <v>0</v>
      </c>
      <c r="V365">
        <f t="shared" si="37"/>
        <v>0</v>
      </c>
    </row>
    <row r="366" spans="1:23" x14ac:dyDescent="0.2">
      <c r="A366" s="1" t="s">
        <v>3381</v>
      </c>
      <c r="B366" s="2">
        <v>22</v>
      </c>
      <c r="C366" s="46">
        <f t="shared" si="40"/>
        <v>23</v>
      </c>
      <c r="D366" s="2">
        <v>64</v>
      </c>
      <c r="E366" s="42">
        <f t="shared" si="41"/>
        <v>70</v>
      </c>
      <c r="F366">
        <f t="shared" si="38"/>
        <v>1975.7</v>
      </c>
      <c r="G366" s="2">
        <f t="shared" si="39"/>
        <v>3951.4</v>
      </c>
      <c r="I366" s="8"/>
      <c r="J366" s="8"/>
      <c r="K366" s="8"/>
      <c r="L366" s="8"/>
      <c r="M366" s="8"/>
      <c r="S366">
        <f t="shared" si="36"/>
        <v>0</v>
      </c>
      <c r="T366">
        <f t="shared" si="36"/>
        <v>0</v>
      </c>
      <c r="U366">
        <f t="shared" si="37"/>
        <v>0</v>
      </c>
      <c r="V366">
        <f t="shared" si="37"/>
        <v>0</v>
      </c>
    </row>
    <row r="367" spans="1:23" x14ac:dyDescent="0.2">
      <c r="A367" s="1" t="s">
        <v>3382</v>
      </c>
      <c r="B367" s="2">
        <v>21</v>
      </c>
      <c r="C367" s="46">
        <f t="shared" si="40"/>
        <v>22</v>
      </c>
      <c r="D367" s="2">
        <v>66</v>
      </c>
      <c r="E367" s="42">
        <f t="shared" si="41"/>
        <v>72</v>
      </c>
      <c r="F367">
        <f t="shared" si="38"/>
        <v>1975.7</v>
      </c>
      <c r="G367" s="2">
        <f t="shared" si="39"/>
        <v>3951.4</v>
      </c>
      <c r="S367">
        <f t="shared" si="36"/>
        <v>0</v>
      </c>
      <c r="T367">
        <f t="shared" si="36"/>
        <v>0</v>
      </c>
      <c r="U367">
        <f t="shared" si="37"/>
        <v>0</v>
      </c>
      <c r="V367">
        <f t="shared" si="37"/>
        <v>0</v>
      </c>
    </row>
    <row r="368" spans="1:23" x14ac:dyDescent="0.2">
      <c r="A368" s="1" t="s">
        <v>3383</v>
      </c>
      <c r="B368" s="2">
        <v>21</v>
      </c>
      <c r="C368" s="46">
        <f t="shared" si="40"/>
        <v>22</v>
      </c>
      <c r="D368" s="2">
        <v>68</v>
      </c>
      <c r="E368" s="42">
        <f t="shared" si="41"/>
        <v>74</v>
      </c>
      <c r="F368">
        <f t="shared" si="38"/>
        <v>1975.7</v>
      </c>
      <c r="G368" s="2">
        <f t="shared" si="39"/>
        <v>3951.4</v>
      </c>
      <c r="S368">
        <f t="shared" si="36"/>
        <v>0</v>
      </c>
      <c r="T368">
        <f t="shared" si="36"/>
        <v>0</v>
      </c>
      <c r="U368">
        <f t="shared" si="37"/>
        <v>0</v>
      </c>
      <c r="V368">
        <f t="shared" si="37"/>
        <v>0</v>
      </c>
    </row>
    <row r="369" spans="1:22" x14ac:dyDescent="0.2">
      <c r="A369" s="1" t="s">
        <v>3384</v>
      </c>
      <c r="B369" s="2">
        <v>20</v>
      </c>
      <c r="C369" s="46">
        <f t="shared" si="40"/>
        <v>21</v>
      </c>
      <c r="D369" s="2">
        <v>71</v>
      </c>
      <c r="E369" s="42">
        <f t="shared" si="41"/>
        <v>77</v>
      </c>
      <c r="F369">
        <f t="shared" si="38"/>
        <v>1975.7</v>
      </c>
      <c r="G369" s="2">
        <f t="shared" si="39"/>
        <v>3951.4</v>
      </c>
      <c r="S369">
        <f t="shared" si="36"/>
        <v>0</v>
      </c>
      <c r="T369">
        <f t="shared" si="36"/>
        <v>0</v>
      </c>
      <c r="U369">
        <f t="shared" si="37"/>
        <v>0</v>
      </c>
      <c r="V369">
        <f t="shared" si="37"/>
        <v>0</v>
      </c>
    </row>
    <row r="370" spans="1:22" x14ac:dyDescent="0.2">
      <c r="A370" s="1" t="s">
        <v>3385</v>
      </c>
      <c r="B370" s="2">
        <v>19</v>
      </c>
      <c r="C370" s="46">
        <f t="shared" si="40"/>
        <v>20</v>
      </c>
      <c r="D370" s="2">
        <v>69</v>
      </c>
      <c r="E370" s="42">
        <f t="shared" si="41"/>
        <v>75</v>
      </c>
      <c r="F370">
        <f t="shared" si="38"/>
        <v>1975.7</v>
      </c>
      <c r="G370" s="2">
        <f t="shared" si="39"/>
        <v>3951.4</v>
      </c>
      <c r="S370">
        <f t="shared" ref="S370:T433" si="42">P370-I370</f>
        <v>0</v>
      </c>
      <c r="T370">
        <f t="shared" si="42"/>
        <v>0</v>
      </c>
      <c r="U370">
        <f t="shared" ref="U370:V433" si="43">P370-L370</f>
        <v>0</v>
      </c>
      <c r="V370">
        <f t="shared" si="43"/>
        <v>0</v>
      </c>
    </row>
    <row r="371" spans="1:22" x14ac:dyDescent="0.2">
      <c r="A371" s="1" t="s">
        <v>3386</v>
      </c>
      <c r="B371" s="2">
        <v>17</v>
      </c>
      <c r="C371" s="46">
        <f t="shared" si="40"/>
        <v>18</v>
      </c>
      <c r="D371" s="2">
        <v>67</v>
      </c>
      <c r="E371" s="42">
        <f t="shared" si="41"/>
        <v>73</v>
      </c>
      <c r="F371">
        <f t="shared" si="38"/>
        <v>1609.5</v>
      </c>
      <c r="G371" s="2">
        <f t="shared" si="39"/>
        <v>3219</v>
      </c>
      <c r="S371">
        <f t="shared" si="42"/>
        <v>0</v>
      </c>
      <c r="T371">
        <f t="shared" si="42"/>
        <v>0</v>
      </c>
      <c r="U371">
        <f t="shared" si="43"/>
        <v>0</v>
      </c>
      <c r="V371">
        <f t="shared" si="43"/>
        <v>0</v>
      </c>
    </row>
    <row r="372" spans="1:22" x14ac:dyDescent="0.2">
      <c r="A372" s="1" t="s">
        <v>3387</v>
      </c>
      <c r="B372" s="2">
        <v>15</v>
      </c>
      <c r="C372" s="46">
        <f t="shared" si="40"/>
        <v>16</v>
      </c>
      <c r="D372" s="2">
        <v>65</v>
      </c>
      <c r="E372" s="42">
        <f t="shared" si="41"/>
        <v>71</v>
      </c>
      <c r="F372">
        <f t="shared" si="38"/>
        <v>1609.5</v>
      </c>
      <c r="G372" s="2">
        <f t="shared" si="39"/>
        <v>3219</v>
      </c>
      <c r="P372" s="37"/>
      <c r="Q372" s="37"/>
      <c r="R372" s="37"/>
      <c r="S372">
        <f t="shared" si="42"/>
        <v>0</v>
      </c>
      <c r="T372">
        <f t="shared" si="42"/>
        <v>0</v>
      </c>
      <c r="U372">
        <f t="shared" si="43"/>
        <v>0</v>
      </c>
      <c r="V372">
        <f t="shared" si="43"/>
        <v>0</v>
      </c>
    </row>
    <row r="373" spans="1:22" x14ac:dyDescent="0.2">
      <c r="A373" s="1" t="s">
        <v>3388</v>
      </c>
      <c r="B373" s="2">
        <v>16</v>
      </c>
      <c r="C373" s="46">
        <f t="shared" si="40"/>
        <v>17</v>
      </c>
      <c r="D373" s="2">
        <v>68</v>
      </c>
      <c r="E373" s="42">
        <f t="shared" si="41"/>
        <v>74</v>
      </c>
      <c r="F373">
        <f t="shared" si="38"/>
        <v>1609.5</v>
      </c>
      <c r="G373" s="2">
        <f t="shared" si="39"/>
        <v>3219</v>
      </c>
      <c r="P373" s="37"/>
      <c r="Q373" s="37"/>
      <c r="R373" s="37"/>
      <c r="S373">
        <f t="shared" si="42"/>
        <v>0</v>
      </c>
      <c r="T373">
        <f t="shared" si="42"/>
        <v>0</v>
      </c>
      <c r="U373">
        <f t="shared" si="43"/>
        <v>0</v>
      </c>
      <c r="V373">
        <f t="shared" si="43"/>
        <v>0</v>
      </c>
    </row>
    <row r="374" spans="1:22" x14ac:dyDescent="0.2">
      <c r="A374" s="1" t="s">
        <v>3389</v>
      </c>
      <c r="B374" s="2">
        <v>18</v>
      </c>
      <c r="C374" s="46">
        <f t="shared" si="40"/>
        <v>19</v>
      </c>
      <c r="D374" s="2">
        <v>71</v>
      </c>
      <c r="E374" s="42">
        <f t="shared" si="41"/>
        <v>77</v>
      </c>
      <c r="F374">
        <f t="shared" si="38"/>
        <v>1609.5</v>
      </c>
      <c r="G374" s="2">
        <f t="shared" si="39"/>
        <v>3219</v>
      </c>
      <c r="P374" s="37"/>
      <c r="Q374" s="37"/>
      <c r="R374" s="37"/>
      <c r="S374">
        <f t="shared" si="42"/>
        <v>0</v>
      </c>
      <c r="T374">
        <f t="shared" si="42"/>
        <v>0</v>
      </c>
      <c r="U374">
        <f t="shared" si="43"/>
        <v>0</v>
      </c>
      <c r="V374">
        <f t="shared" si="43"/>
        <v>0</v>
      </c>
    </row>
    <row r="375" spans="1:22" x14ac:dyDescent="0.2">
      <c r="A375" s="1" t="s">
        <v>3390</v>
      </c>
      <c r="B375" s="2">
        <v>19</v>
      </c>
      <c r="C375" s="46">
        <f t="shared" si="40"/>
        <v>20</v>
      </c>
      <c r="D375" s="2">
        <v>75</v>
      </c>
      <c r="E375" s="42">
        <f t="shared" si="41"/>
        <v>81</v>
      </c>
      <c r="F375">
        <f t="shared" si="38"/>
        <v>2252.3000000000002</v>
      </c>
      <c r="G375" s="2">
        <f t="shared" si="39"/>
        <v>4504.6000000000004</v>
      </c>
      <c r="P375" s="37"/>
      <c r="Q375" s="37"/>
      <c r="R375" s="37"/>
      <c r="S375">
        <f t="shared" si="42"/>
        <v>0</v>
      </c>
      <c r="T375">
        <f t="shared" si="42"/>
        <v>0</v>
      </c>
      <c r="U375">
        <f t="shared" si="43"/>
        <v>0</v>
      </c>
      <c r="V375">
        <f t="shared" si="43"/>
        <v>0</v>
      </c>
    </row>
    <row r="376" spans="1:22" x14ac:dyDescent="0.2">
      <c r="A376" s="1" t="s">
        <v>3391</v>
      </c>
      <c r="B376" s="2">
        <v>18</v>
      </c>
      <c r="C376" s="46">
        <f t="shared" si="40"/>
        <v>19</v>
      </c>
      <c r="D376" s="2">
        <v>76</v>
      </c>
      <c r="E376" s="42">
        <f t="shared" si="41"/>
        <v>82</v>
      </c>
      <c r="F376">
        <f t="shared" si="38"/>
        <v>1754.4</v>
      </c>
      <c r="G376" s="2">
        <f t="shared" si="39"/>
        <v>3508.8</v>
      </c>
      <c r="P376" s="37"/>
      <c r="Q376" s="37"/>
      <c r="R376" s="37"/>
      <c r="S376">
        <f t="shared" si="42"/>
        <v>0</v>
      </c>
      <c r="T376">
        <f t="shared" si="42"/>
        <v>0</v>
      </c>
      <c r="U376">
        <f t="shared" si="43"/>
        <v>0</v>
      </c>
      <c r="V376">
        <f t="shared" si="43"/>
        <v>0</v>
      </c>
    </row>
    <row r="377" spans="1:22" x14ac:dyDescent="0.2">
      <c r="A377" s="1" t="s">
        <v>3392</v>
      </c>
      <c r="B377" s="2">
        <v>18</v>
      </c>
      <c r="C377" s="46">
        <f t="shared" si="40"/>
        <v>19</v>
      </c>
      <c r="D377" s="2">
        <v>77</v>
      </c>
      <c r="E377" s="42">
        <f t="shared" si="41"/>
        <v>83</v>
      </c>
      <c r="F377">
        <f t="shared" si="38"/>
        <v>1754.4</v>
      </c>
      <c r="G377" s="2">
        <f t="shared" si="39"/>
        <v>3508.8</v>
      </c>
      <c r="P377" s="37"/>
      <c r="Q377" s="37"/>
      <c r="R377" s="37"/>
      <c r="S377">
        <f t="shared" si="42"/>
        <v>0</v>
      </c>
      <c r="T377">
        <f t="shared" si="42"/>
        <v>0</v>
      </c>
      <c r="U377">
        <f t="shared" si="43"/>
        <v>0</v>
      </c>
      <c r="V377">
        <f t="shared" si="43"/>
        <v>0</v>
      </c>
    </row>
    <row r="378" spans="1:22" x14ac:dyDescent="0.2">
      <c r="A378" s="1" t="s">
        <v>3393</v>
      </c>
      <c r="B378" s="2">
        <v>17</v>
      </c>
      <c r="C378" s="46">
        <f t="shared" si="40"/>
        <v>18</v>
      </c>
      <c r="D378" s="2">
        <v>79</v>
      </c>
      <c r="E378" s="42">
        <f t="shared" si="41"/>
        <v>85</v>
      </c>
      <c r="F378">
        <f t="shared" si="38"/>
        <v>1754.4</v>
      </c>
      <c r="G378" s="2">
        <f t="shared" si="39"/>
        <v>3508.8</v>
      </c>
      <c r="P378" s="37"/>
      <c r="Q378" s="37"/>
      <c r="R378" s="37"/>
      <c r="S378">
        <f t="shared" si="42"/>
        <v>0</v>
      </c>
      <c r="T378">
        <f t="shared" si="42"/>
        <v>0</v>
      </c>
      <c r="U378">
        <f t="shared" si="43"/>
        <v>0</v>
      </c>
      <c r="V378">
        <f t="shared" si="43"/>
        <v>0</v>
      </c>
    </row>
    <row r="379" spans="1:22" x14ac:dyDescent="0.2">
      <c r="A379" s="1" t="s">
        <v>3394</v>
      </c>
      <c r="B379" s="2">
        <v>18</v>
      </c>
      <c r="C379" s="46">
        <f t="shared" si="40"/>
        <v>19</v>
      </c>
      <c r="D379" s="2">
        <v>74</v>
      </c>
      <c r="E379" s="42">
        <f t="shared" si="41"/>
        <v>80</v>
      </c>
      <c r="F379">
        <f t="shared" si="38"/>
        <v>1754.4</v>
      </c>
      <c r="G379" s="2">
        <f t="shared" si="39"/>
        <v>3508.8</v>
      </c>
      <c r="P379" s="37"/>
      <c r="Q379" s="37"/>
      <c r="R379" s="37"/>
      <c r="S379">
        <f t="shared" si="42"/>
        <v>0</v>
      </c>
      <c r="T379">
        <f t="shared" si="42"/>
        <v>0</v>
      </c>
      <c r="U379">
        <f t="shared" si="43"/>
        <v>0</v>
      </c>
      <c r="V379">
        <f t="shared" si="43"/>
        <v>0</v>
      </c>
    </row>
    <row r="380" spans="1:22" x14ac:dyDescent="0.2">
      <c r="A380" s="1" t="s">
        <v>3395</v>
      </c>
      <c r="B380" s="2">
        <v>19</v>
      </c>
      <c r="C380" s="46">
        <f t="shared" si="40"/>
        <v>20</v>
      </c>
      <c r="D380" s="2">
        <v>70</v>
      </c>
      <c r="E380" s="42">
        <f t="shared" si="41"/>
        <v>76</v>
      </c>
      <c r="F380">
        <f t="shared" si="38"/>
        <v>1975.7</v>
      </c>
      <c r="G380" s="2">
        <f t="shared" si="39"/>
        <v>3951.4</v>
      </c>
      <c r="P380" s="37"/>
      <c r="Q380" s="37"/>
      <c r="R380" s="37"/>
      <c r="S380">
        <f t="shared" si="42"/>
        <v>0</v>
      </c>
      <c r="T380">
        <f t="shared" si="42"/>
        <v>0</v>
      </c>
      <c r="U380">
        <f t="shared" si="43"/>
        <v>0</v>
      </c>
      <c r="V380">
        <f t="shared" si="43"/>
        <v>0</v>
      </c>
    </row>
    <row r="381" spans="1:22" x14ac:dyDescent="0.2">
      <c r="A381" s="1" t="s">
        <v>3396</v>
      </c>
      <c r="B381" s="2">
        <v>20</v>
      </c>
      <c r="C381" s="46">
        <f t="shared" si="40"/>
        <v>21</v>
      </c>
      <c r="D381" s="2">
        <v>66</v>
      </c>
      <c r="E381" s="42">
        <f t="shared" si="41"/>
        <v>72</v>
      </c>
      <c r="F381">
        <f t="shared" si="38"/>
        <v>1975.7</v>
      </c>
      <c r="G381" s="2">
        <f t="shared" si="39"/>
        <v>3951.4</v>
      </c>
      <c r="P381" s="37"/>
      <c r="Q381" s="37"/>
      <c r="R381" s="37"/>
      <c r="S381">
        <f t="shared" si="42"/>
        <v>0</v>
      </c>
      <c r="T381">
        <f t="shared" si="42"/>
        <v>0</v>
      </c>
      <c r="U381">
        <f t="shared" si="43"/>
        <v>0</v>
      </c>
      <c r="V381">
        <f t="shared" si="43"/>
        <v>0</v>
      </c>
    </row>
    <row r="382" spans="1:22" x14ac:dyDescent="0.2">
      <c r="A382" s="1" t="s">
        <v>3397</v>
      </c>
      <c r="B382" s="2">
        <v>22</v>
      </c>
      <c r="C382" s="46">
        <f t="shared" si="40"/>
        <v>23</v>
      </c>
      <c r="D382" s="2">
        <v>60</v>
      </c>
      <c r="E382" s="42">
        <f t="shared" si="41"/>
        <v>66</v>
      </c>
      <c r="F382">
        <f t="shared" si="38"/>
        <v>1593.3</v>
      </c>
      <c r="G382" s="2">
        <f t="shared" si="39"/>
        <v>3186.6</v>
      </c>
      <c r="P382" s="37"/>
      <c r="Q382" s="37"/>
      <c r="R382" s="37"/>
      <c r="S382">
        <f t="shared" si="42"/>
        <v>0</v>
      </c>
      <c r="T382">
        <f t="shared" si="42"/>
        <v>0</v>
      </c>
      <c r="U382">
        <f t="shared" si="43"/>
        <v>0</v>
      </c>
      <c r="V382">
        <f t="shared" si="43"/>
        <v>0</v>
      </c>
    </row>
    <row r="383" spans="1:22" x14ac:dyDescent="0.2">
      <c r="A383" s="1" t="s">
        <v>3398</v>
      </c>
      <c r="B383" s="2">
        <v>24</v>
      </c>
      <c r="C383" s="46">
        <f t="shared" si="40"/>
        <v>25</v>
      </c>
      <c r="D383" s="2">
        <v>54</v>
      </c>
      <c r="E383" s="42">
        <f t="shared" si="41"/>
        <v>60</v>
      </c>
      <c r="F383">
        <f t="shared" si="38"/>
        <v>2274.6999999999998</v>
      </c>
      <c r="G383" s="2">
        <f t="shared" si="39"/>
        <v>4549.3999999999996</v>
      </c>
      <c r="P383" s="37"/>
      <c r="Q383" s="37"/>
      <c r="R383" s="37"/>
      <c r="S383">
        <f t="shared" si="42"/>
        <v>0</v>
      </c>
      <c r="T383">
        <f t="shared" si="42"/>
        <v>0</v>
      </c>
      <c r="U383">
        <f t="shared" si="43"/>
        <v>0</v>
      </c>
      <c r="V383">
        <f t="shared" si="43"/>
        <v>0</v>
      </c>
    </row>
    <row r="384" spans="1:22" x14ac:dyDescent="0.2">
      <c r="A384" s="1" t="s">
        <v>3399</v>
      </c>
      <c r="B384" s="2">
        <v>25</v>
      </c>
      <c r="C384" s="46">
        <f t="shared" si="40"/>
        <v>26</v>
      </c>
      <c r="D384" s="2">
        <v>48</v>
      </c>
      <c r="E384" s="42">
        <f t="shared" si="41"/>
        <v>54</v>
      </c>
      <c r="F384">
        <f t="shared" si="38"/>
        <v>1805.4</v>
      </c>
      <c r="G384" s="2">
        <f t="shared" si="39"/>
        <v>3610.8</v>
      </c>
      <c r="P384" s="37"/>
      <c r="Q384" s="37"/>
      <c r="R384" s="37"/>
      <c r="S384">
        <f t="shared" si="42"/>
        <v>0</v>
      </c>
      <c r="T384">
        <f t="shared" si="42"/>
        <v>0</v>
      </c>
      <c r="U384">
        <f t="shared" si="43"/>
        <v>0</v>
      </c>
      <c r="V384">
        <f t="shared" si="43"/>
        <v>0</v>
      </c>
    </row>
    <row r="385" spans="1:23" x14ac:dyDescent="0.2">
      <c r="A385" s="1" t="s">
        <v>3400</v>
      </c>
      <c r="B385" s="2">
        <v>27</v>
      </c>
      <c r="C385" s="46">
        <f t="shared" si="40"/>
        <v>28</v>
      </c>
      <c r="D385" s="2">
        <v>43</v>
      </c>
      <c r="E385" s="42">
        <f t="shared" si="41"/>
        <v>49</v>
      </c>
      <c r="F385">
        <f t="shared" si="38"/>
        <v>1433</v>
      </c>
      <c r="G385" s="2">
        <f t="shared" si="39"/>
        <v>2866</v>
      </c>
      <c r="P385" s="37"/>
      <c r="Q385" s="37"/>
      <c r="R385" s="37"/>
      <c r="S385">
        <f t="shared" si="42"/>
        <v>0</v>
      </c>
      <c r="T385">
        <f t="shared" si="42"/>
        <v>0</v>
      </c>
      <c r="U385">
        <f t="shared" si="43"/>
        <v>0</v>
      </c>
      <c r="V385">
        <f t="shared" si="43"/>
        <v>0</v>
      </c>
    </row>
    <row r="386" spans="1:23" x14ac:dyDescent="0.2">
      <c r="A386" s="1" t="s">
        <v>3401</v>
      </c>
      <c r="B386" s="2">
        <v>28</v>
      </c>
      <c r="C386" s="46">
        <f t="shared" si="40"/>
        <v>29</v>
      </c>
      <c r="D386" s="2">
        <v>38</v>
      </c>
      <c r="E386" s="42">
        <f t="shared" si="41"/>
        <v>44</v>
      </c>
      <c r="F386">
        <f t="shared" si="38"/>
        <v>1433</v>
      </c>
      <c r="G386" s="2">
        <f t="shared" si="39"/>
        <v>2866</v>
      </c>
      <c r="P386" s="37"/>
      <c r="Q386" s="37"/>
      <c r="R386" s="37"/>
      <c r="S386">
        <f t="shared" si="42"/>
        <v>0</v>
      </c>
      <c r="T386">
        <f t="shared" si="42"/>
        <v>0</v>
      </c>
      <c r="U386">
        <f t="shared" si="43"/>
        <v>0</v>
      </c>
      <c r="V386">
        <f t="shared" si="43"/>
        <v>0</v>
      </c>
    </row>
    <row r="387" spans="1:23" x14ac:dyDescent="0.2">
      <c r="A387" s="1" t="s">
        <v>3402</v>
      </c>
      <c r="B387" s="2">
        <v>30</v>
      </c>
      <c r="C387" s="46">
        <f t="shared" si="40"/>
        <v>31</v>
      </c>
      <c r="D387" s="2">
        <v>33</v>
      </c>
      <c r="E387" s="42">
        <f t="shared" si="41"/>
        <v>39</v>
      </c>
      <c r="F387">
        <f t="shared" si="38"/>
        <v>1229</v>
      </c>
      <c r="G387" s="2">
        <f t="shared" si="39"/>
        <v>2458</v>
      </c>
      <c r="I387" s="2"/>
      <c r="J387" s="2"/>
      <c r="P387" s="37"/>
      <c r="Q387" s="37"/>
      <c r="R387" s="37"/>
      <c r="S387">
        <f t="shared" si="42"/>
        <v>0</v>
      </c>
      <c r="T387">
        <f t="shared" si="42"/>
        <v>0</v>
      </c>
      <c r="U387">
        <f t="shared" si="43"/>
        <v>0</v>
      </c>
      <c r="V387">
        <f t="shared" si="43"/>
        <v>0</v>
      </c>
    </row>
    <row r="388" spans="1:23" x14ac:dyDescent="0.2">
      <c r="A388" s="1" t="s">
        <v>3403</v>
      </c>
      <c r="B388" s="2">
        <v>30</v>
      </c>
      <c r="C388" s="46">
        <f t="shared" si="40"/>
        <v>31</v>
      </c>
      <c r="D388" s="2">
        <v>29</v>
      </c>
      <c r="E388" s="42">
        <f t="shared" si="41"/>
        <v>35</v>
      </c>
      <c r="F388">
        <f t="shared" ref="F388:F451" si="44">IF(AND(AND(C388&gt;=15,C388 &lt;20),AND(E388&gt;=30,E388&lt;40)),562,
IF(AND(AND(C388&gt;=15,C388 &lt;20),AND(E388&gt;=40,E388&lt;50)),805,
IF(AND(AND(C388&gt;=15,C388 &lt;20),AND(E388&gt;=50,E388&lt;60)),877.2,
IF(AND(AND(C388&gt;=15,C388 &lt;20),AND(E388&gt;=60,E388&lt;70)),1124.6,
IF(AND(AND(C388&gt;=15,C388 &lt;20),AND(E388&gt;=70,E388&lt;80)),1609.5,
IF(AND(AND(C388&gt;=15,C388 &lt;20),AND(E388&gt;=80,E388&lt;90)),1754.4,
IF(AND(AND(C388&gt;=15,C388 &lt;20),AND(E388&gt;=90)),2280.7,
IF(AND(AND(C388&gt;=20,C388 &lt;25),AND(E388&gt;=30,E388&lt;40)),1008,
IF(AND(AND(C388&gt;=20,C388 &lt;25),AND(E388&gt;=40,E388&lt;50)),1250,
IF(AND(AND(C388&gt;=20,C388 &lt;25),AND(E388&gt;=50,E388&lt;60)),1425.5,
IF(AND(AND(C388&gt;=20,C388 &lt;25),AND(E388&gt;=60,E388&lt;70)),1593.3,
IF(AND(AND(C388&gt;=20,C388 &lt;25),AND(E388&gt;=70,E388&lt;80)),1975.7,
IF(AND(AND(C388&gt;=20,C388 &lt;25),AND(E388&gt;=80,E388&lt;90)),2252.3,
IF(AND(AND(C388&gt;=20,C388 &lt;25),AND(E388&gt;=90)),3108.1,
IF(AND(AND(C388&gt;=25,C388 &lt;30),AND(E388&gt;=30,E388&lt;40)),1137,
IF(AND(AND(C388&gt;=25,C388 &lt;30),AND(E388&gt;=40,E388&lt;50)),1433,
IF(AND(AND(C388&gt;=25,C388 &lt;30),AND(E388&gt;=50,E388&lt;60)),1805.4,
IF(AND(AND(C388&gt;=25,C388 &lt;30),AND(E388&gt;=60,E388&lt;70)),2274.7,
IF(AND(AND(C388&gt;=25,C388 &lt;30),AND(E388&gt;=70,E388&lt;80)),3207.4,
IF(AND(AND(C388&gt;=25,C388 &lt;30),AND(E388&gt;=80,E388&lt;90)),3816.8,
IF(AND(AND(C388&gt;=25,C388 &lt;30),AND(E388&gt;=90)),4694.7,
IF(AND(AND(C388&gt;=30,C388 &lt;35),AND(E388&gt;=30,E388&lt;40)),1229,
IF(AND(AND(C388&gt;=30,C388 &lt;35),AND(E388&gt;=40,E388&lt;50)),1684,
IF(AND(AND(C388&gt;=30,C388 &lt;35),AND(E388&gt;=50,E388&lt;60)),2307,
IF(AND(AND(C388&gt;=30,C388 &lt;35),AND(E388&gt;=60,E388&lt;70)),3160.6,
IF(AND(AND(C388&gt;=30,C388 &lt;35),AND(E388&gt;=70,E388&lt;80)),4424.8,
IF(AND(AND(C388&gt;=30,C388 &lt;35),AND(E388&gt;=80,E388&lt;90)),5000,
IF(AND(AND(C388&gt;=30,C388 &lt;35),AND(E388&gt;=90)),6300,
IF(AND(AND(C388&gt;=35,C388 &lt;40),AND(E388&gt;=30,E388&lt;40)),1450,
IF(AND(AND(C388&gt;=35,C388 &lt;40),AND(E388&gt;=40,E388&lt;50)),1987,
IF(AND(AND(C388&gt;=35,C388 &lt;40),AND(E388&gt;=50,E388&lt;60)),2722.2,
IF(AND(AND(C388&gt;=35,C388 &lt;40),AND(E388&gt;=60,E388&lt;70)),3729.5,
IF(AND(AND(C388&gt;=35,C388 &lt;40),AND(E388&gt;=70,E388&lt;80)),5221.2,
IF(AND(AND(C388&gt;=35,C388 &lt;40),AND(E388&gt;=80,E388&lt;90)),5900,
IF(AND(AND(C388&gt;=35,C388 &lt;40),AND(E388&gt;=90)),7434,
IF(AND(AND(C388&gt;=40,C388 &lt;45),AND(E388&gt;=30,E388&lt;40)),1671,
IF(AND(AND(C388&gt;=40,C388 &lt;45),AND(E388&gt;=40,E388&lt;50)),2289,
IF(AND(AND(C388&gt;=40,C388 &lt;45),AND(E388&gt;=50,E388&lt;60)),3136,
IF(AND(AND(C388&gt;=40,C388 &lt;45),AND(E388&gt;=60,E388&lt;70)),4296.3,
IF(AND(AND(C388&gt;=40,C388 &lt;45),AND(E388&gt;=70,E388&lt;80)),6014.9,
IF(AND(AND(C388&gt;=40,C388 &lt;45),AND(E388&gt;=80,E388&lt;90)),6796.8,
IF(AND(AND(C388&gt;=40,C388 &lt;45),AND(E388&gt;=90)),8564,
IF(AND(AND(C388&gt;=45,C388 &lt;45.1),AND(E388&gt;=30,E388&lt;40)),1900,
IF(AND(AND(C388&gt;=45,C388 &lt;45.1),AND(E388&gt;=40,E388&lt;50)),2603,
IF(AND(AND(C388&gt;=45,C388 &lt;45.1),AND(E388&gt;=50,E388&lt;60)),3565.6,
IF(AND(AND(C388&gt;=45,C388 &lt;45.1),AND(E388&gt;=60,E388&lt;70)),4884.9,
IF(AND(AND(C388&gt;=45,C388 &lt;45.1),AND(E388&gt;=70,E388&lt;80)),6838.9,
IF(AND(AND(C388&gt;=45,C388 &lt;45.1),AND(E388&gt;=80,E388&lt;90)),7728,
IF(AND(AND(C388&gt;=45,C388 &lt;45.1),AND(E388&gt;=90)),9737.2,0)))))))))))))))))))))))))))))))))))))))))))))))))</f>
        <v>1229</v>
      </c>
      <c r="G388" s="2">
        <f t="shared" si="39"/>
        <v>2458</v>
      </c>
      <c r="H388" s="7">
        <f>AVERAGE(G365:G388)</f>
        <v>3528.3833333333337</v>
      </c>
      <c r="I388" s="9"/>
      <c r="J388" s="9"/>
      <c r="O388" s="8"/>
      <c r="P388" s="8"/>
      <c r="Q388" s="8"/>
      <c r="R388" s="8"/>
      <c r="S388">
        <f t="shared" si="42"/>
        <v>0</v>
      </c>
      <c r="T388">
        <f t="shared" si="42"/>
        <v>0</v>
      </c>
      <c r="U388">
        <f t="shared" si="43"/>
        <v>0</v>
      </c>
      <c r="V388">
        <f t="shared" si="43"/>
        <v>0</v>
      </c>
      <c r="W388" s="12">
        <f>AVERAGE(F365:F388)</f>
        <v>1764.1916666666668</v>
      </c>
    </row>
    <row r="389" spans="1:23" x14ac:dyDescent="0.2">
      <c r="A389" s="1" t="s">
        <v>3404</v>
      </c>
      <c r="B389" s="2">
        <v>31</v>
      </c>
      <c r="C389" s="46">
        <f t="shared" si="40"/>
        <v>32</v>
      </c>
      <c r="D389" s="2">
        <v>25</v>
      </c>
      <c r="E389" s="42">
        <f t="shared" si="41"/>
        <v>31</v>
      </c>
      <c r="F389">
        <f t="shared" si="44"/>
        <v>1229</v>
      </c>
      <c r="G389" s="2">
        <f t="shared" si="39"/>
        <v>2458</v>
      </c>
      <c r="S389">
        <f t="shared" si="42"/>
        <v>0</v>
      </c>
      <c r="T389">
        <f t="shared" si="42"/>
        <v>0</v>
      </c>
      <c r="U389">
        <f t="shared" si="43"/>
        <v>0</v>
      </c>
      <c r="V389">
        <f t="shared" si="43"/>
        <v>0</v>
      </c>
    </row>
    <row r="390" spans="1:23" x14ac:dyDescent="0.2">
      <c r="A390" s="1" t="s">
        <v>3405</v>
      </c>
      <c r="B390" s="2">
        <v>31</v>
      </c>
      <c r="C390" s="46">
        <f t="shared" si="40"/>
        <v>32</v>
      </c>
      <c r="D390" s="2">
        <v>22</v>
      </c>
      <c r="E390" s="42">
        <f t="shared" si="41"/>
        <v>28</v>
      </c>
      <c r="F390">
        <f t="shared" si="44"/>
        <v>0</v>
      </c>
      <c r="G390" s="2">
        <f t="shared" si="39"/>
        <v>0</v>
      </c>
      <c r="S390">
        <f t="shared" si="42"/>
        <v>0</v>
      </c>
      <c r="T390">
        <f t="shared" si="42"/>
        <v>0</v>
      </c>
      <c r="U390">
        <f t="shared" si="43"/>
        <v>0</v>
      </c>
      <c r="V390">
        <f t="shared" si="43"/>
        <v>0</v>
      </c>
    </row>
    <row r="391" spans="1:23" x14ac:dyDescent="0.2">
      <c r="A391" s="1" t="s">
        <v>3406</v>
      </c>
      <c r="B391" s="2">
        <v>30</v>
      </c>
      <c r="C391" s="46">
        <f t="shared" si="40"/>
        <v>31</v>
      </c>
      <c r="D391" s="2">
        <v>24</v>
      </c>
      <c r="E391" s="42">
        <f t="shared" si="41"/>
        <v>30</v>
      </c>
      <c r="F391">
        <f t="shared" si="44"/>
        <v>1229</v>
      </c>
      <c r="G391" s="2">
        <f t="shared" si="39"/>
        <v>2458</v>
      </c>
      <c r="S391">
        <f t="shared" si="42"/>
        <v>0</v>
      </c>
      <c r="T391">
        <f t="shared" si="42"/>
        <v>0</v>
      </c>
      <c r="U391">
        <f t="shared" si="43"/>
        <v>0</v>
      </c>
      <c r="V391">
        <f t="shared" si="43"/>
        <v>0</v>
      </c>
    </row>
    <row r="392" spans="1:23" x14ac:dyDescent="0.2">
      <c r="A392" s="1" t="s">
        <v>3407</v>
      </c>
      <c r="B392" s="2">
        <v>30</v>
      </c>
      <c r="C392" s="46">
        <f t="shared" si="40"/>
        <v>31</v>
      </c>
      <c r="D392" s="2">
        <v>25</v>
      </c>
      <c r="E392" s="42">
        <f t="shared" si="41"/>
        <v>31</v>
      </c>
      <c r="F392">
        <f t="shared" si="44"/>
        <v>1229</v>
      </c>
      <c r="G392" s="2">
        <f t="shared" si="39"/>
        <v>2458</v>
      </c>
      <c r="S392">
        <f t="shared" si="42"/>
        <v>0</v>
      </c>
      <c r="T392">
        <f t="shared" si="42"/>
        <v>0</v>
      </c>
      <c r="U392">
        <f t="shared" si="43"/>
        <v>0</v>
      </c>
      <c r="V392">
        <f t="shared" si="43"/>
        <v>0</v>
      </c>
    </row>
    <row r="393" spans="1:23" x14ac:dyDescent="0.2">
      <c r="A393" s="1" t="s">
        <v>3408</v>
      </c>
      <c r="B393" s="2">
        <v>29</v>
      </c>
      <c r="C393" s="46">
        <f t="shared" si="40"/>
        <v>30</v>
      </c>
      <c r="D393" s="2">
        <v>27</v>
      </c>
      <c r="E393" s="42">
        <f t="shared" si="41"/>
        <v>33</v>
      </c>
      <c r="F393">
        <f t="shared" si="44"/>
        <v>1229</v>
      </c>
      <c r="G393" s="2">
        <f t="shared" si="39"/>
        <v>2458</v>
      </c>
      <c r="S393">
        <f t="shared" si="42"/>
        <v>0</v>
      </c>
      <c r="T393">
        <f t="shared" si="42"/>
        <v>0</v>
      </c>
      <c r="U393">
        <f t="shared" si="43"/>
        <v>0</v>
      </c>
      <c r="V393">
        <f t="shared" si="43"/>
        <v>0</v>
      </c>
    </row>
    <row r="394" spans="1:23" x14ac:dyDescent="0.2">
      <c r="A394" s="1" t="s">
        <v>3409</v>
      </c>
      <c r="B394" s="2">
        <v>28</v>
      </c>
      <c r="C394" s="46">
        <f t="shared" si="40"/>
        <v>29</v>
      </c>
      <c r="D394" s="2">
        <v>30</v>
      </c>
      <c r="E394" s="42">
        <f t="shared" si="41"/>
        <v>36</v>
      </c>
      <c r="F394">
        <f t="shared" si="44"/>
        <v>1137</v>
      </c>
      <c r="G394" s="2">
        <f t="shared" si="39"/>
        <v>2274</v>
      </c>
      <c r="S394">
        <f t="shared" si="42"/>
        <v>0</v>
      </c>
      <c r="T394">
        <f t="shared" si="42"/>
        <v>0</v>
      </c>
      <c r="U394">
        <f t="shared" si="43"/>
        <v>0</v>
      </c>
      <c r="V394">
        <f t="shared" si="43"/>
        <v>0</v>
      </c>
    </row>
    <row r="395" spans="1:23" x14ac:dyDescent="0.2">
      <c r="A395" s="1" t="s">
        <v>3410</v>
      </c>
      <c r="B395" s="2">
        <v>28</v>
      </c>
      <c r="C395" s="46">
        <f t="shared" si="40"/>
        <v>29</v>
      </c>
      <c r="D395" s="2">
        <v>32</v>
      </c>
      <c r="E395" s="42">
        <f t="shared" si="41"/>
        <v>38</v>
      </c>
      <c r="F395">
        <f t="shared" si="44"/>
        <v>1137</v>
      </c>
      <c r="G395" s="2">
        <f t="shared" si="39"/>
        <v>2274</v>
      </c>
      <c r="S395">
        <f t="shared" si="42"/>
        <v>0</v>
      </c>
      <c r="T395">
        <f t="shared" si="42"/>
        <v>0</v>
      </c>
      <c r="U395">
        <f t="shared" si="43"/>
        <v>0</v>
      </c>
      <c r="V395">
        <f t="shared" si="43"/>
        <v>0</v>
      </c>
    </row>
    <row r="396" spans="1:23" x14ac:dyDescent="0.2">
      <c r="A396" s="1" t="s">
        <v>3411</v>
      </c>
      <c r="B396" s="2">
        <v>27</v>
      </c>
      <c r="C396" s="46">
        <f t="shared" si="40"/>
        <v>28</v>
      </c>
      <c r="D396" s="2">
        <v>35</v>
      </c>
      <c r="E396" s="42">
        <f t="shared" si="41"/>
        <v>41</v>
      </c>
      <c r="F396">
        <f t="shared" si="44"/>
        <v>1433</v>
      </c>
      <c r="G396" s="2">
        <f t="shared" si="39"/>
        <v>2866</v>
      </c>
      <c r="Q396" s="37"/>
      <c r="R396" s="37"/>
      <c r="S396">
        <f t="shared" si="42"/>
        <v>0</v>
      </c>
      <c r="T396">
        <f t="shared" si="42"/>
        <v>0</v>
      </c>
      <c r="U396">
        <f t="shared" si="43"/>
        <v>0</v>
      </c>
      <c r="V396">
        <f t="shared" si="43"/>
        <v>0</v>
      </c>
    </row>
    <row r="397" spans="1:23" x14ac:dyDescent="0.2">
      <c r="A397" s="1" t="s">
        <v>3412</v>
      </c>
      <c r="B397" s="2">
        <v>25</v>
      </c>
      <c r="C397" s="46">
        <f t="shared" si="40"/>
        <v>26</v>
      </c>
      <c r="D397" s="2">
        <v>45</v>
      </c>
      <c r="E397" s="42">
        <f t="shared" si="41"/>
        <v>51</v>
      </c>
      <c r="F397">
        <f t="shared" si="44"/>
        <v>1805.4</v>
      </c>
      <c r="G397" s="2">
        <f t="shared" si="39"/>
        <v>3610.8</v>
      </c>
      <c r="Q397" s="37"/>
      <c r="R397" s="37"/>
      <c r="S397">
        <f t="shared" si="42"/>
        <v>0</v>
      </c>
      <c r="T397">
        <f t="shared" si="42"/>
        <v>0</v>
      </c>
      <c r="U397">
        <f t="shared" si="43"/>
        <v>0</v>
      </c>
      <c r="V397">
        <f t="shared" si="43"/>
        <v>0</v>
      </c>
    </row>
    <row r="398" spans="1:23" x14ac:dyDescent="0.2">
      <c r="A398" s="1" t="s">
        <v>3413</v>
      </c>
      <c r="B398" s="2">
        <v>22</v>
      </c>
      <c r="C398" s="46">
        <f t="shared" si="40"/>
        <v>23</v>
      </c>
      <c r="D398" s="2">
        <v>54</v>
      </c>
      <c r="E398" s="42">
        <f t="shared" si="41"/>
        <v>60</v>
      </c>
      <c r="F398">
        <f t="shared" si="44"/>
        <v>1593.3</v>
      </c>
      <c r="G398" s="2">
        <f t="shared" ref="G398:G461" si="45">F398*2</f>
        <v>3186.6</v>
      </c>
      <c r="Q398" s="37"/>
      <c r="R398" s="37"/>
      <c r="S398">
        <f t="shared" si="42"/>
        <v>0</v>
      </c>
      <c r="T398">
        <f t="shared" si="42"/>
        <v>0</v>
      </c>
      <c r="U398">
        <f t="shared" si="43"/>
        <v>0</v>
      </c>
      <c r="V398">
        <f t="shared" si="43"/>
        <v>0</v>
      </c>
    </row>
    <row r="399" spans="1:23" x14ac:dyDescent="0.2">
      <c r="A399" s="1" t="s">
        <v>3414</v>
      </c>
      <c r="B399" s="2">
        <v>20</v>
      </c>
      <c r="C399" s="46">
        <f t="shared" si="40"/>
        <v>21</v>
      </c>
      <c r="D399" s="2">
        <v>64</v>
      </c>
      <c r="E399" s="42">
        <f t="shared" si="41"/>
        <v>70</v>
      </c>
      <c r="F399">
        <f t="shared" si="44"/>
        <v>1975.7</v>
      </c>
      <c r="G399" s="2">
        <f t="shared" si="45"/>
        <v>3951.4</v>
      </c>
      <c r="Q399" s="37"/>
      <c r="R399" s="37"/>
      <c r="S399">
        <f t="shared" si="42"/>
        <v>0</v>
      </c>
      <c r="T399">
        <f t="shared" si="42"/>
        <v>0</v>
      </c>
      <c r="U399">
        <f t="shared" si="43"/>
        <v>0</v>
      </c>
      <c r="V399">
        <f t="shared" si="43"/>
        <v>0</v>
      </c>
    </row>
    <row r="400" spans="1:23" x14ac:dyDescent="0.2">
      <c r="A400" s="1" t="s">
        <v>3415</v>
      </c>
      <c r="B400" s="2">
        <v>19</v>
      </c>
      <c r="C400" s="46">
        <f t="shared" si="40"/>
        <v>20</v>
      </c>
      <c r="D400" s="2">
        <v>67</v>
      </c>
      <c r="E400" s="42">
        <f t="shared" si="41"/>
        <v>73</v>
      </c>
      <c r="F400">
        <f t="shared" si="44"/>
        <v>1975.7</v>
      </c>
      <c r="G400" s="2">
        <f t="shared" si="45"/>
        <v>3951.4</v>
      </c>
      <c r="Q400" s="37"/>
      <c r="R400" s="37"/>
      <c r="S400">
        <f t="shared" si="42"/>
        <v>0</v>
      </c>
      <c r="T400">
        <f t="shared" si="42"/>
        <v>0</v>
      </c>
      <c r="U400">
        <f t="shared" si="43"/>
        <v>0</v>
      </c>
      <c r="V400">
        <f t="shared" si="43"/>
        <v>0</v>
      </c>
    </row>
    <row r="401" spans="1:23" x14ac:dyDescent="0.2">
      <c r="A401" s="1" t="s">
        <v>3416</v>
      </c>
      <c r="B401" s="2">
        <v>18</v>
      </c>
      <c r="C401" s="46">
        <f t="shared" si="40"/>
        <v>19</v>
      </c>
      <c r="D401" s="2">
        <v>70</v>
      </c>
      <c r="E401" s="42">
        <f t="shared" si="41"/>
        <v>76</v>
      </c>
      <c r="F401">
        <f t="shared" si="44"/>
        <v>1609.5</v>
      </c>
      <c r="G401" s="2">
        <f t="shared" si="45"/>
        <v>3219</v>
      </c>
      <c r="Q401" s="37"/>
      <c r="R401" s="37"/>
      <c r="S401">
        <f t="shared" si="42"/>
        <v>0</v>
      </c>
      <c r="T401">
        <f t="shared" si="42"/>
        <v>0</v>
      </c>
      <c r="U401">
        <f t="shared" si="43"/>
        <v>0</v>
      </c>
      <c r="V401">
        <f t="shared" si="43"/>
        <v>0</v>
      </c>
    </row>
    <row r="402" spans="1:23" x14ac:dyDescent="0.2">
      <c r="A402" s="1" t="s">
        <v>3417</v>
      </c>
      <c r="B402" s="2">
        <v>18</v>
      </c>
      <c r="C402" s="46">
        <f t="shared" si="40"/>
        <v>19</v>
      </c>
      <c r="D402" s="2">
        <v>73</v>
      </c>
      <c r="E402" s="42">
        <f t="shared" si="41"/>
        <v>79</v>
      </c>
      <c r="F402">
        <f t="shared" si="44"/>
        <v>1609.5</v>
      </c>
      <c r="G402" s="2">
        <f t="shared" si="45"/>
        <v>3219</v>
      </c>
      <c r="Q402" s="37"/>
      <c r="R402" s="37"/>
      <c r="S402">
        <f t="shared" si="42"/>
        <v>0</v>
      </c>
      <c r="T402">
        <f t="shared" si="42"/>
        <v>0</v>
      </c>
      <c r="U402">
        <f t="shared" si="43"/>
        <v>0</v>
      </c>
      <c r="V402">
        <f t="shared" si="43"/>
        <v>0</v>
      </c>
    </row>
    <row r="403" spans="1:23" x14ac:dyDescent="0.2">
      <c r="A403" s="1" t="s">
        <v>3418</v>
      </c>
      <c r="B403" s="2">
        <v>19</v>
      </c>
      <c r="C403" s="46">
        <f t="shared" si="40"/>
        <v>20</v>
      </c>
      <c r="D403" s="2">
        <v>69</v>
      </c>
      <c r="E403" s="42">
        <f t="shared" si="41"/>
        <v>75</v>
      </c>
      <c r="F403">
        <f t="shared" si="44"/>
        <v>1975.7</v>
      </c>
      <c r="G403" s="2">
        <f t="shared" si="45"/>
        <v>3951.4</v>
      </c>
      <c r="Q403" s="37"/>
      <c r="R403" s="37"/>
      <c r="S403">
        <f t="shared" si="42"/>
        <v>0</v>
      </c>
      <c r="T403">
        <f t="shared" si="42"/>
        <v>0</v>
      </c>
      <c r="U403">
        <f t="shared" si="43"/>
        <v>0</v>
      </c>
      <c r="V403">
        <f t="shared" si="43"/>
        <v>0</v>
      </c>
    </row>
    <row r="404" spans="1:23" x14ac:dyDescent="0.2">
      <c r="A404" s="1" t="s">
        <v>3419</v>
      </c>
      <c r="B404" s="2">
        <v>20</v>
      </c>
      <c r="C404" s="46">
        <f t="shared" si="40"/>
        <v>21</v>
      </c>
      <c r="D404" s="2">
        <v>66</v>
      </c>
      <c r="E404" s="42">
        <f t="shared" si="41"/>
        <v>72</v>
      </c>
      <c r="F404">
        <f t="shared" si="44"/>
        <v>1975.7</v>
      </c>
      <c r="G404" s="2">
        <f t="shared" si="45"/>
        <v>3951.4</v>
      </c>
      <c r="Q404" s="37"/>
      <c r="R404" s="37"/>
      <c r="S404">
        <f t="shared" si="42"/>
        <v>0</v>
      </c>
      <c r="T404">
        <f t="shared" si="42"/>
        <v>0</v>
      </c>
      <c r="U404">
        <f t="shared" si="43"/>
        <v>0</v>
      </c>
      <c r="V404">
        <f t="shared" si="43"/>
        <v>0</v>
      </c>
    </row>
    <row r="405" spans="1:23" x14ac:dyDescent="0.2">
      <c r="A405" s="1" t="s">
        <v>3420</v>
      </c>
      <c r="B405" s="2">
        <v>21</v>
      </c>
      <c r="C405" s="46">
        <f t="shared" si="40"/>
        <v>22</v>
      </c>
      <c r="D405" s="2">
        <v>63</v>
      </c>
      <c r="E405" s="42">
        <f t="shared" si="41"/>
        <v>69</v>
      </c>
      <c r="F405">
        <f t="shared" si="44"/>
        <v>1593.3</v>
      </c>
      <c r="G405" s="2">
        <f t="shared" si="45"/>
        <v>3186.6</v>
      </c>
      <c r="Q405" s="37"/>
      <c r="R405" s="37"/>
      <c r="S405">
        <f t="shared" si="42"/>
        <v>0</v>
      </c>
      <c r="T405">
        <f t="shared" si="42"/>
        <v>0</v>
      </c>
      <c r="U405">
        <f t="shared" si="43"/>
        <v>0</v>
      </c>
      <c r="V405">
        <f t="shared" si="43"/>
        <v>0</v>
      </c>
    </row>
    <row r="406" spans="1:23" x14ac:dyDescent="0.2">
      <c r="A406" s="1" t="s">
        <v>3421</v>
      </c>
      <c r="B406" s="2">
        <v>22</v>
      </c>
      <c r="C406" s="46">
        <f t="shared" si="40"/>
        <v>23</v>
      </c>
      <c r="D406" s="2">
        <v>58</v>
      </c>
      <c r="E406" s="42">
        <f t="shared" si="41"/>
        <v>64</v>
      </c>
      <c r="F406">
        <f t="shared" si="44"/>
        <v>1593.3</v>
      </c>
      <c r="G406" s="2">
        <f t="shared" si="45"/>
        <v>3186.6</v>
      </c>
      <c r="Q406" s="37"/>
      <c r="R406" s="37"/>
      <c r="S406">
        <f t="shared" si="42"/>
        <v>0</v>
      </c>
      <c r="T406">
        <f t="shared" si="42"/>
        <v>0</v>
      </c>
      <c r="U406">
        <f t="shared" si="43"/>
        <v>0</v>
      </c>
      <c r="V406">
        <f t="shared" si="43"/>
        <v>0</v>
      </c>
    </row>
    <row r="407" spans="1:23" x14ac:dyDescent="0.2">
      <c r="A407" s="1" t="s">
        <v>3422</v>
      </c>
      <c r="B407" s="2">
        <v>24</v>
      </c>
      <c r="C407" s="46">
        <f t="shared" si="40"/>
        <v>25</v>
      </c>
      <c r="D407" s="2">
        <v>54</v>
      </c>
      <c r="E407" s="42">
        <f t="shared" si="41"/>
        <v>60</v>
      </c>
      <c r="F407">
        <f t="shared" si="44"/>
        <v>2274.6999999999998</v>
      </c>
      <c r="G407" s="2">
        <f t="shared" si="45"/>
        <v>4549.3999999999996</v>
      </c>
      <c r="Q407" s="37"/>
      <c r="R407" s="37"/>
      <c r="S407">
        <f t="shared" si="42"/>
        <v>0</v>
      </c>
      <c r="T407">
        <f t="shared" si="42"/>
        <v>0</v>
      </c>
      <c r="U407">
        <f t="shared" si="43"/>
        <v>0</v>
      </c>
      <c r="V407">
        <f t="shared" si="43"/>
        <v>0</v>
      </c>
    </row>
    <row r="408" spans="1:23" x14ac:dyDescent="0.2">
      <c r="A408" s="1" t="s">
        <v>3423</v>
      </c>
      <c r="B408" s="2">
        <v>26</v>
      </c>
      <c r="C408" s="46">
        <f t="shared" si="40"/>
        <v>27</v>
      </c>
      <c r="D408" s="2">
        <v>49</v>
      </c>
      <c r="E408" s="42">
        <f t="shared" si="41"/>
        <v>55</v>
      </c>
      <c r="F408">
        <f t="shared" si="44"/>
        <v>1805.4</v>
      </c>
      <c r="G408" s="2">
        <f t="shared" si="45"/>
        <v>3610.8</v>
      </c>
      <c r="Q408" s="37"/>
      <c r="R408" s="37"/>
      <c r="S408">
        <f t="shared" si="42"/>
        <v>0</v>
      </c>
      <c r="T408">
        <f t="shared" si="42"/>
        <v>0</v>
      </c>
      <c r="U408">
        <f t="shared" si="43"/>
        <v>0</v>
      </c>
      <c r="V408">
        <f t="shared" si="43"/>
        <v>0</v>
      </c>
    </row>
    <row r="409" spans="1:23" x14ac:dyDescent="0.2">
      <c r="A409" s="1" t="s">
        <v>3424</v>
      </c>
      <c r="B409" s="2">
        <v>27</v>
      </c>
      <c r="C409" s="46">
        <f t="shared" si="40"/>
        <v>28</v>
      </c>
      <c r="D409" s="2">
        <v>42</v>
      </c>
      <c r="E409" s="42">
        <f t="shared" si="41"/>
        <v>48</v>
      </c>
      <c r="F409">
        <f t="shared" si="44"/>
        <v>1433</v>
      </c>
      <c r="G409" s="2">
        <f t="shared" si="45"/>
        <v>2866</v>
      </c>
      <c r="Q409" s="37"/>
      <c r="R409" s="37"/>
      <c r="S409">
        <f t="shared" si="42"/>
        <v>0</v>
      </c>
      <c r="T409">
        <f t="shared" si="42"/>
        <v>0</v>
      </c>
      <c r="U409">
        <f t="shared" si="43"/>
        <v>0</v>
      </c>
      <c r="V409">
        <f t="shared" si="43"/>
        <v>0</v>
      </c>
    </row>
    <row r="410" spans="1:23" x14ac:dyDescent="0.2">
      <c r="A410" s="1" t="s">
        <v>3425</v>
      </c>
      <c r="B410" s="2">
        <v>29</v>
      </c>
      <c r="C410" s="46">
        <f t="shared" si="40"/>
        <v>30</v>
      </c>
      <c r="D410" s="2">
        <v>36</v>
      </c>
      <c r="E410" s="42">
        <f t="shared" si="41"/>
        <v>42</v>
      </c>
      <c r="F410">
        <f t="shared" si="44"/>
        <v>1684</v>
      </c>
      <c r="G410" s="2">
        <f t="shared" si="45"/>
        <v>3368</v>
      </c>
      <c r="Q410" s="37"/>
      <c r="R410" s="37"/>
      <c r="S410">
        <f t="shared" si="42"/>
        <v>0</v>
      </c>
      <c r="T410">
        <f t="shared" si="42"/>
        <v>0</v>
      </c>
      <c r="U410">
        <f t="shared" si="43"/>
        <v>0</v>
      </c>
      <c r="V410">
        <f t="shared" si="43"/>
        <v>0</v>
      </c>
    </row>
    <row r="411" spans="1:23" x14ac:dyDescent="0.2">
      <c r="A411" s="1" t="s">
        <v>3426</v>
      </c>
      <c r="B411" s="2">
        <v>31</v>
      </c>
      <c r="C411" s="46">
        <f t="shared" si="40"/>
        <v>32</v>
      </c>
      <c r="D411" s="2">
        <v>29</v>
      </c>
      <c r="E411" s="42">
        <f t="shared" si="41"/>
        <v>35</v>
      </c>
      <c r="F411">
        <f t="shared" si="44"/>
        <v>1229</v>
      </c>
      <c r="G411" s="2">
        <f t="shared" si="45"/>
        <v>2458</v>
      </c>
      <c r="Q411" s="37"/>
      <c r="R411" s="37"/>
      <c r="S411">
        <f t="shared" si="42"/>
        <v>0</v>
      </c>
      <c r="T411">
        <f t="shared" si="42"/>
        <v>0</v>
      </c>
      <c r="U411">
        <f t="shared" si="43"/>
        <v>0</v>
      </c>
      <c r="V411">
        <f t="shared" si="43"/>
        <v>0</v>
      </c>
    </row>
    <row r="412" spans="1:23" x14ac:dyDescent="0.2">
      <c r="A412" s="1" t="s">
        <v>3427</v>
      </c>
      <c r="B412" s="2">
        <v>31</v>
      </c>
      <c r="C412" s="46">
        <f t="shared" si="40"/>
        <v>32</v>
      </c>
      <c r="D412" s="2">
        <v>26</v>
      </c>
      <c r="E412" s="42">
        <f t="shared" si="41"/>
        <v>32</v>
      </c>
      <c r="F412">
        <f t="shared" si="44"/>
        <v>1229</v>
      </c>
      <c r="G412" s="2">
        <f t="shared" si="45"/>
        <v>2458</v>
      </c>
      <c r="H412" s="7">
        <f>AVERAGE(G389:G412)</f>
        <v>2998.7666666666664</v>
      </c>
      <c r="I412" s="9"/>
      <c r="J412" s="9"/>
      <c r="O412" s="8"/>
      <c r="P412" s="8"/>
      <c r="Q412" s="8"/>
      <c r="R412" s="8"/>
      <c r="S412">
        <f t="shared" si="42"/>
        <v>0</v>
      </c>
      <c r="T412">
        <f t="shared" si="42"/>
        <v>0</v>
      </c>
      <c r="U412">
        <f t="shared" si="43"/>
        <v>0</v>
      </c>
      <c r="V412">
        <f t="shared" si="43"/>
        <v>0</v>
      </c>
      <c r="W412" s="12">
        <f>AVERAGE(F389:F412)</f>
        <v>1499.3833333333332</v>
      </c>
    </row>
    <row r="413" spans="1:23" x14ac:dyDescent="0.2">
      <c r="A413" s="1" t="s">
        <v>3428</v>
      </c>
      <c r="B413" s="2">
        <v>31</v>
      </c>
      <c r="C413" s="46">
        <f t="shared" si="40"/>
        <v>32</v>
      </c>
      <c r="D413" s="2">
        <v>23</v>
      </c>
      <c r="E413" s="42">
        <f t="shared" si="41"/>
        <v>29</v>
      </c>
      <c r="F413">
        <f t="shared" si="44"/>
        <v>0</v>
      </c>
      <c r="G413" s="2">
        <f t="shared" si="45"/>
        <v>0</v>
      </c>
      <c r="S413">
        <f t="shared" si="42"/>
        <v>0</v>
      </c>
      <c r="T413">
        <f t="shared" si="42"/>
        <v>0</v>
      </c>
      <c r="U413">
        <f t="shared" si="43"/>
        <v>0</v>
      </c>
      <c r="V413">
        <f t="shared" si="43"/>
        <v>0</v>
      </c>
    </row>
    <row r="414" spans="1:23" x14ac:dyDescent="0.2">
      <c r="A414" s="1" t="s">
        <v>3429</v>
      </c>
      <c r="B414" s="2">
        <v>31</v>
      </c>
      <c r="C414" s="46">
        <f t="shared" si="40"/>
        <v>32</v>
      </c>
      <c r="D414" s="2">
        <v>20</v>
      </c>
      <c r="E414" s="42">
        <f t="shared" si="41"/>
        <v>26</v>
      </c>
      <c r="F414">
        <f t="shared" si="44"/>
        <v>0</v>
      </c>
      <c r="G414" s="2">
        <f t="shared" si="45"/>
        <v>0</v>
      </c>
      <c r="S414">
        <f t="shared" si="42"/>
        <v>0</v>
      </c>
      <c r="T414">
        <f t="shared" si="42"/>
        <v>0</v>
      </c>
      <c r="U414">
        <f t="shared" si="43"/>
        <v>0</v>
      </c>
      <c r="V414">
        <f t="shared" si="43"/>
        <v>0</v>
      </c>
    </row>
    <row r="415" spans="1:23" x14ac:dyDescent="0.2">
      <c r="A415" s="1" t="s">
        <v>3430</v>
      </c>
      <c r="B415" s="2">
        <v>30</v>
      </c>
      <c r="C415" s="46">
        <f t="shared" si="40"/>
        <v>31</v>
      </c>
      <c r="D415" s="2">
        <v>23</v>
      </c>
      <c r="E415" s="42">
        <f t="shared" si="41"/>
        <v>29</v>
      </c>
      <c r="F415">
        <f t="shared" si="44"/>
        <v>0</v>
      </c>
      <c r="G415" s="2">
        <f t="shared" si="45"/>
        <v>0</v>
      </c>
      <c r="S415">
        <f t="shared" si="42"/>
        <v>0</v>
      </c>
      <c r="T415">
        <f t="shared" si="42"/>
        <v>0</v>
      </c>
      <c r="U415">
        <f t="shared" si="43"/>
        <v>0</v>
      </c>
      <c r="V415">
        <f t="shared" si="43"/>
        <v>0</v>
      </c>
    </row>
    <row r="416" spans="1:23" x14ac:dyDescent="0.2">
      <c r="A416" s="1" t="s">
        <v>3431</v>
      </c>
      <c r="B416" s="2">
        <v>29</v>
      </c>
      <c r="C416" s="46">
        <f t="shared" si="40"/>
        <v>30</v>
      </c>
      <c r="D416" s="2">
        <v>26</v>
      </c>
      <c r="E416" s="42">
        <f t="shared" si="41"/>
        <v>32</v>
      </c>
      <c r="F416">
        <f t="shared" si="44"/>
        <v>1229</v>
      </c>
      <c r="G416" s="2">
        <f t="shared" si="45"/>
        <v>2458</v>
      </c>
      <c r="S416">
        <f t="shared" si="42"/>
        <v>0</v>
      </c>
      <c r="T416">
        <f t="shared" si="42"/>
        <v>0</v>
      </c>
      <c r="U416">
        <f t="shared" si="43"/>
        <v>0</v>
      </c>
      <c r="V416">
        <f t="shared" si="43"/>
        <v>0</v>
      </c>
    </row>
    <row r="417" spans="1:22" x14ac:dyDescent="0.2">
      <c r="A417" s="1" t="s">
        <v>3432</v>
      </c>
      <c r="B417" s="2">
        <v>27</v>
      </c>
      <c r="C417" s="46">
        <f t="shared" si="40"/>
        <v>28</v>
      </c>
      <c r="D417" s="2">
        <v>29</v>
      </c>
      <c r="E417" s="42">
        <f t="shared" si="41"/>
        <v>35</v>
      </c>
      <c r="F417">
        <f t="shared" si="44"/>
        <v>1137</v>
      </c>
      <c r="G417" s="2">
        <f t="shared" si="45"/>
        <v>2274</v>
      </c>
      <c r="S417">
        <f t="shared" si="42"/>
        <v>0</v>
      </c>
      <c r="T417">
        <f t="shared" si="42"/>
        <v>0</v>
      </c>
      <c r="U417">
        <f t="shared" si="43"/>
        <v>0</v>
      </c>
      <c r="V417">
        <f t="shared" si="43"/>
        <v>0</v>
      </c>
    </row>
    <row r="418" spans="1:22" x14ac:dyDescent="0.2">
      <c r="A418" s="1" t="s">
        <v>3433</v>
      </c>
      <c r="B418" s="2">
        <v>26</v>
      </c>
      <c r="C418" s="46">
        <f t="shared" si="40"/>
        <v>27</v>
      </c>
      <c r="D418" s="2">
        <v>30</v>
      </c>
      <c r="E418" s="42">
        <f t="shared" si="41"/>
        <v>36</v>
      </c>
      <c r="F418">
        <f t="shared" si="44"/>
        <v>1137</v>
      </c>
      <c r="G418" s="2">
        <f t="shared" si="45"/>
        <v>2274</v>
      </c>
      <c r="S418">
        <f t="shared" si="42"/>
        <v>0</v>
      </c>
      <c r="T418">
        <f t="shared" si="42"/>
        <v>0</v>
      </c>
      <c r="U418">
        <f t="shared" si="43"/>
        <v>0</v>
      </c>
      <c r="V418">
        <f t="shared" si="43"/>
        <v>0</v>
      </c>
    </row>
    <row r="419" spans="1:22" x14ac:dyDescent="0.2">
      <c r="A419" s="1" t="s">
        <v>3434</v>
      </c>
      <c r="B419" s="2">
        <v>25</v>
      </c>
      <c r="C419" s="46">
        <f t="shared" si="40"/>
        <v>26</v>
      </c>
      <c r="D419" s="2">
        <v>31</v>
      </c>
      <c r="E419" s="42">
        <f t="shared" si="41"/>
        <v>37</v>
      </c>
      <c r="F419">
        <f t="shared" si="44"/>
        <v>1137</v>
      </c>
      <c r="G419" s="2">
        <f t="shared" si="45"/>
        <v>2274</v>
      </c>
      <c r="S419">
        <f t="shared" si="42"/>
        <v>0</v>
      </c>
      <c r="T419">
        <f t="shared" si="42"/>
        <v>0</v>
      </c>
      <c r="U419">
        <f t="shared" si="43"/>
        <v>0</v>
      </c>
      <c r="V419">
        <f t="shared" si="43"/>
        <v>0</v>
      </c>
    </row>
    <row r="420" spans="1:22" x14ac:dyDescent="0.2">
      <c r="A420" s="1" t="s">
        <v>3435</v>
      </c>
      <c r="B420" s="2">
        <v>24</v>
      </c>
      <c r="C420" s="46">
        <f t="shared" si="40"/>
        <v>25</v>
      </c>
      <c r="D420" s="2">
        <v>32</v>
      </c>
      <c r="E420" s="42">
        <f t="shared" si="41"/>
        <v>38</v>
      </c>
      <c r="F420">
        <f t="shared" si="44"/>
        <v>1137</v>
      </c>
      <c r="G420" s="2">
        <f t="shared" si="45"/>
        <v>2274</v>
      </c>
      <c r="Q420" s="37"/>
      <c r="R420" s="37"/>
      <c r="S420">
        <f t="shared" si="42"/>
        <v>0</v>
      </c>
      <c r="T420">
        <f t="shared" si="42"/>
        <v>0</v>
      </c>
      <c r="U420">
        <f t="shared" si="43"/>
        <v>0</v>
      </c>
      <c r="V420">
        <f t="shared" si="43"/>
        <v>0</v>
      </c>
    </row>
    <row r="421" spans="1:22" x14ac:dyDescent="0.2">
      <c r="A421" s="1" t="s">
        <v>3436</v>
      </c>
      <c r="B421" s="2">
        <v>23</v>
      </c>
      <c r="C421" s="46">
        <f t="shared" si="40"/>
        <v>24</v>
      </c>
      <c r="D421" s="2">
        <v>41</v>
      </c>
      <c r="E421" s="42">
        <f t="shared" si="41"/>
        <v>47</v>
      </c>
      <c r="F421">
        <f t="shared" si="44"/>
        <v>1250</v>
      </c>
      <c r="G421" s="2">
        <f t="shared" si="45"/>
        <v>2500</v>
      </c>
      <c r="Q421" s="37"/>
      <c r="R421" s="37"/>
      <c r="S421">
        <f t="shared" si="42"/>
        <v>0</v>
      </c>
      <c r="T421">
        <f t="shared" si="42"/>
        <v>0</v>
      </c>
      <c r="U421">
        <f t="shared" si="43"/>
        <v>0</v>
      </c>
      <c r="V421">
        <f t="shared" si="43"/>
        <v>0</v>
      </c>
    </row>
    <row r="422" spans="1:22" x14ac:dyDescent="0.2">
      <c r="A422" s="1" t="s">
        <v>3437</v>
      </c>
      <c r="B422" s="2">
        <v>22</v>
      </c>
      <c r="C422" s="46">
        <f t="shared" si="40"/>
        <v>23</v>
      </c>
      <c r="D422" s="2">
        <v>50</v>
      </c>
      <c r="E422" s="42">
        <f t="shared" si="41"/>
        <v>56</v>
      </c>
      <c r="F422">
        <f t="shared" si="44"/>
        <v>1425.5</v>
      </c>
      <c r="G422" s="2">
        <f t="shared" si="45"/>
        <v>2851</v>
      </c>
      <c r="Q422" s="37"/>
      <c r="R422" s="37"/>
      <c r="S422">
        <f t="shared" si="42"/>
        <v>0</v>
      </c>
      <c r="T422">
        <f t="shared" si="42"/>
        <v>0</v>
      </c>
      <c r="U422">
        <f t="shared" si="43"/>
        <v>0</v>
      </c>
      <c r="V422">
        <f t="shared" si="43"/>
        <v>0</v>
      </c>
    </row>
    <row r="423" spans="1:22" x14ac:dyDescent="0.2">
      <c r="A423" s="1" t="s">
        <v>3438</v>
      </c>
      <c r="B423" s="2">
        <v>20</v>
      </c>
      <c r="C423" s="46">
        <f t="shared" si="40"/>
        <v>21</v>
      </c>
      <c r="D423" s="2">
        <v>59</v>
      </c>
      <c r="E423" s="42">
        <f t="shared" si="41"/>
        <v>65</v>
      </c>
      <c r="F423">
        <f t="shared" si="44"/>
        <v>1593.3</v>
      </c>
      <c r="G423" s="2">
        <f t="shared" si="45"/>
        <v>3186.6</v>
      </c>
      <c r="Q423" s="37"/>
      <c r="R423" s="37"/>
      <c r="S423">
        <f t="shared" si="42"/>
        <v>0</v>
      </c>
      <c r="T423">
        <f t="shared" si="42"/>
        <v>0</v>
      </c>
      <c r="U423">
        <f t="shared" si="43"/>
        <v>0</v>
      </c>
      <c r="V423">
        <f t="shared" si="43"/>
        <v>0</v>
      </c>
    </row>
    <row r="424" spans="1:22" x14ac:dyDescent="0.2">
      <c r="A424" s="1" t="s">
        <v>3439</v>
      </c>
      <c r="B424" s="2">
        <v>20</v>
      </c>
      <c r="C424" s="46">
        <f t="shared" si="40"/>
        <v>21</v>
      </c>
      <c r="D424" s="2">
        <v>67</v>
      </c>
      <c r="E424" s="42">
        <f t="shared" si="41"/>
        <v>73</v>
      </c>
      <c r="F424">
        <f t="shared" si="44"/>
        <v>1975.7</v>
      </c>
      <c r="G424" s="2">
        <f t="shared" si="45"/>
        <v>3951.4</v>
      </c>
      <c r="Q424" s="37"/>
      <c r="R424" s="37"/>
      <c r="S424">
        <f t="shared" si="42"/>
        <v>0</v>
      </c>
      <c r="T424">
        <f t="shared" si="42"/>
        <v>0</v>
      </c>
      <c r="U424">
        <f t="shared" si="43"/>
        <v>0</v>
      </c>
      <c r="V424">
        <f t="shared" si="43"/>
        <v>0</v>
      </c>
    </row>
    <row r="425" spans="1:22" x14ac:dyDescent="0.2">
      <c r="A425" s="1" t="s">
        <v>3440</v>
      </c>
      <c r="B425" s="2">
        <v>19</v>
      </c>
      <c r="C425" s="46">
        <f t="shared" si="40"/>
        <v>20</v>
      </c>
      <c r="D425" s="2">
        <v>75</v>
      </c>
      <c r="E425" s="42">
        <f t="shared" si="41"/>
        <v>81</v>
      </c>
      <c r="F425">
        <f t="shared" si="44"/>
        <v>2252.3000000000002</v>
      </c>
      <c r="G425" s="2">
        <f t="shared" si="45"/>
        <v>4504.6000000000004</v>
      </c>
      <c r="Q425" s="37"/>
      <c r="R425" s="37"/>
      <c r="S425">
        <f t="shared" si="42"/>
        <v>0</v>
      </c>
      <c r="T425">
        <f t="shared" si="42"/>
        <v>0</v>
      </c>
      <c r="U425">
        <f t="shared" si="43"/>
        <v>0</v>
      </c>
      <c r="V425">
        <f t="shared" si="43"/>
        <v>0</v>
      </c>
    </row>
    <row r="426" spans="1:22" x14ac:dyDescent="0.2">
      <c r="A426" s="1" t="s">
        <v>3441</v>
      </c>
      <c r="B426" s="2">
        <v>19</v>
      </c>
      <c r="C426" s="46">
        <f t="shared" si="40"/>
        <v>20</v>
      </c>
      <c r="D426" s="2">
        <v>83</v>
      </c>
      <c r="E426" s="42">
        <f t="shared" si="41"/>
        <v>89</v>
      </c>
      <c r="F426">
        <f t="shared" si="44"/>
        <v>2252.3000000000002</v>
      </c>
      <c r="G426" s="2">
        <f t="shared" si="45"/>
        <v>4504.6000000000004</v>
      </c>
      <c r="Q426" s="37"/>
      <c r="R426" s="37"/>
      <c r="S426">
        <f t="shared" si="42"/>
        <v>0</v>
      </c>
      <c r="T426">
        <f t="shared" si="42"/>
        <v>0</v>
      </c>
      <c r="U426">
        <f t="shared" si="43"/>
        <v>0</v>
      </c>
      <c r="V426">
        <f t="shared" si="43"/>
        <v>0</v>
      </c>
    </row>
    <row r="427" spans="1:22" x14ac:dyDescent="0.2">
      <c r="A427" s="1" t="s">
        <v>3442</v>
      </c>
      <c r="B427" s="2">
        <v>19</v>
      </c>
      <c r="C427" s="46">
        <f t="shared" si="40"/>
        <v>20</v>
      </c>
      <c r="D427" s="2">
        <v>80</v>
      </c>
      <c r="E427" s="42">
        <f t="shared" si="41"/>
        <v>86</v>
      </c>
      <c r="F427">
        <f t="shared" si="44"/>
        <v>2252.3000000000002</v>
      </c>
      <c r="G427" s="2">
        <f t="shared" si="45"/>
        <v>4504.6000000000004</v>
      </c>
      <c r="Q427" s="37"/>
      <c r="R427" s="37"/>
      <c r="S427">
        <f t="shared" si="42"/>
        <v>0</v>
      </c>
      <c r="T427">
        <f t="shared" si="42"/>
        <v>0</v>
      </c>
      <c r="U427">
        <f t="shared" si="43"/>
        <v>0</v>
      </c>
      <c r="V427">
        <f t="shared" si="43"/>
        <v>0</v>
      </c>
    </row>
    <row r="428" spans="1:22" x14ac:dyDescent="0.2">
      <c r="A428" s="1" t="s">
        <v>3443</v>
      </c>
      <c r="B428" s="2">
        <v>20</v>
      </c>
      <c r="C428" s="46">
        <f t="shared" ref="C428:C491" si="46">B428+1</f>
        <v>21</v>
      </c>
      <c r="D428" s="2">
        <v>76</v>
      </c>
      <c r="E428" s="42">
        <f t="shared" ref="E428:E491" si="47">D428+6</f>
        <v>82</v>
      </c>
      <c r="F428">
        <f t="shared" si="44"/>
        <v>2252.3000000000002</v>
      </c>
      <c r="G428" s="2">
        <f t="shared" si="45"/>
        <v>4504.6000000000004</v>
      </c>
      <c r="Q428" s="37"/>
      <c r="R428" s="37"/>
      <c r="S428">
        <f t="shared" si="42"/>
        <v>0</v>
      </c>
      <c r="T428">
        <f t="shared" si="42"/>
        <v>0</v>
      </c>
      <c r="U428">
        <f t="shared" si="43"/>
        <v>0</v>
      </c>
      <c r="V428">
        <f t="shared" si="43"/>
        <v>0</v>
      </c>
    </row>
    <row r="429" spans="1:22" x14ac:dyDescent="0.2">
      <c r="A429" s="1" t="s">
        <v>3444</v>
      </c>
      <c r="B429" s="2">
        <v>20</v>
      </c>
      <c r="C429" s="46">
        <f t="shared" si="46"/>
        <v>21</v>
      </c>
      <c r="D429" s="2">
        <v>73</v>
      </c>
      <c r="E429" s="42">
        <f t="shared" si="47"/>
        <v>79</v>
      </c>
      <c r="F429">
        <f t="shared" si="44"/>
        <v>1975.7</v>
      </c>
      <c r="G429" s="2">
        <f t="shared" si="45"/>
        <v>3951.4</v>
      </c>
      <c r="Q429" s="37"/>
      <c r="R429" s="37"/>
      <c r="S429">
        <f t="shared" si="42"/>
        <v>0</v>
      </c>
      <c r="T429">
        <f t="shared" si="42"/>
        <v>0</v>
      </c>
      <c r="U429">
        <f t="shared" si="43"/>
        <v>0</v>
      </c>
      <c r="V429">
        <f t="shared" si="43"/>
        <v>0</v>
      </c>
    </row>
    <row r="430" spans="1:22" x14ac:dyDescent="0.2">
      <c r="A430" s="1" t="s">
        <v>3445</v>
      </c>
      <c r="B430" s="2">
        <v>23</v>
      </c>
      <c r="C430" s="46">
        <f t="shared" si="46"/>
        <v>24</v>
      </c>
      <c r="D430" s="2">
        <v>62</v>
      </c>
      <c r="E430" s="42">
        <f t="shared" si="47"/>
        <v>68</v>
      </c>
      <c r="F430">
        <f t="shared" si="44"/>
        <v>1593.3</v>
      </c>
      <c r="G430" s="2">
        <f t="shared" si="45"/>
        <v>3186.6</v>
      </c>
      <c r="P430" s="37"/>
      <c r="Q430" s="37"/>
      <c r="R430" s="37"/>
      <c r="S430">
        <f t="shared" si="42"/>
        <v>0</v>
      </c>
      <c r="T430">
        <f t="shared" si="42"/>
        <v>0</v>
      </c>
      <c r="U430">
        <f t="shared" si="43"/>
        <v>0</v>
      </c>
      <c r="V430">
        <f t="shared" si="43"/>
        <v>0</v>
      </c>
    </row>
    <row r="431" spans="1:22" x14ac:dyDescent="0.2">
      <c r="A431" s="1" t="s">
        <v>3446</v>
      </c>
      <c r="B431" s="2">
        <v>25</v>
      </c>
      <c r="C431" s="46">
        <f t="shared" si="46"/>
        <v>26</v>
      </c>
      <c r="D431" s="2">
        <v>52</v>
      </c>
      <c r="E431" s="42">
        <f t="shared" si="47"/>
        <v>58</v>
      </c>
      <c r="F431">
        <f t="shared" si="44"/>
        <v>1805.4</v>
      </c>
      <c r="G431" s="2">
        <f t="shared" si="45"/>
        <v>3610.8</v>
      </c>
      <c r="P431" s="37"/>
      <c r="Q431" s="37"/>
      <c r="R431" s="37"/>
      <c r="S431">
        <f t="shared" si="42"/>
        <v>0</v>
      </c>
      <c r="T431">
        <f t="shared" si="42"/>
        <v>0</v>
      </c>
      <c r="U431">
        <f t="shared" si="43"/>
        <v>0</v>
      </c>
      <c r="V431">
        <f t="shared" si="43"/>
        <v>0</v>
      </c>
    </row>
    <row r="432" spans="1:22" x14ac:dyDescent="0.2">
      <c r="A432" s="1" t="s">
        <v>3447</v>
      </c>
      <c r="B432" s="2">
        <v>27</v>
      </c>
      <c r="C432" s="46">
        <f t="shared" si="46"/>
        <v>28</v>
      </c>
      <c r="D432" s="2">
        <v>42</v>
      </c>
      <c r="E432" s="42">
        <f t="shared" si="47"/>
        <v>48</v>
      </c>
      <c r="F432">
        <f t="shared" si="44"/>
        <v>1433</v>
      </c>
      <c r="G432" s="2">
        <f t="shared" si="45"/>
        <v>2866</v>
      </c>
      <c r="P432" s="37"/>
      <c r="Q432" s="37"/>
      <c r="R432" s="37"/>
      <c r="S432">
        <f t="shared" si="42"/>
        <v>0</v>
      </c>
      <c r="T432">
        <f t="shared" si="42"/>
        <v>0</v>
      </c>
      <c r="U432">
        <f t="shared" si="43"/>
        <v>0</v>
      </c>
      <c r="V432">
        <f t="shared" si="43"/>
        <v>0</v>
      </c>
    </row>
    <row r="433" spans="1:23" x14ac:dyDescent="0.2">
      <c r="A433" s="1" t="s">
        <v>3448</v>
      </c>
      <c r="B433" s="2">
        <v>28</v>
      </c>
      <c r="C433" s="46">
        <f t="shared" si="46"/>
        <v>29</v>
      </c>
      <c r="D433" s="2">
        <v>37</v>
      </c>
      <c r="E433" s="42">
        <f t="shared" si="47"/>
        <v>43</v>
      </c>
      <c r="F433">
        <f t="shared" si="44"/>
        <v>1433</v>
      </c>
      <c r="G433" s="2">
        <f t="shared" si="45"/>
        <v>2866</v>
      </c>
      <c r="P433" s="37"/>
      <c r="Q433" s="37"/>
      <c r="R433" s="37"/>
      <c r="S433">
        <f t="shared" si="42"/>
        <v>0</v>
      </c>
      <c r="T433">
        <f t="shared" si="42"/>
        <v>0</v>
      </c>
      <c r="U433">
        <f t="shared" si="43"/>
        <v>0</v>
      </c>
      <c r="V433">
        <f t="shared" si="43"/>
        <v>0</v>
      </c>
    </row>
    <row r="434" spans="1:23" x14ac:dyDescent="0.2">
      <c r="A434" s="1" t="s">
        <v>3449</v>
      </c>
      <c r="B434" s="2">
        <v>30</v>
      </c>
      <c r="C434" s="46">
        <f t="shared" si="46"/>
        <v>31</v>
      </c>
      <c r="D434" s="2">
        <v>33</v>
      </c>
      <c r="E434" s="42">
        <f t="shared" si="47"/>
        <v>39</v>
      </c>
      <c r="F434">
        <f t="shared" si="44"/>
        <v>1229</v>
      </c>
      <c r="G434" s="2">
        <f t="shared" si="45"/>
        <v>2458</v>
      </c>
      <c r="P434" s="37"/>
      <c r="Q434" s="37"/>
      <c r="R434" s="37"/>
      <c r="S434">
        <f t="shared" ref="S434:T497" si="48">P434-I434</f>
        <v>0</v>
      </c>
      <c r="T434">
        <f t="shared" si="48"/>
        <v>0</v>
      </c>
      <c r="U434">
        <f t="shared" ref="U434:V497" si="49">P434-L434</f>
        <v>0</v>
      </c>
      <c r="V434">
        <f t="shared" si="49"/>
        <v>0</v>
      </c>
    </row>
    <row r="435" spans="1:23" x14ac:dyDescent="0.2">
      <c r="A435" s="1" t="s">
        <v>3450</v>
      </c>
      <c r="B435" s="2">
        <v>31</v>
      </c>
      <c r="C435" s="46">
        <f t="shared" si="46"/>
        <v>32</v>
      </c>
      <c r="D435" s="2">
        <v>28</v>
      </c>
      <c r="E435" s="42">
        <f t="shared" si="47"/>
        <v>34</v>
      </c>
      <c r="F435">
        <f t="shared" si="44"/>
        <v>1229</v>
      </c>
      <c r="G435" s="2">
        <f t="shared" si="45"/>
        <v>2458</v>
      </c>
      <c r="P435" s="37"/>
      <c r="Q435" s="37"/>
      <c r="R435" s="37"/>
      <c r="S435">
        <f t="shared" si="48"/>
        <v>0</v>
      </c>
      <c r="T435">
        <f t="shared" si="48"/>
        <v>0</v>
      </c>
      <c r="U435">
        <f t="shared" si="49"/>
        <v>0</v>
      </c>
      <c r="V435">
        <f t="shared" si="49"/>
        <v>0</v>
      </c>
    </row>
    <row r="436" spans="1:23" x14ac:dyDescent="0.2">
      <c r="A436" s="1" t="s">
        <v>3451</v>
      </c>
      <c r="B436" s="2">
        <v>32</v>
      </c>
      <c r="C436" s="46">
        <f t="shared" si="46"/>
        <v>33</v>
      </c>
      <c r="D436" s="2">
        <v>28</v>
      </c>
      <c r="E436" s="42">
        <f t="shared" si="47"/>
        <v>34</v>
      </c>
      <c r="F436">
        <f t="shared" si="44"/>
        <v>1229</v>
      </c>
      <c r="G436" s="2">
        <f t="shared" si="45"/>
        <v>2458</v>
      </c>
      <c r="H436" s="7">
        <f>AVERAGE(G413:G436)</f>
        <v>2746.5083333333332</v>
      </c>
      <c r="O436" s="8"/>
      <c r="P436" s="8"/>
      <c r="Q436" s="8"/>
      <c r="R436" s="8"/>
      <c r="S436">
        <f t="shared" si="48"/>
        <v>0</v>
      </c>
      <c r="T436">
        <f t="shared" si="48"/>
        <v>0</v>
      </c>
      <c r="U436">
        <f t="shared" si="49"/>
        <v>0</v>
      </c>
      <c r="V436">
        <f t="shared" si="49"/>
        <v>0</v>
      </c>
      <c r="W436" s="12">
        <f>AVERAGE(F413:F436)</f>
        <v>1373.2541666666666</v>
      </c>
    </row>
    <row r="437" spans="1:23" x14ac:dyDescent="0.2">
      <c r="A437" s="14">
        <v>44246</v>
      </c>
      <c r="B437" s="2">
        <v>32</v>
      </c>
      <c r="C437" s="46">
        <f t="shared" si="46"/>
        <v>33</v>
      </c>
      <c r="D437" s="2">
        <v>28</v>
      </c>
      <c r="E437" s="42">
        <f t="shared" si="47"/>
        <v>34</v>
      </c>
      <c r="F437">
        <f t="shared" si="44"/>
        <v>1229</v>
      </c>
      <c r="G437" s="2">
        <f t="shared" si="45"/>
        <v>2458</v>
      </c>
      <c r="O437" s="8"/>
      <c r="P437" s="8"/>
      <c r="Q437" s="8"/>
      <c r="R437" s="8"/>
      <c r="S437">
        <f t="shared" si="48"/>
        <v>0</v>
      </c>
      <c r="T437">
        <f t="shared" si="48"/>
        <v>0</v>
      </c>
      <c r="U437">
        <f t="shared" si="49"/>
        <v>0</v>
      </c>
      <c r="V437">
        <f t="shared" si="49"/>
        <v>0</v>
      </c>
      <c r="W437" s="32">
        <f>O292+O317+SUM(W340:W436)</f>
        <v>-287679.875</v>
      </c>
    </row>
    <row r="438" spans="1:23" x14ac:dyDescent="0.2">
      <c r="A438" s="14">
        <v>44246.041666666664</v>
      </c>
      <c r="B438" s="2">
        <v>32</v>
      </c>
      <c r="C438" s="46">
        <f t="shared" si="46"/>
        <v>33</v>
      </c>
      <c r="D438" s="2">
        <v>27</v>
      </c>
      <c r="E438" s="42">
        <f t="shared" si="47"/>
        <v>33</v>
      </c>
      <c r="F438">
        <f t="shared" si="44"/>
        <v>1229</v>
      </c>
      <c r="G438" s="2">
        <f t="shared" si="45"/>
        <v>2458</v>
      </c>
      <c r="S438">
        <f t="shared" si="48"/>
        <v>0</v>
      </c>
      <c r="T438">
        <f t="shared" si="48"/>
        <v>0</v>
      </c>
      <c r="U438">
        <f t="shared" si="49"/>
        <v>0</v>
      </c>
      <c r="V438">
        <f t="shared" si="49"/>
        <v>0</v>
      </c>
    </row>
    <row r="439" spans="1:23" x14ac:dyDescent="0.2">
      <c r="A439" s="14">
        <v>44154.083333333336</v>
      </c>
      <c r="B439" s="2">
        <v>31</v>
      </c>
      <c r="C439" s="46">
        <f t="shared" si="46"/>
        <v>32</v>
      </c>
      <c r="D439" s="2">
        <v>30</v>
      </c>
      <c r="E439" s="42">
        <f t="shared" si="47"/>
        <v>36</v>
      </c>
      <c r="F439">
        <f t="shared" si="44"/>
        <v>1229</v>
      </c>
      <c r="G439" s="2">
        <f t="shared" si="45"/>
        <v>2458</v>
      </c>
      <c r="S439">
        <f t="shared" si="48"/>
        <v>0</v>
      </c>
      <c r="T439">
        <f t="shared" si="48"/>
        <v>0</v>
      </c>
      <c r="U439">
        <f t="shared" si="49"/>
        <v>0</v>
      </c>
      <c r="V439">
        <f t="shared" si="49"/>
        <v>0</v>
      </c>
    </row>
    <row r="440" spans="1:23" x14ac:dyDescent="0.2">
      <c r="A440" s="14">
        <v>44154.125</v>
      </c>
      <c r="B440" s="2">
        <v>31</v>
      </c>
      <c r="C440" s="46">
        <f t="shared" si="46"/>
        <v>32</v>
      </c>
      <c r="D440" s="2">
        <v>33</v>
      </c>
      <c r="E440" s="42">
        <f t="shared" si="47"/>
        <v>39</v>
      </c>
      <c r="F440">
        <f t="shared" si="44"/>
        <v>1229</v>
      </c>
      <c r="G440" s="2">
        <f t="shared" si="45"/>
        <v>2458</v>
      </c>
      <c r="S440">
        <f t="shared" si="48"/>
        <v>0</v>
      </c>
      <c r="T440">
        <f t="shared" si="48"/>
        <v>0</v>
      </c>
      <c r="U440">
        <f t="shared" si="49"/>
        <v>0</v>
      </c>
      <c r="V440">
        <f t="shared" si="49"/>
        <v>0</v>
      </c>
    </row>
    <row r="441" spans="1:23" x14ac:dyDescent="0.2">
      <c r="A441" s="14">
        <v>44246.166666666664</v>
      </c>
      <c r="B441" s="2">
        <v>29</v>
      </c>
      <c r="C441" s="46">
        <f t="shared" si="46"/>
        <v>30</v>
      </c>
      <c r="D441" s="2">
        <v>37</v>
      </c>
      <c r="E441" s="42">
        <f t="shared" si="47"/>
        <v>43</v>
      </c>
      <c r="F441">
        <f t="shared" si="44"/>
        <v>1684</v>
      </c>
      <c r="G441" s="2">
        <f t="shared" si="45"/>
        <v>3368</v>
      </c>
      <c r="S441">
        <f t="shared" si="48"/>
        <v>0</v>
      </c>
      <c r="T441">
        <f t="shared" si="48"/>
        <v>0</v>
      </c>
      <c r="U441">
        <f t="shared" si="49"/>
        <v>0</v>
      </c>
      <c r="V441">
        <f t="shared" si="49"/>
        <v>0</v>
      </c>
    </row>
    <row r="442" spans="1:23" x14ac:dyDescent="0.2">
      <c r="A442" s="14">
        <v>44154.208333333336</v>
      </c>
      <c r="B442" s="2">
        <v>27</v>
      </c>
      <c r="C442" s="46">
        <f t="shared" si="46"/>
        <v>28</v>
      </c>
      <c r="D442" s="2">
        <v>38</v>
      </c>
      <c r="E442" s="42">
        <f t="shared" si="47"/>
        <v>44</v>
      </c>
      <c r="F442">
        <f t="shared" si="44"/>
        <v>1433</v>
      </c>
      <c r="G442" s="2">
        <f t="shared" si="45"/>
        <v>2866</v>
      </c>
      <c r="S442">
        <f t="shared" si="48"/>
        <v>0</v>
      </c>
      <c r="T442">
        <f t="shared" si="48"/>
        <v>0</v>
      </c>
      <c r="U442">
        <f t="shared" si="49"/>
        <v>0</v>
      </c>
      <c r="V442">
        <f t="shared" si="49"/>
        <v>0</v>
      </c>
    </row>
    <row r="443" spans="1:23" x14ac:dyDescent="0.2">
      <c r="A443" s="14">
        <v>44154.25</v>
      </c>
      <c r="B443" s="2">
        <v>27</v>
      </c>
      <c r="C443" s="46">
        <f t="shared" si="46"/>
        <v>28</v>
      </c>
      <c r="D443" s="2">
        <v>39</v>
      </c>
      <c r="E443" s="42">
        <f t="shared" si="47"/>
        <v>45</v>
      </c>
      <c r="F443">
        <f t="shared" si="44"/>
        <v>1433</v>
      </c>
      <c r="G443" s="2">
        <f t="shared" si="45"/>
        <v>2866</v>
      </c>
      <c r="S443">
        <f t="shared" si="48"/>
        <v>0</v>
      </c>
      <c r="T443">
        <f t="shared" si="48"/>
        <v>0</v>
      </c>
      <c r="U443">
        <f t="shared" si="49"/>
        <v>0</v>
      </c>
      <c r="V443">
        <f t="shared" si="49"/>
        <v>0</v>
      </c>
    </row>
    <row r="444" spans="1:23" x14ac:dyDescent="0.2">
      <c r="A444" s="14">
        <v>44154.291666666664</v>
      </c>
      <c r="B444" s="2">
        <v>26</v>
      </c>
      <c r="C444" s="46">
        <f t="shared" si="46"/>
        <v>27</v>
      </c>
      <c r="D444" s="2">
        <v>40</v>
      </c>
      <c r="E444" s="42">
        <f t="shared" si="47"/>
        <v>46</v>
      </c>
      <c r="F444">
        <f t="shared" si="44"/>
        <v>1433</v>
      </c>
      <c r="G444" s="2">
        <f t="shared" si="45"/>
        <v>2866</v>
      </c>
      <c r="I444" s="9"/>
      <c r="J444" s="9"/>
      <c r="K444" s="9"/>
      <c r="L444" s="9"/>
      <c r="M444" s="9"/>
      <c r="N444" s="9"/>
      <c r="P444" s="37"/>
      <c r="Q444" s="37"/>
      <c r="R444" s="37"/>
      <c r="S444">
        <f t="shared" si="48"/>
        <v>0</v>
      </c>
      <c r="T444">
        <f t="shared" si="48"/>
        <v>0</v>
      </c>
      <c r="U444">
        <f t="shared" si="49"/>
        <v>0</v>
      </c>
      <c r="V444">
        <f t="shared" si="49"/>
        <v>0</v>
      </c>
    </row>
    <row r="445" spans="1:23" x14ac:dyDescent="0.2">
      <c r="A445" s="14">
        <v>44154.333333333336</v>
      </c>
      <c r="B445" s="2">
        <v>25</v>
      </c>
      <c r="C445" s="46">
        <f t="shared" si="46"/>
        <v>26</v>
      </c>
      <c r="D445" s="2">
        <v>40</v>
      </c>
      <c r="E445" s="42">
        <f t="shared" si="47"/>
        <v>46</v>
      </c>
      <c r="F445">
        <f t="shared" si="44"/>
        <v>1433</v>
      </c>
      <c r="G445" s="2">
        <f t="shared" si="45"/>
        <v>2866</v>
      </c>
      <c r="I445" s="9"/>
      <c r="J445" s="9"/>
      <c r="K445" s="9"/>
      <c r="L445" s="9"/>
      <c r="M445" s="9"/>
      <c r="N445" s="9"/>
      <c r="P445" s="37"/>
      <c r="Q445" s="37"/>
      <c r="R445" s="37"/>
      <c r="S445">
        <f t="shared" si="48"/>
        <v>0</v>
      </c>
      <c r="T445">
        <f t="shared" si="48"/>
        <v>0</v>
      </c>
      <c r="U445">
        <f t="shared" si="49"/>
        <v>0</v>
      </c>
      <c r="V445">
        <f t="shared" si="49"/>
        <v>0</v>
      </c>
    </row>
    <row r="446" spans="1:23" x14ac:dyDescent="0.2">
      <c r="A446" s="14">
        <v>44154.375</v>
      </c>
      <c r="B446" s="2">
        <v>25</v>
      </c>
      <c r="C446" s="46">
        <f t="shared" si="46"/>
        <v>26</v>
      </c>
      <c r="D446" s="2">
        <v>41</v>
      </c>
      <c r="E446" s="42">
        <f t="shared" si="47"/>
        <v>47</v>
      </c>
      <c r="F446">
        <f t="shared" si="44"/>
        <v>1433</v>
      </c>
      <c r="G446" s="2">
        <f t="shared" si="45"/>
        <v>2866</v>
      </c>
      <c r="I446" s="9"/>
      <c r="J446" s="9"/>
      <c r="K446" s="9"/>
      <c r="L446" s="9"/>
      <c r="M446" s="9"/>
      <c r="N446" s="9"/>
      <c r="P446" s="37"/>
      <c r="Q446" s="37"/>
      <c r="R446" s="37"/>
      <c r="S446">
        <f t="shared" si="48"/>
        <v>0</v>
      </c>
      <c r="T446">
        <f t="shared" si="48"/>
        <v>0</v>
      </c>
      <c r="U446">
        <f t="shared" si="49"/>
        <v>0</v>
      </c>
      <c r="V446">
        <f t="shared" si="49"/>
        <v>0</v>
      </c>
    </row>
    <row r="447" spans="1:23" x14ac:dyDescent="0.2">
      <c r="A447" s="14">
        <v>44154.416666666664</v>
      </c>
      <c r="B447" s="2">
        <v>24</v>
      </c>
      <c r="C447" s="46">
        <f t="shared" si="46"/>
        <v>25</v>
      </c>
      <c r="D447" s="2">
        <v>41</v>
      </c>
      <c r="E447" s="42">
        <f t="shared" si="47"/>
        <v>47</v>
      </c>
      <c r="F447">
        <f t="shared" si="44"/>
        <v>1433</v>
      </c>
      <c r="G447" s="2">
        <f t="shared" si="45"/>
        <v>2866</v>
      </c>
      <c r="I447" s="9"/>
      <c r="J447" s="9"/>
      <c r="K447" s="9"/>
      <c r="L447" s="9"/>
      <c r="M447" s="9"/>
      <c r="N447" s="9"/>
      <c r="P447" s="37"/>
      <c r="Q447" s="37"/>
      <c r="R447" s="37"/>
      <c r="S447">
        <f t="shared" si="48"/>
        <v>0</v>
      </c>
      <c r="T447">
        <f t="shared" si="48"/>
        <v>0</v>
      </c>
      <c r="U447">
        <f t="shared" si="49"/>
        <v>0</v>
      </c>
      <c r="V447">
        <f t="shared" si="49"/>
        <v>0</v>
      </c>
    </row>
    <row r="448" spans="1:23" x14ac:dyDescent="0.2">
      <c r="A448" s="14">
        <v>44154.458333333336</v>
      </c>
      <c r="B448" s="2">
        <v>24</v>
      </c>
      <c r="C448" s="46">
        <f t="shared" si="46"/>
        <v>25</v>
      </c>
      <c r="D448" s="2">
        <v>44</v>
      </c>
      <c r="E448" s="42">
        <f t="shared" si="47"/>
        <v>50</v>
      </c>
      <c r="F448">
        <f t="shared" si="44"/>
        <v>1805.4</v>
      </c>
      <c r="G448" s="2">
        <f t="shared" si="45"/>
        <v>3610.8</v>
      </c>
      <c r="I448" s="9"/>
      <c r="J448" s="9"/>
      <c r="K448" s="9"/>
      <c r="L448" s="9"/>
      <c r="M448" s="9"/>
      <c r="N448" s="9"/>
      <c r="P448" s="37"/>
      <c r="Q448" s="37"/>
      <c r="R448" s="37"/>
      <c r="S448">
        <f t="shared" si="48"/>
        <v>0</v>
      </c>
      <c r="T448">
        <f t="shared" si="48"/>
        <v>0</v>
      </c>
      <c r="U448">
        <f t="shared" si="49"/>
        <v>0</v>
      </c>
      <c r="V448">
        <f t="shared" si="49"/>
        <v>0</v>
      </c>
    </row>
    <row r="449" spans="1:23" x14ac:dyDescent="0.2">
      <c r="A449" s="14">
        <v>44154.5</v>
      </c>
      <c r="B449" s="2">
        <v>23</v>
      </c>
      <c r="C449" s="46">
        <f t="shared" si="46"/>
        <v>24</v>
      </c>
      <c r="D449" s="2">
        <v>47</v>
      </c>
      <c r="E449" s="42">
        <f t="shared" si="47"/>
        <v>53</v>
      </c>
      <c r="F449">
        <f t="shared" si="44"/>
        <v>1425.5</v>
      </c>
      <c r="G449" s="2">
        <f t="shared" si="45"/>
        <v>2851</v>
      </c>
      <c r="I449" s="9"/>
      <c r="J449" s="9"/>
      <c r="K449" s="9"/>
      <c r="L449" s="9"/>
      <c r="M449" s="9"/>
      <c r="N449" s="9"/>
      <c r="P449" s="37"/>
      <c r="Q449" s="37"/>
      <c r="R449" s="37"/>
      <c r="S449">
        <f t="shared" si="48"/>
        <v>0</v>
      </c>
      <c r="T449">
        <f t="shared" si="48"/>
        <v>0</v>
      </c>
      <c r="U449">
        <f t="shared" si="49"/>
        <v>0</v>
      </c>
      <c r="V449">
        <f t="shared" si="49"/>
        <v>0</v>
      </c>
    </row>
    <row r="450" spans="1:23" x14ac:dyDescent="0.2">
      <c r="A450" s="14">
        <v>44154.541666666664</v>
      </c>
      <c r="B450" s="2">
        <v>22</v>
      </c>
      <c r="C450" s="46">
        <f t="shared" si="46"/>
        <v>23</v>
      </c>
      <c r="D450" s="2">
        <v>50</v>
      </c>
      <c r="E450" s="42">
        <f t="shared" si="47"/>
        <v>56</v>
      </c>
      <c r="F450">
        <f t="shared" si="44"/>
        <v>1425.5</v>
      </c>
      <c r="G450" s="2">
        <f t="shared" si="45"/>
        <v>2851</v>
      </c>
      <c r="I450" s="9"/>
      <c r="J450" s="9"/>
      <c r="K450" s="9"/>
      <c r="L450" s="9"/>
      <c r="M450" s="9"/>
      <c r="N450" s="9"/>
      <c r="P450" s="37"/>
      <c r="Q450" s="37"/>
      <c r="R450" s="37"/>
      <c r="S450">
        <f t="shared" si="48"/>
        <v>0</v>
      </c>
      <c r="T450">
        <f t="shared" si="48"/>
        <v>0</v>
      </c>
      <c r="U450">
        <f t="shared" si="49"/>
        <v>0</v>
      </c>
      <c r="V450">
        <f t="shared" si="49"/>
        <v>0</v>
      </c>
    </row>
    <row r="451" spans="1:23" x14ac:dyDescent="0.2">
      <c r="A451" s="14">
        <v>44154.583333333336</v>
      </c>
      <c r="B451" s="2">
        <v>23</v>
      </c>
      <c r="C451" s="46">
        <f t="shared" si="46"/>
        <v>24</v>
      </c>
      <c r="D451" s="2">
        <v>48</v>
      </c>
      <c r="E451" s="42">
        <f t="shared" si="47"/>
        <v>54</v>
      </c>
      <c r="F451">
        <f t="shared" si="44"/>
        <v>1425.5</v>
      </c>
      <c r="G451" s="2">
        <f t="shared" si="45"/>
        <v>2851</v>
      </c>
      <c r="I451" s="9"/>
      <c r="J451" s="9"/>
      <c r="K451" s="9"/>
      <c r="L451" s="9"/>
      <c r="M451" s="9"/>
      <c r="N451" s="9"/>
      <c r="P451" s="37"/>
      <c r="Q451" s="37"/>
      <c r="R451" s="37"/>
      <c r="S451">
        <f t="shared" si="48"/>
        <v>0</v>
      </c>
      <c r="T451">
        <f t="shared" si="48"/>
        <v>0</v>
      </c>
      <c r="U451">
        <f t="shared" si="49"/>
        <v>0</v>
      </c>
      <c r="V451">
        <f t="shared" si="49"/>
        <v>0</v>
      </c>
    </row>
    <row r="452" spans="1:23" x14ac:dyDescent="0.2">
      <c r="A452" s="14">
        <v>44154.625</v>
      </c>
      <c r="B452" s="2">
        <v>23</v>
      </c>
      <c r="C452" s="46">
        <f t="shared" si="46"/>
        <v>24</v>
      </c>
      <c r="D452" s="2">
        <v>45</v>
      </c>
      <c r="E452" s="42">
        <f t="shared" si="47"/>
        <v>51</v>
      </c>
      <c r="F452">
        <f t="shared" ref="F452:F515" si="50">IF(AND(AND(C452&gt;=15,C452 &lt;20),AND(E452&gt;=30,E452&lt;40)),562,
IF(AND(AND(C452&gt;=15,C452 &lt;20),AND(E452&gt;=40,E452&lt;50)),805,
IF(AND(AND(C452&gt;=15,C452 &lt;20),AND(E452&gt;=50,E452&lt;60)),877.2,
IF(AND(AND(C452&gt;=15,C452 &lt;20),AND(E452&gt;=60,E452&lt;70)),1124.6,
IF(AND(AND(C452&gt;=15,C452 &lt;20),AND(E452&gt;=70,E452&lt;80)),1609.5,
IF(AND(AND(C452&gt;=15,C452 &lt;20),AND(E452&gt;=80,E452&lt;90)),1754.4,
IF(AND(AND(C452&gt;=15,C452 &lt;20),AND(E452&gt;=90)),2280.7,
IF(AND(AND(C452&gt;=20,C452 &lt;25),AND(E452&gt;=30,E452&lt;40)),1008,
IF(AND(AND(C452&gt;=20,C452 &lt;25),AND(E452&gt;=40,E452&lt;50)),1250,
IF(AND(AND(C452&gt;=20,C452 &lt;25),AND(E452&gt;=50,E452&lt;60)),1425.5,
IF(AND(AND(C452&gt;=20,C452 &lt;25),AND(E452&gt;=60,E452&lt;70)),1593.3,
IF(AND(AND(C452&gt;=20,C452 &lt;25),AND(E452&gt;=70,E452&lt;80)),1975.7,
IF(AND(AND(C452&gt;=20,C452 &lt;25),AND(E452&gt;=80,E452&lt;90)),2252.3,
IF(AND(AND(C452&gt;=20,C452 &lt;25),AND(E452&gt;=90)),3108.1,
IF(AND(AND(C452&gt;=25,C452 &lt;30),AND(E452&gt;=30,E452&lt;40)),1137,
IF(AND(AND(C452&gt;=25,C452 &lt;30),AND(E452&gt;=40,E452&lt;50)),1433,
IF(AND(AND(C452&gt;=25,C452 &lt;30),AND(E452&gt;=50,E452&lt;60)),1805.4,
IF(AND(AND(C452&gt;=25,C452 &lt;30),AND(E452&gt;=60,E452&lt;70)),2274.7,
IF(AND(AND(C452&gt;=25,C452 &lt;30),AND(E452&gt;=70,E452&lt;80)),3207.4,
IF(AND(AND(C452&gt;=25,C452 &lt;30),AND(E452&gt;=80,E452&lt;90)),3816.8,
IF(AND(AND(C452&gt;=25,C452 &lt;30),AND(E452&gt;=90)),4694.7,
IF(AND(AND(C452&gt;=30,C452 &lt;35),AND(E452&gt;=30,E452&lt;40)),1229,
IF(AND(AND(C452&gt;=30,C452 &lt;35),AND(E452&gt;=40,E452&lt;50)),1684,
IF(AND(AND(C452&gt;=30,C452 &lt;35),AND(E452&gt;=50,E452&lt;60)),2307,
IF(AND(AND(C452&gt;=30,C452 &lt;35),AND(E452&gt;=60,E452&lt;70)),3160.6,
IF(AND(AND(C452&gt;=30,C452 &lt;35),AND(E452&gt;=70,E452&lt;80)),4424.8,
IF(AND(AND(C452&gt;=30,C452 &lt;35),AND(E452&gt;=80,E452&lt;90)),5000,
IF(AND(AND(C452&gt;=30,C452 &lt;35),AND(E452&gt;=90)),6300,
IF(AND(AND(C452&gt;=35,C452 &lt;40),AND(E452&gt;=30,E452&lt;40)),1450,
IF(AND(AND(C452&gt;=35,C452 &lt;40),AND(E452&gt;=40,E452&lt;50)),1987,
IF(AND(AND(C452&gt;=35,C452 &lt;40),AND(E452&gt;=50,E452&lt;60)),2722.2,
IF(AND(AND(C452&gt;=35,C452 &lt;40),AND(E452&gt;=60,E452&lt;70)),3729.5,
IF(AND(AND(C452&gt;=35,C452 &lt;40),AND(E452&gt;=70,E452&lt;80)),5221.2,
IF(AND(AND(C452&gt;=35,C452 &lt;40),AND(E452&gt;=80,E452&lt;90)),5900,
IF(AND(AND(C452&gt;=35,C452 &lt;40),AND(E452&gt;=90)),7434,
IF(AND(AND(C452&gt;=40,C452 &lt;45),AND(E452&gt;=30,E452&lt;40)),1671,
IF(AND(AND(C452&gt;=40,C452 &lt;45),AND(E452&gt;=40,E452&lt;50)),2289,
IF(AND(AND(C452&gt;=40,C452 &lt;45),AND(E452&gt;=50,E452&lt;60)),3136,
IF(AND(AND(C452&gt;=40,C452 &lt;45),AND(E452&gt;=60,E452&lt;70)),4296.3,
IF(AND(AND(C452&gt;=40,C452 &lt;45),AND(E452&gt;=70,E452&lt;80)),6014.9,
IF(AND(AND(C452&gt;=40,C452 &lt;45),AND(E452&gt;=80,E452&lt;90)),6796.8,
IF(AND(AND(C452&gt;=40,C452 &lt;45),AND(E452&gt;=90)),8564,
IF(AND(AND(C452&gt;=45,C452 &lt;45.1),AND(E452&gt;=30,E452&lt;40)),1900,
IF(AND(AND(C452&gt;=45,C452 &lt;45.1),AND(E452&gt;=40,E452&lt;50)),2603,
IF(AND(AND(C452&gt;=45,C452 &lt;45.1),AND(E452&gt;=50,E452&lt;60)),3565.6,
IF(AND(AND(C452&gt;=45,C452 &lt;45.1),AND(E452&gt;=60,E452&lt;70)),4884.9,
IF(AND(AND(C452&gt;=45,C452 &lt;45.1),AND(E452&gt;=70,E452&lt;80)),6838.9,
IF(AND(AND(C452&gt;=45,C452 &lt;45.1),AND(E452&gt;=80,E452&lt;90)),7728,
IF(AND(AND(C452&gt;=45,C452 &lt;45.1),AND(E452&gt;=90)),9737.2,0)))))))))))))))))))))))))))))))))))))))))))))))))</f>
        <v>1425.5</v>
      </c>
      <c r="G452" s="2">
        <f t="shared" si="45"/>
        <v>2851</v>
      </c>
      <c r="I452" s="9"/>
      <c r="J452" s="9"/>
      <c r="K452" s="9"/>
      <c r="L452" s="9"/>
      <c r="M452" s="9"/>
      <c r="N452" s="9"/>
      <c r="P452" s="37"/>
      <c r="Q452" s="37"/>
      <c r="R452" s="37"/>
      <c r="S452">
        <f t="shared" si="48"/>
        <v>0</v>
      </c>
      <c r="T452">
        <f t="shared" si="48"/>
        <v>0</v>
      </c>
      <c r="U452">
        <f t="shared" si="49"/>
        <v>0</v>
      </c>
      <c r="V452">
        <f t="shared" si="49"/>
        <v>0</v>
      </c>
    </row>
    <row r="453" spans="1:23" x14ac:dyDescent="0.2">
      <c r="A453" s="14">
        <v>44154.666666666664</v>
      </c>
      <c r="B453" s="2">
        <v>23</v>
      </c>
      <c r="C453" s="46">
        <f t="shared" si="46"/>
        <v>24</v>
      </c>
      <c r="D453" s="2">
        <v>43</v>
      </c>
      <c r="E453" s="42">
        <f t="shared" si="47"/>
        <v>49</v>
      </c>
      <c r="F453">
        <f t="shared" si="50"/>
        <v>1250</v>
      </c>
      <c r="G453" s="2">
        <f t="shared" si="45"/>
        <v>2500</v>
      </c>
      <c r="I453" s="9"/>
      <c r="J453" s="9"/>
      <c r="K453" s="9"/>
      <c r="L453" s="9"/>
      <c r="M453" s="9"/>
      <c r="N453" s="9"/>
      <c r="P453" s="37"/>
      <c r="Q453" s="37"/>
      <c r="R453" s="37"/>
      <c r="S453">
        <f t="shared" si="48"/>
        <v>0</v>
      </c>
      <c r="T453">
        <f t="shared" si="48"/>
        <v>0</v>
      </c>
      <c r="U453">
        <f t="shared" si="49"/>
        <v>0</v>
      </c>
      <c r="V453">
        <f t="shared" si="49"/>
        <v>0</v>
      </c>
    </row>
    <row r="454" spans="1:23" x14ac:dyDescent="0.2">
      <c r="A454" s="14">
        <v>44154.708333333336</v>
      </c>
      <c r="B454" s="2">
        <v>24</v>
      </c>
      <c r="C454" s="46">
        <f t="shared" si="46"/>
        <v>25</v>
      </c>
      <c r="D454" s="2">
        <v>39</v>
      </c>
      <c r="E454" s="42">
        <f t="shared" si="47"/>
        <v>45</v>
      </c>
      <c r="F454">
        <f t="shared" si="50"/>
        <v>1433</v>
      </c>
      <c r="G454" s="2">
        <f t="shared" si="45"/>
        <v>2866</v>
      </c>
      <c r="P454" s="37"/>
      <c r="Q454" s="37"/>
      <c r="R454" s="37"/>
      <c r="S454">
        <f t="shared" si="48"/>
        <v>0</v>
      </c>
      <c r="T454">
        <f t="shared" si="48"/>
        <v>0</v>
      </c>
      <c r="U454">
        <f t="shared" si="49"/>
        <v>0</v>
      </c>
      <c r="V454">
        <f t="shared" si="49"/>
        <v>0</v>
      </c>
    </row>
    <row r="455" spans="1:23" x14ac:dyDescent="0.2">
      <c r="A455" s="14">
        <v>44154.75</v>
      </c>
      <c r="B455" s="2">
        <v>26</v>
      </c>
      <c r="C455" s="46">
        <f t="shared" si="46"/>
        <v>27</v>
      </c>
      <c r="D455" s="2">
        <v>36</v>
      </c>
      <c r="E455" s="42">
        <f t="shared" si="47"/>
        <v>42</v>
      </c>
      <c r="F455">
        <f t="shared" si="50"/>
        <v>1433</v>
      </c>
      <c r="G455" s="2">
        <f t="shared" si="45"/>
        <v>2866</v>
      </c>
      <c r="P455" s="37"/>
      <c r="Q455" s="37"/>
      <c r="R455" s="37"/>
      <c r="S455">
        <f t="shared" si="48"/>
        <v>0</v>
      </c>
      <c r="T455">
        <f t="shared" si="48"/>
        <v>0</v>
      </c>
      <c r="U455">
        <f t="shared" si="49"/>
        <v>0</v>
      </c>
      <c r="V455">
        <f t="shared" si="49"/>
        <v>0</v>
      </c>
    </row>
    <row r="456" spans="1:23" x14ac:dyDescent="0.2">
      <c r="A456" s="14">
        <v>44154.791666666664</v>
      </c>
      <c r="B456" s="2">
        <v>27</v>
      </c>
      <c r="C456" s="46">
        <f t="shared" si="46"/>
        <v>28</v>
      </c>
      <c r="D456" s="2">
        <v>33</v>
      </c>
      <c r="E456" s="42">
        <f t="shared" si="47"/>
        <v>39</v>
      </c>
      <c r="F456">
        <f t="shared" si="50"/>
        <v>1137</v>
      </c>
      <c r="G456" s="2">
        <f t="shared" si="45"/>
        <v>2274</v>
      </c>
      <c r="P456" s="37"/>
      <c r="Q456" s="37"/>
      <c r="R456" s="37"/>
      <c r="S456">
        <f t="shared" si="48"/>
        <v>0</v>
      </c>
      <c r="T456">
        <f t="shared" si="48"/>
        <v>0</v>
      </c>
      <c r="U456">
        <f t="shared" si="49"/>
        <v>0</v>
      </c>
      <c r="V456">
        <f t="shared" si="49"/>
        <v>0</v>
      </c>
    </row>
    <row r="457" spans="1:23" x14ac:dyDescent="0.2">
      <c r="A457" s="14">
        <v>44154.833333333336</v>
      </c>
      <c r="B457" s="2">
        <v>29</v>
      </c>
      <c r="C457" s="46">
        <f t="shared" si="46"/>
        <v>30</v>
      </c>
      <c r="D457" s="2">
        <v>30</v>
      </c>
      <c r="E457" s="42">
        <f t="shared" si="47"/>
        <v>36</v>
      </c>
      <c r="F457">
        <f t="shared" si="50"/>
        <v>1229</v>
      </c>
      <c r="G457" s="2">
        <f t="shared" si="45"/>
        <v>2458</v>
      </c>
      <c r="P457" s="37"/>
      <c r="Q457" s="37"/>
      <c r="R457" s="37"/>
      <c r="S457">
        <f t="shared" si="48"/>
        <v>0</v>
      </c>
      <c r="T457">
        <f t="shared" si="48"/>
        <v>0</v>
      </c>
      <c r="U457">
        <f t="shared" si="49"/>
        <v>0</v>
      </c>
      <c r="V457">
        <f t="shared" si="49"/>
        <v>0</v>
      </c>
    </row>
    <row r="458" spans="1:23" x14ac:dyDescent="0.2">
      <c r="A458" s="14">
        <v>44154.875</v>
      </c>
      <c r="B458" s="2">
        <v>30</v>
      </c>
      <c r="C458" s="46">
        <f t="shared" si="46"/>
        <v>31</v>
      </c>
      <c r="D458" s="2">
        <v>28</v>
      </c>
      <c r="E458" s="42">
        <f t="shared" si="47"/>
        <v>34</v>
      </c>
      <c r="F458">
        <f t="shared" si="50"/>
        <v>1229</v>
      </c>
      <c r="G458" s="2">
        <f t="shared" si="45"/>
        <v>2458</v>
      </c>
      <c r="P458" s="37"/>
      <c r="Q458" s="37"/>
      <c r="R458" s="37"/>
      <c r="S458">
        <f t="shared" si="48"/>
        <v>0</v>
      </c>
      <c r="T458">
        <f t="shared" si="48"/>
        <v>0</v>
      </c>
      <c r="U458">
        <f t="shared" si="49"/>
        <v>0</v>
      </c>
      <c r="V458">
        <f t="shared" si="49"/>
        <v>0</v>
      </c>
    </row>
    <row r="459" spans="1:23" x14ac:dyDescent="0.2">
      <c r="A459" s="14">
        <v>44154.916666666664</v>
      </c>
      <c r="B459" s="2">
        <v>31</v>
      </c>
      <c r="C459" s="46">
        <f t="shared" si="46"/>
        <v>32</v>
      </c>
      <c r="D459" s="2">
        <v>25</v>
      </c>
      <c r="E459" s="42">
        <f t="shared" si="47"/>
        <v>31</v>
      </c>
      <c r="F459">
        <f t="shared" si="50"/>
        <v>1229</v>
      </c>
      <c r="G459" s="2">
        <f t="shared" si="45"/>
        <v>2458</v>
      </c>
      <c r="P459" s="37"/>
      <c r="Q459" s="37"/>
      <c r="R459" s="37"/>
      <c r="S459">
        <f t="shared" si="48"/>
        <v>0</v>
      </c>
      <c r="T459">
        <f t="shared" si="48"/>
        <v>0</v>
      </c>
      <c r="U459">
        <f t="shared" si="49"/>
        <v>0</v>
      </c>
      <c r="V459">
        <f t="shared" si="49"/>
        <v>0</v>
      </c>
    </row>
    <row r="460" spans="1:23" x14ac:dyDescent="0.2">
      <c r="A460" s="14">
        <v>44154.958333333336</v>
      </c>
      <c r="B460" s="2">
        <v>31</v>
      </c>
      <c r="C460" s="46">
        <f t="shared" si="46"/>
        <v>32</v>
      </c>
      <c r="D460" s="2">
        <v>27</v>
      </c>
      <c r="E460" s="42">
        <f t="shared" si="47"/>
        <v>33</v>
      </c>
      <c r="F460">
        <f t="shared" si="50"/>
        <v>1229</v>
      </c>
      <c r="G460" s="2">
        <f t="shared" si="45"/>
        <v>2458</v>
      </c>
      <c r="H460" s="7">
        <f>AVERAGE(G437:G460)</f>
        <v>2739.5333333333333</v>
      </c>
      <c r="I460" s="9"/>
      <c r="J460" s="9"/>
      <c r="O460" s="8"/>
      <c r="P460" s="8"/>
      <c r="Q460" s="8"/>
      <c r="R460" s="8"/>
      <c r="S460">
        <f t="shared" si="48"/>
        <v>0</v>
      </c>
      <c r="T460">
        <f t="shared" si="48"/>
        <v>0</v>
      </c>
      <c r="U460">
        <f t="shared" si="49"/>
        <v>0</v>
      </c>
      <c r="V460">
        <f t="shared" si="49"/>
        <v>0</v>
      </c>
      <c r="W460" s="12">
        <f>AVERAGE(F437:F460)</f>
        <v>1369.7666666666667</v>
      </c>
    </row>
    <row r="461" spans="1:23" x14ac:dyDescent="0.2">
      <c r="A461" s="1" t="s">
        <v>3452</v>
      </c>
      <c r="B461" s="2">
        <v>24</v>
      </c>
      <c r="C461" s="46">
        <f t="shared" si="46"/>
        <v>25</v>
      </c>
      <c r="D461" s="2">
        <v>53</v>
      </c>
      <c r="E461" s="42">
        <f t="shared" si="47"/>
        <v>59</v>
      </c>
      <c r="F461">
        <f t="shared" si="50"/>
        <v>1805.4</v>
      </c>
      <c r="G461" s="2">
        <f t="shared" si="45"/>
        <v>3610.8</v>
      </c>
      <c r="S461">
        <f t="shared" si="48"/>
        <v>0</v>
      </c>
      <c r="T461">
        <f t="shared" si="48"/>
        <v>0</v>
      </c>
      <c r="U461">
        <f t="shared" si="49"/>
        <v>0</v>
      </c>
      <c r="V461">
        <f t="shared" si="49"/>
        <v>0</v>
      </c>
    </row>
    <row r="462" spans="1:23" x14ac:dyDescent="0.2">
      <c r="A462" s="1" t="s">
        <v>3453</v>
      </c>
      <c r="B462" s="2">
        <v>23</v>
      </c>
      <c r="C462" s="46">
        <f t="shared" si="46"/>
        <v>24</v>
      </c>
      <c r="D462" s="2">
        <v>56</v>
      </c>
      <c r="E462" s="42">
        <f t="shared" si="47"/>
        <v>62</v>
      </c>
      <c r="F462">
        <f t="shared" si="50"/>
        <v>1593.3</v>
      </c>
      <c r="G462" s="2">
        <f t="shared" ref="G462:G525" si="51">F462*2</f>
        <v>3186.6</v>
      </c>
      <c r="S462">
        <f t="shared" si="48"/>
        <v>0</v>
      </c>
      <c r="T462">
        <f t="shared" si="48"/>
        <v>0</v>
      </c>
      <c r="U462">
        <f t="shared" si="49"/>
        <v>0</v>
      </c>
      <c r="V462">
        <f t="shared" si="49"/>
        <v>0</v>
      </c>
    </row>
    <row r="463" spans="1:23" x14ac:dyDescent="0.2">
      <c r="A463" s="1" t="s">
        <v>3454</v>
      </c>
      <c r="B463" s="2">
        <v>22</v>
      </c>
      <c r="C463" s="46">
        <f t="shared" si="46"/>
        <v>23</v>
      </c>
      <c r="D463" s="2">
        <v>59</v>
      </c>
      <c r="E463" s="42">
        <f t="shared" si="47"/>
        <v>65</v>
      </c>
      <c r="F463">
        <f t="shared" si="50"/>
        <v>1593.3</v>
      </c>
      <c r="G463" s="2">
        <f t="shared" si="51"/>
        <v>3186.6</v>
      </c>
      <c r="S463">
        <f t="shared" si="48"/>
        <v>0</v>
      </c>
      <c r="T463">
        <f t="shared" si="48"/>
        <v>0</v>
      </c>
      <c r="U463">
        <f t="shared" si="49"/>
        <v>0</v>
      </c>
      <c r="V463">
        <f t="shared" si="49"/>
        <v>0</v>
      </c>
    </row>
    <row r="464" spans="1:23" x14ac:dyDescent="0.2">
      <c r="A464" s="1" t="s">
        <v>3455</v>
      </c>
      <c r="B464" s="2">
        <v>22</v>
      </c>
      <c r="C464" s="46">
        <f t="shared" si="46"/>
        <v>23</v>
      </c>
      <c r="D464" s="2">
        <v>62</v>
      </c>
      <c r="E464" s="42">
        <f t="shared" si="47"/>
        <v>68</v>
      </c>
      <c r="F464">
        <f t="shared" si="50"/>
        <v>1593.3</v>
      </c>
      <c r="G464" s="2">
        <f t="shared" si="51"/>
        <v>3186.6</v>
      </c>
      <c r="S464">
        <f t="shared" si="48"/>
        <v>0</v>
      </c>
      <c r="T464">
        <f t="shared" si="48"/>
        <v>0</v>
      </c>
      <c r="U464">
        <f t="shared" si="49"/>
        <v>0</v>
      </c>
      <c r="V464">
        <f t="shared" si="49"/>
        <v>0</v>
      </c>
    </row>
    <row r="465" spans="1:22" x14ac:dyDescent="0.2">
      <c r="A465" s="1" t="s">
        <v>3456</v>
      </c>
      <c r="B465" s="2">
        <v>22</v>
      </c>
      <c r="C465" s="46">
        <f t="shared" si="46"/>
        <v>23</v>
      </c>
      <c r="D465" s="2">
        <v>66</v>
      </c>
      <c r="E465" s="42">
        <f t="shared" si="47"/>
        <v>72</v>
      </c>
      <c r="F465">
        <f t="shared" si="50"/>
        <v>1975.7</v>
      </c>
      <c r="G465" s="2">
        <f t="shared" si="51"/>
        <v>3951.4</v>
      </c>
      <c r="S465">
        <f t="shared" si="48"/>
        <v>0</v>
      </c>
      <c r="T465">
        <f t="shared" si="48"/>
        <v>0</v>
      </c>
      <c r="U465">
        <f t="shared" si="49"/>
        <v>0</v>
      </c>
      <c r="V465">
        <f t="shared" si="49"/>
        <v>0</v>
      </c>
    </row>
    <row r="466" spans="1:22" x14ac:dyDescent="0.2">
      <c r="A466" s="1" t="s">
        <v>3457</v>
      </c>
      <c r="B466" s="2">
        <v>21</v>
      </c>
      <c r="C466" s="46">
        <f t="shared" si="46"/>
        <v>22</v>
      </c>
      <c r="D466" s="2">
        <v>69</v>
      </c>
      <c r="E466" s="42">
        <f t="shared" si="47"/>
        <v>75</v>
      </c>
      <c r="F466">
        <f t="shared" si="50"/>
        <v>1975.7</v>
      </c>
      <c r="G466" s="2">
        <f t="shared" si="51"/>
        <v>3951.4</v>
      </c>
      <c r="S466">
        <f t="shared" si="48"/>
        <v>0</v>
      </c>
      <c r="T466">
        <f t="shared" si="48"/>
        <v>0</v>
      </c>
      <c r="U466">
        <f t="shared" si="49"/>
        <v>0</v>
      </c>
      <c r="V466">
        <f t="shared" si="49"/>
        <v>0</v>
      </c>
    </row>
    <row r="467" spans="1:22" x14ac:dyDescent="0.2">
      <c r="A467" s="1" t="s">
        <v>3458</v>
      </c>
      <c r="B467" s="2">
        <v>22</v>
      </c>
      <c r="C467" s="46">
        <f t="shared" si="46"/>
        <v>23</v>
      </c>
      <c r="D467" s="2">
        <v>67</v>
      </c>
      <c r="E467" s="42">
        <f t="shared" si="47"/>
        <v>73</v>
      </c>
      <c r="F467">
        <f t="shared" si="50"/>
        <v>1975.7</v>
      </c>
      <c r="G467" s="2">
        <f t="shared" si="51"/>
        <v>3951.4</v>
      </c>
      <c r="S467">
        <f t="shared" si="48"/>
        <v>0</v>
      </c>
      <c r="T467">
        <f t="shared" si="48"/>
        <v>0</v>
      </c>
      <c r="U467">
        <f t="shared" si="49"/>
        <v>0</v>
      </c>
      <c r="V467">
        <f t="shared" si="49"/>
        <v>0</v>
      </c>
    </row>
    <row r="468" spans="1:22" x14ac:dyDescent="0.2">
      <c r="A468" s="1" t="s">
        <v>3459</v>
      </c>
      <c r="B468" s="2">
        <v>23</v>
      </c>
      <c r="C468" s="46">
        <f t="shared" si="46"/>
        <v>24</v>
      </c>
      <c r="D468" s="2">
        <v>64</v>
      </c>
      <c r="E468" s="42">
        <f t="shared" si="47"/>
        <v>70</v>
      </c>
      <c r="F468">
        <f t="shared" si="50"/>
        <v>1975.7</v>
      </c>
      <c r="G468" s="2">
        <f t="shared" si="51"/>
        <v>3951.4</v>
      </c>
      <c r="P468" s="37"/>
      <c r="Q468" s="37"/>
      <c r="R468" s="37"/>
      <c r="S468">
        <f t="shared" si="48"/>
        <v>0</v>
      </c>
      <c r="T468">
        <f t="shared" si="48"/>
        <v>0</v>
      </c>
      <c r="U468">
        <f t="shared" si="49"/>
        <v>0</v>
      </c>
      <c r="V468">
        <f t="shared" si="49"/>
        <v>0</v>
      </c>
    </row>
    <row r="469" spans="1:22" x14ac:dyDescent="0.2">
      <c r="A469" s="1" t="s">
        <v>3460</v>
      </c>
      <c r="B469" s="2">
        <v>23</v>
      </c>
      <c r="C469" s="46">
        <f t="shared" si="46"/>
        <v>24</v>
      </c>
      <c r="D469" s="2">
        <v>62</v>
      </c>
      <c r="E469" s="42">
        <f t="shared" si="47"/>
        <v>68</v>
      </c>
      <c r="F469">
        <f t="shared" si="50"/>
        <v>1593.3</v>
      </c>
      <c r="G469" s="2">
        <f t="shared" si="51"/>
        <v>3186.6</v>
      </c>
      <c r="P469" s="37"/>
      <c r="Q469" s="37"/>
      <c r="R469" s="37"/>
      <c r="S469">
        <f t="shared" si="48"/>
        <v>0</v>
      </c>
      <c r="T469">
        <f t="shared" si="48"/>
        <v>0</v>
      </c>
      <c r="U469">
        <f t="shared" si="49"/>
        <v>0</v>
      </c>
      <c r="V469">
        <f t="shared" si="49"/>
        <v>0</v>
      </c>
    </row>
    <row r="470" spans="1:22" x14ac:dyDescent="0.2">
      <c r="A470" s="1" t="s">
        <v>3461</v>
      </c>
      <c r="B470" s="2">
        <v>25</v>
      </c>
      <c r="C470" s="46">
        <f t="shared" si="46"/>
        <v>26</v>
      </c>
      <c r="D470" s="2">
        <v>56</v>
      </c>
      <c r="E470" s="42">
        <f t="shared" si="47"/>
        <v>62</v>
      </c>
      <c r="F470">
        <f t="shared" si="50"/>
        <v>2274.6999999999998</v>
      </c>
      <c r="G470" s="2">
        <f t="shared" si="51"/>
        <v>4549.3999999999996</v>
      </c>
      <c r="P470" s="37"/>
      <c r="Q470" s="37"/>
      <c r="R470" s="37"/>
      <c r="S470">
        <f t="shared" si="48"/>
        <v>0</v>
      </c>
      <c r="T470">
        <f t="shared" si="48"/>
        <v>0</v>
      </c>
      <c r="U470">
        <f t="shared" si="49"/>
        <v>0</v>
      </c>
      <c r="V470">
        <f t="shared" si="49"/>
        <v>0</v>
      </c>
    </row>
    <row r="471" spans="1:22" x14ac:dyDescent="0.2">
      <c r="A471" s="1" t="s">
        <v>3462</v>
      </c>
      <c r="B471" s="2">
        <v>26</v>
      </c>
      <c r="C471" s="46">
        <f t="shared" si="46"/>
        <v>27</v>
      </c>
      <c r="D471" s="2">
        <v>51</v>
      </c>
      <c r="E471" s="42">
        <f t="shared" si="47"/>
        <v>57</v>
      </c>
      <c r="F471">
        <f t="shared" si="50"/>
        <v>1805.4</v>
      </c>
      <c r="G471" s="2">
        <f t="shared" si="51"/>
        <v>3610.8</v>
      </c>
      <c r="P471" s="37"/>
      <c r="Q471" s="37"/>
      <c r="R471" s="37"/>
      <c r="S471">
        <f t="shared" si="48"/>
        <v>0</v>
      </c>
      <c r="T471">
        <f t="shared" si="48"/>
        <v>0</v>
      </c>
      <c r="U471">
        <f t="shared" si="49"/>
        <v>0</v>
      </c>
      <c r="V471">
        <f t="shared" si="49"/>
        <v>0</v>
      </c>
    </row>
    <row r="472" spans="1:22" x14ac:dyDescent="0.2">
      <c r="A472" s="1" t="s">
        <v>3462</v>
      </c>
      <c r="B472" s="2">
        <v>28</v>
      </c>
      <c r="C472" s="46">
        <f t="shared" si="46"/>
        <v>29</v>
      </c>
      <c r="D472" s="2">
        <v>45</v>
      </c>
      <c r="E472" s="42">
        <f t="shared" si="47"/>
        <v>51</v>
      </c>
      <c r="F472">
        <f t="shared" si="50"/>
        <v>1805.4</v>
      </c>
      <c r="G472" s="2">
        <f t="shared" si="51"/>
        <v>3610.8</v>
      </c>
      <c r="P472" s="37"/>
      <c r="Q472" s="37"/>
      <c r="R472" s="37"/>
      <c r="S472">
        <f t="shared" si="48"/>
        <v>0</v>
      </c>
      <c r="T472">
        <f t="shared" si="48"/>
        <v>0</v>
      </c>
      <c r="U472">
        <f t="shared" si="49"/>
        <v>0</v>
      </c>
      <c r="V472">
        <f t="shared" si="49"/>
        <v>0</v>
      </c>
    </row>
    <row r="473" spans="1:22" x14ac:dyDescent="0.2">
      <c r="A473" s="1" t="s">
        <v>3463</v>
      </c>
      <c r="B473" s="2">
        <v>29</v>
      </c>
      <c r="C473" s="46">
        <f t="shared" si="46"/>
        <v>30</v>
      </c>
      <c r="D473" s="2">
        <v>42</v>
      </c>
      <c r="E473" s="42">
        <f t="shared" si="47"/>
        <v>48</v>
      </c>
      <c r="F473">
        <f t="shared" si="50"/>
        <v>1684</v>
      </c>
      <c r="G473" s="2">
        <f t="shared" si="51"/>
        <v>3368</v>
      </c>
      <c r="P473" s="37"/>
      <c r="Q473" s="37"/>
      <c r="R473" s="37"/>
      <c r="S473">
        <f t="shared" si="48"/>
        <v>0</v>
      </c>
      <c r="T473">
        <f t="shared" si="48"/>
        <v>0</v>
      </c>
      <c r="U473">
        <f t="shared" si="49"/>
        <v>0</v>
      </c>
      <c r="V473">
        <f t="shared" si="49"/>
        <v>0</v>
      </c>
    </row>
    <row r="474" spans="1:22" x14ac:dyDescent="0.2">
      <c r="A474" s="1" t="s">
        <v>3464</v>
      </c>
      <c r="B474" s="2">
        <v>30</v>
      </c>
      <c r="C474" s="46">
        <f t="shared" si="46"/>
        <v>31</v>
      </c>
      <c r="D474" s="2">
        <v>39</v>
      </c>
      <c r="E474" s="42">
        <f t="shared" si="47"/>
        <v>45</v>
      </c>
      <c r="F474">
        <f t="shared" si="50"/>
        <v>1684</v>
      </c>
      <c r="G474" s="2">
        <f t="shared" si="51"/>
        <v>3368</v>
      </c>
      <c r="P474" s="37"/>
      <c r="Q474" s="37"/>
      <c r="R474" s="37"/>
      <c r="S474">
        <f t="shared" si="48"/>
        <v>0</v>
      </c>
      <c r="T474">
        <f t="shared" si="48"/>
        <v>0</v>
      </c>
      <c r="U474">
        <f t="shared" si="49"/>
        <v>0</v>
      </c>
      <c r="V474">
        <f t="shared" si="49"/>
        <v>0</v>
      </c>
    </row>
    <row r="475" spans="1:22" x14ac:dyDescent="0.2">
      <c r="A475" s="1" t="s">
        <v>3465</v>
      </c>
      <c r="B475" s="2">
        <v>31</v>
      </c>
      <c r="C475" s="46">
        <f t="shared" si="46"/>
        <v>32</v>
      </c>
      <c r="D475" s="2">
        <v>36</v>
      </c>
      <c r="E475" s="42">
        <f t="shared" si="47"/>
        <v>42</v>
      </c>
      <c r="F475">
        <f t="shared" si="50"/>
        <v>1684</v>
      </c>
      <c r="G475" s="2">
        <f t="shared" si="51"/>
        <v>3368</v>
      </c>
      <c r="P475" s="37"/>
      <c r="Q475" s="37"/>
      <c r="R475" s="37"/>
      <c r="S475">
        <f t="shared" si="48"/>
        <v>0</v>
      </c>
      <c r="T475">
        <f t="shared" si="48"/>
        <v>0</v>
      </c>
      <c r="U475">
        <f t="shared" si="49"/>
        <v>0</v>
      </c>
      <c r="V475">
        <f t="shared" si="49"/>
        <v>0</v>
      </c>
    </row>
    <row r="476" spans="1:22" x14ac:dyDescent="0.2">
      <c r="A476" s="1" t="s">
        <v>3466</v>
      </c>
      <c r="B476" s="2">
        <v>30</v>
      </c>
      <c r="C476" s="46">
        <f t="shared" si="46"/>
        <v>31</v>
      </c>
      <c r="D476" s="2">
        <v>38</v>
      </c>
      <c r="E476" s="42">
        <f t="shared" si="47"/>
        <v>44</v>
      </c>
      <c r="F476">
        <f t="shared" si="50"/>
        <v>1684</v>
      </c>
      <c r="G476" s="2">
        <f t="shared" si="51"/>
        <v>3368</v>
      </c>
      <c r="P476" s="37"/>
      <c r="Q476" s="37"/>
      <c r="R476" s="37"/>
      <c r="S476">
        <f t="shared" si="48"/>
        <v>0</v>
      </c>
      <c r="T476">
        <f t="shared" si="48"/>
        <v>0</v>
      </c>
      <c r="U476">
        <f t="shared" si="49"/>
        <v>0</v>
      </c>
      <c r="V476">
        <f t="shared" si="49"/>
        <v>0</v>
      </c>
    </row>
    <row r="477" spans="1:22" x14ac:dyDescent="0.2">
      <c r="A477" s="1" t="s">
        <v>3467</v>
      </c>
      <c r="B477" s="2">
        <v>29</v>
      </c>
      <c r="C477" s="46">
        <f t="shared" si="46"/>
        <v>30</v>
      </c>
      <c r="D477" s="2">
        <v>40</v>
      </c>
      <c r="E477" s="42">
        <f t="shared" si="47"/>
        <v>46</v>
      </c>
      <c r="F477">
        <f t="shared" si="50"/>
        <v>1684</v>
      </c>
      <c r="G477" s="2">
        <f t="shared" si="51"/>
        <v>3368</v>
      </c>
      <c r="P477" s="37"/>
      <c r="Q477" s="37"/>
      <c r="R477" s="37"/>
      <c r="S477">
        <f t="shared" si="48"/>
        <v>0</v>
      </c>
      <c r="T477">
        <f t="shared" si="48"/>
        <v>0</v>
      </c>
      <c r="U477">
        <f t="shared" si="49"/>
        <v>0</v>
      </c>
      <c r="V477">
        <f t="shared" si="49"/>
        <v>0</v>
      </c>
    </row>
    <row r="478" spans="1:22" x14ac:dyDescent="0.2">
      <c r="A478" s="1" t="s">
        <v>3468</v>
      </c>
      <c r="B478" s="2">
        <v>29</v>
      </c>
      <c r="C478" s="46">
        <f t="shared" si="46"/>
        <v>30</v>
      </c>
      <c r="D478" s="2">
        <v>42</v>
      </c>
      <c r="E478" s="42">
        <f t="shared" si="47"/>
        <v>48</v>
      </c>
      <c r="F478">
        <f t="shared" si="50"/>
        <v>1684</v>
      </c>
      <c r="G478" s="2">
        <f t="shared" si="51"/>
        <v>3368</v>
      </c>
      <c r="P478" s="37"/>
      <c r="Q478" s="37"/>
      <c r="R478" s="37"/>
      <c r="S478">
        <f t="shared" si="48"/>
        <v>0</v>
      </c>
      <c r="T478">
        <f t="shared" si="48"/>
        <v>0</v>
      </c>
      <c r="U478">
        <f t="shared" si="49"/>
        <v>0</v>
      </c>
      <c r="V478">
        <f t="shared" si="49"/>
        <v>0</v>
      </c>
    </row>
    <row r="479" spans="1:22" x14ac:dyDescent="0.2">
      <c r="A479" s="1" t="s">
        <v>3469</v>
      </c>
      <c r="B479" s="2">
        <v>28</v>
      </c>
      <c r="C479" s="46">
        <f t="shared" si="46"/>
        <v>29</v>
      </c>
      <c r="D479" s="2">
        <v>46</v>
      </c>
      <c r="E479" s="42">
        <f t="shared" si="47"/>
        <v>52</v>
      </c>
      <c r="F479">
        <f t="shared" si="50"/>
        <v>1805.4</v>
      </c>
      <c r="G479" s="2">
        <f t="shared" si="51"/>
        <v>3610.8</v>
      </c>
      <c r="P479" s="37"/>
      <c r="Q479" s="37"/>
      <c r="R479" s="37"/>
      <c r="S479">
        <f t="shared" si="48"/>
        <v>0</v>
      </c>
      <c r="T479">
        <f t="shared" si="48"/>
        <v>0</v>
      </c>
      <c r="U479">
        <f t="shared" si="49"/>
        <v>0</v>
      </c>
      <c r="V479">
        <f t="shared" si="49"/>
        <v>0</v>
      </c>
    </row>
    <row r="480" spans="1:22" x14ac:dyDescent="0.2">
      <c r="A480" s="1" t="s">
        <v>3470</v>
      </c>
      <c r="B480" s="2">
        <v>26</v>
      </c>
      <c r="C480" s="46">
        <f t="shared" si="46"/>
        <v>27</v>
      </c>
      <c r="D480" s="2">
        <v>50</v>
      </c>
      <c r="E480" s="42">
        <f t="shared" si="47"/>
        <v>56</v>
      </c>
      <c r="F480">
        <f t="shared" si="50"/>
        <v>1805.4</v>
      </c>
      <c r="G480" s="2">
        <f t="shared" si="51"/>
        <v>3610.8</v>
      </c>
      <c r="P480" s="37"/>
      <c r="Q480" s="37"/>
      <c r="R480" s="37"/>
      <c r="S480">
        <f t="shared" si="48"/>
        <v>0</v>
      </c>
      <c r="T480">
        <f t="shared" si="48"/>
        <v>0</v>
      </c>
      <c r="U480">
        <f t="shared" si="49"/>
        <v>0</v>
      </c>
      <c r="V480">
        <f t="shared" si="49"/>
        <v>0</v>
      </c>
    </row>
    <row r="481" spans="1:23" x14ac:dyDescent="0.2">
      <c r="A481" s="1" t="s">
        <v>3471</v>
      </c>
      <c r="B481" s="2">
        <v>25</v>
      </c>
      <c r="C481" s="46">
        <f t="shared" si="46"/>
        <v>26</v>
      </c>
      <c r="D481" s="2">
        <v>53</v>
      </c>
      <c r="E481" s="42">
        <f t="shared" si="47"/>
        <v>59</v>
      </c>
      <c r="F481">
        <f t="shared" si="50"/>
        <v>1805.4</v>
      </c>
      <c r="G481" s="2">
        <f t="shared" si="51"/>
        <v>3610.8</v>
      </c>
      <c r="P481" s="37"/>
      <c r="Q481" s="37"/>
      <c r="R481" s="37"/>
      <c r="S481">
        <f t="shared" si="48"/>
        <v>0</v>
      </c>
      <c r="T481">
        <f t="shared" si="48"/>
        <v>0</v>
      </c>
      <c r="U481">
        <f t="shared" si="49"/>
        <v>0</v>
      </c>
      <c r="V481">
        <f t="shared" si="49"/>
        <v>0</v>
      </c>
    </row>
    <row r="482" spans="1:23" x14ac:dyDescent="0.2">
      <c r="A482" s="1" t="s">
        <v>3472</v>
      </c>
      <c r="B482" s="2">
        <v>24</v>
      </c>
      <c r="C482" s="46">
        <f t="shared" si="46"/>
        <v>25</v>
      </c>
      <c r="D482" s="2">
        <v>53</v>
      </c>
      <c r="E482" s="42">
        <f t="shared" si="47"/>
        <v>59</v>
      </c>
      <c r="F482">
        <f t="shared" si="50"/>
        <v>1805.4</v>
      </c>
      <c r="G482" s="2">
        <f t="shared" si="51"/>
        <v>3610.8</v>
      </c>
      <c r="P482" s="37"/>
      <c r="Q482" s="37"/>
      <c r="R482" s="37"/>
      <c r="S482">
        <f t="shared" si="48"/>
        <v>0</v>
      </c>
      <c r="T482">
        <f t="shared" si="48"/>
        <v>0</v>
      </c>
      <c r="U482">
        <f t="shared" si="49"/>
        <v>0</v>
      </c>
      <c r="V482">
        <f t="shared" si="49"/>
        <v>0</v>
      </c>
    </row>
    <row r="483" spans="1:23" x14ac:dyDescent="0.2">
      <c r="A483" s="1" t="s">
        <v>3473</v>
      </c>
      <c r="B483" s="2">
        <v>24</v>
      </c>
      <c r="C483" s="46">
        <f t="shared" si="46"/>
        <v>25</v>
      </c>
      <c r="D483" s="2">
        <v>53</v>
      </c>
      <c r="E483" s="42">
        <f t="shared" si="47"/>
        <v>59</v>
      </c>
      <c r="F483">
        <f t="shared" si="50"/>
        <v>1805.4</v>
      </c>
      <c r="G483" s="2">
        <f t="shared" si="51"/>
        <v>3610.8</v>
      </c>
      <c r="P483" s="37"/>
      <c r="Q483" s="37"/>
      <c r="R483" s="37"/>
      <c r="S483">
        <f t="shared" si="48"/>
        <v>0</v>
      </c>
      <c r="T483">
        <f t="shared" si="48"/>
        <v>0</v>
      </c>
      <c r="U483">
        <f t="shared" si="49"/>
        <v>0</v>
      </c>
      <c r="V483">
        <f t="shared" si="49"/>
        <v>0</v>
      </c>
    </row>
    <row r="484" spans="1:23" x14ac:dyDescent="0.2">
      <c r="A484" s="1" t="s">
        <v>3474</v>
      </c>
      <c r="B484" s="2">
        <v>24</v>
      </c>
      <c r="C484" s="46">
        <f t="shared" si="46"/>
        <v>25</v>
      </c>
      <c r="D484" s="2">
        <v>53</v>
      </c>
      <c r="E484" s="42">
        <f t="shared" si="47"/>
        <v>59</v>
      </c>
      <c r="F484">
        <f>IF(AND(AND(C484&gt;=15,C484 &lt;20),AND(E484&gt;=30,E484&lt;40)),562,
IF(AND(AND(C484&gt;=15,C484 &lt;20),AND(E484&gt;=40,E484&lt;50)),805,
IF(AND(AND(C484&gt;=15,C484 &lt;20),AND(E484&gt;=50,E484&lt;60)),877.2,
IF(AND(AND(C484&gt;=15,C484 &lt;20),AND(E484&gt;=60,E484&lt;70)),1124.6,
IF(AND(AND(C484&gt;=15,C484 &lt;20),AND(E484&gt;=70,E484&lt;80)),1609.5,
IF(AND(AND(C484&gt;=15,C484 &lt;20),AND(E484&gt;=80,E484&lt;90)),1754.4,
IF(AND(AND(C484&gt;=15,C484 &lt;20),AND(E484&gt;=90)),2280.7,
IF(AND(AND(C484&gt;=20,C484 &lt;25),AND(E484&gt;=30,E484&lt;40)),1008,
IF(AND(AND(C484&gt;=20,C484 &lt;25),AND(E484&gt;=40,E484&lt;50)),1250,
IF(AND(AND(C484&gt;=20,C484 &lt;25),AND(E484&gt;=50,E484&lt;60)),1425.5,
IF(AND(AND(C484&gt;=20,C484 &lt;25),AND(E484&gt;=60,E484&lt;70)),1593.3,
IF(AND(AND(C484&gt;=20,C484 &lt;25),AND(E484&gt;=70,E484&lt;80)),1975.7,
IF(AND(AND(C484&gt;=20,C484 &lt;25),AND(E484&gt;=80,E484&lt;90)),2252.3,
IF(AND(AND(C484&gt;=20,C484 &lt;25),AND(E484&gt;=90)),3108.1,
IF(AND(AND(C484&gt;=25,C484 &lt;30),AND(E484&gt;=30,E484&lt;40)),1137,
IF(AND(AND(C484&gt;=25,C484 &lt;30),AND(E484&gt;=40,E484&lt;50)),1433,
IF(AND(AND(C484&gt;=25,C484 &lt;30),AND(E484&gt;=50,E484&lt;60)),1805.4,
IF(AND(AND(C484&gt;=25,C484 &lt;30),AND(E484&gt;=60,E484&lt;70)),2274.7,
IF(AND(AND(C484&gt;=25,C484 &lt;30),AND(E484&gt;=70,E484&lt;80)),3207.4,
IF(AND(AND(C484&gt;=25,C484 &lt;30),AND(E484&gt;=80,E484&lt;90)),3816.8,
IF(AND(AND(C484&gt;=25,C484 &lt;30),AND(E484&gt;=90)),4694.7,
IF(AND(AND(C484&gt;=30,C484 &lt;35),AND(E484&gt;=30,E484&lt;40)),1229,
IF(AND(AND(C484&gt;=30,C484 &lt;35),AND(E484&gt;=40,E484&lt;50)),1684,
IF(AND(AND(C484&gt;=30,C484 &lt;35),AND(E484&gt;=50,E484&lt;60)),2307,
IF(AND(AND(C484&gt;=30,C484 &lt;35),AND(E484&gt;=60,E484&lt;70)),3160.6,
IF(AND(AND(C484&gt;=30,C484 &lt;35),AND(E484&gt;=70,E484&lt;80)),4424.8,
IF(AND(AND(C484&gt;=30,C484 &lt;35),AND(E484&gt;=80,E484&lt;90)),5000,
IF(AND(AND(C484&gt;=30,C484 &lt;35),AND(E484&gt;=90)),6300,
IF(AND(AND(C484&gt;=35,C484 &lt;40),AND(E484&gt;=30,E484&lt;40)),1450,
IF(AND(AND(C484&gt;=35,C484 &lt;40),AND(E484&gt;=40,E484&lt;50)),1987,
IF(AND(AND(C484&gt;=35,C484 &lt;40),AND(E484&gt;=50,E484&lt;60)),2722.2,
IF(AND(AND(C484&gt;=35,C484 &lt;40),AND(E484&gt;=60,E484&lt;70)),3729.5,
IF(AND(AND(C484&gt;=35,C484 &lt;40),AND(E484&gt;=70,E484&lt;80)),5221.2,
IF(AND(AND(C484&gt;=35,C484 &lt;40),AND(E484&gt;=80,E484&lt;90)),5900,
IF(AND(AND(C484&gt;=35,C484 &lt;40),AND(E484&gt;=90)),7434,
IF(AND(AND(C484&gt;=40,C484 &lt;45),AND(E484&gt;=30,E484&lt;40)),1671,
IF(AND(AND(C484&gt;=40,C484 &lt;45),AND(E484&gt;=40,E484&lt;50)),2289,
IF(AND(AND(C484&gt;=40,C484 &lt;45),AND(E484&gt;=50,E484&lt;60)),3136,
IF(AND(AND(C484&gt;=40,C484 &lt;45),AND(E484&gt;=60,E484&lt;70)),4296.3,
IF(AND(AND(C484&gt;=40,C484 &lt;45),AND(E484&gt;=70,E484&lt;80)),6014.9,
IF(AND(AND(C484&gt;=40,C484 &lt;45),AND(E484&gt;=80,E484&lt;90)),6796.8,
IF(AND(AND(C484&gt;=40,C484 &lt;45),AND(E484&gt;=90)),8564,
IF(AND(AND(C484&gt;=45,C484 &lt;45.1),AND(E484&gt;=30,E484&lt;40)),1900,
IF(AND(AND(C484&gt;=45,C484 &lt;45.1),AND(E484&gt;=40,E484&lt;50)),2603,
IF(AND(AND(C484&gt;=45,C484 &lt;45.1),AND(E484&gt;=50,E484&lt;60)),3565.6,
IF(AND(AND(C484&gt;=45,C484 &lt;45.1),AND(E484&gt;=60,E484&lt;70)),4884.9,
IF(AND(AND(C484&gt;=45,C484 &lt;45.1),AND(E484&gt;=70,E484&lt;80)),6838.9,
IF(AND(AND(C484&gt;=45,C484 &lt;45.1),AND(E484&gt;=80,E484&lt;90)),7728,
IF(AND(AND(C484&gt;=45,C484 &lt;45.1),AND(E484&gt;=90)),9737.2,0)))))))))))))))))))))))))))))))))))))))))))))))))</f>
        <v>1805.4</v>
      </c>
      <c r="G484" s="2">
        <f t="shared" si="51"/>
        <v>3610.8</v>
      </c>
      <c r="H484" s="7">
        <f>AVERAGE(G461:G484)</f>
        <v>3575.275000000001</v>
      </c>
      <c r="I484" s="9"/>
      <c r="J484" s="9"/>
      <c r="O484" s="8"/>
      <c r="P484" s="8"/>
      <c r="Q484" s="8"/>
      <c r="R484" s="8"/>
      <c r="S484">
        <f t="shared" si="48"/>
        <v>0</v>
      </c>
      <c r="T484">
        <f t="shared" si="48"/>
        <v>0</v>
      </c>
      <c r="U484">
        <f t="shared" si="49"/>
        <v>0</v>
      </c>
      <c r="V484">
        <f t="shared" si="49"/>
        <v>0</v>
      </c>
      <c r="W484" s="12">
        <f>AVERAGE(F461:F484)</f>
        <v>1787.6375000000005</v>
      </c>
    </row>
    <row r="485" spans="1:23" x14ac:dyDescent="0.2">
      <c r="A485" s="1" t="s">
        <v>3475</v>
      </c>
      <c r="B485" s="2">
        <v>23</v>
      </c>
      <c r="C485" s="46">
        <f t="shared" si="46"/>
        <v>24</v>
      </c>
      <c r="D485" s="2">
        <v>59</v>
      </c>
      <c r="E485" s="42">
        <f t="shared" si="47"/>
        <v>65</v>
      </c>
      <c r="F485">
        <f t="shared" si="50"/>
        <v>1593.3</v>
      </c>
      <c r="G485" s="2">
        <f t="shared" si="51"/>
        <v>3186.6</v>
      </c>
      <c r="S485">
        <f t="shared" si="48"/>
        <v>0</v>
      </c>
      <c r="T485">
        <f t="shared" si="48"/>
        <v>0</v>
      </c>
      <c r="U485">
        <f t="shared" si="49"/>
        <v>0</v>
      </c>
      <c r="V485">
        <f t="shared" si="49"/>
        <v>0</v>
      </c>
    </row>
    <row r="486" spans="1:23" x14ac:dyDescent="0.2">
      <c r="A486" s="1" t="s">
        <v>3476</v>
      </c>
      <c r="B486" s="2">
        <v>22</v>
      </c>
      <c r="C486" s="46">
        <f t="shared" si="46"/>
        <v>23</v>
      </c>
      <c r="D486" s="2">
        <v>65</v>
      </c>
      <c r="E486" s="42">
        <f t="shared" si="47"/>
        <v>71</v>
      </c>
      <c r="F486">
        <f t="shared" si="50"/>
        <v>1975.7</v>
      </c>
      <c r="G486" s="2">
        <f t="shared" si="51"/>
        <v>3951.4</v>
      </c>
      <c r="S486">
        <f t="shared" si="48"/>
        <v>0</v>
      </c>
      <c r="T486">
        <f t="shared" si="48"/>
        <v>0</v>
      </c>
      <c r="U486">
        <f t="shared" si="49"/>
        <v>0</v>
      </c>
      <c r="V486">
        <f t="shared" si="49"/>
        <v>0</v>
      </c>
    </row>
    <row r="487" spans="1:23" x14ac:dyDescent="0.2">
      <c r="A487" s="1" t="s">
        <v>3477</v>
      </c>
      <c r="B487" s="2">
        <v>22</v>
      </c>
      <c r="C487" s="46">
        <f t="shared" si="46"/>
        <v>23</v>
      </c>
      <c r="D487" s="2">
        <v>71</v>
      </c>
      <c r="E487" s="42">
        <f t="shared" si="47"/>
        <v>77</v>
      </c>
      <c r="F487">
        <f t="shared" si="50"/>
        <v>1975.7</v>
      </c>
      <c r="G487" s="2">
        <f t="shared" si="51"/>
        <v>3951.4</v>
      </c>
      <c r="S487">
        <f t="shared" si="48"/>
        <v>0</v>
      </c>
      <c r="T487">
        <f t="shared" si="48"/>
        <v>0</v>
      </c>
      <c r="U487">
        <f t="shared" si="49"/>
        <v>0</v>
      </c>
      <c r="V487">
        <f t="shared" si="49"/>
        <v>0</v>
      </c>
    </row>
    <row r="488" spans="1:23" x14ac:dyDescent="0.2">
      <c r="A488" s="1" t="s">
        <v>3478</v>
      </c>
      <c r="B488" s="2">
        <v>21</v>
      </c>
      <c r="C488" s="46">
        <f t="shared" si="46"/>
        <v>22</v>
      </c>
      <c r="D488" s="2">
        <v>75</v>
      </c>
      <c r="E488" s="42">
        <f t="shared" si="47"/>
        <v>81</v>
      </c>
      <c r="F488">
        <f t="shared" si="50"/>
        <v>2252.3000000000002</v>
      </c>
      <c r="G488" s="2">
        <f t="shared" si="51"/>
        <v>4504.6000000000004</v>
      </c>
      <c r="S488">
        <f t="shared" si="48"/>
        <v>0</v>
      </c>
      <c r="T488">
        <f t="shared" si="48"/>
        <v>0</v>
      </c>
      <c r="U488">
        <f t="shared" si="49"/>
        <v>0</v>
      </c>
      <c r="V488">
        <f t="shared" si="49"/>
        <v>0</v>
      </c>
    </row>
    <row r="489" spans="1:23" x14ac:dyDescent="0.2">
      <c r="A489" s="1" t="s">
        <v>3479</v>
      </c>
      <c r="B489" s="2">
        <v>20</v>
      </c>
      <c r="C489" s="46">
        <f t="shared" si="46"/>
        <v>21</v>
      </c>
      <c r="D489" s="2">
        <v>79</v>
      </c>
      <c r="E489" s="42">
        <f t="shared" si="47"/>
        <v>85</v>
      </c>
      <c r="F489">
        <f t="shared" si="50"/>
        <v>2252.3000000000002</v>
      </c>
      <c r="G489" s="2">
        <f t="shared" si="51"/>
        <v>4504.6000000000004</v>
      </c>
      <c r="S489">
        <f t="shared" si="48"/>
        <v>0</v>
      </c>
      <c r="T489">
        <f t="shared" si="48"/>
        <v>0</v>
      </c>
      <c r="U489">
        <f t="shared" si="49"/>
        <v>0</v>
      </c>
      <c r="V489">
        <f t="shared" si="49"/>
        <v>0</v>
      </c>
    </row>
    <row r="490" spans="1:23" x14ac:dyDescent="0.2">
      <c r="A490" s="1" t="s">
        <v>3480</v>
      </c>
      <c r="B490" s="2">
        <v>19</v>
      </c>
      <c r="C490" s="46">
        <f t="shared" si="46"/>
        <v>20</v>
      </c>
      <c r="D490" s="2">
        <v>83</v>
      </c>
      <c r="E490" s="42">
        <f t="shared" si="47"/>
        <v>89</v>
      </c>
      <c r="F490">
        <f t="shared" si="50"/>
        <v>2252.3000000000002</v>
      </c>
      <c r="G490" s="2">
        <f t="shared" si="51"/>
        <v>4504.6000000000004</v>
      </c>
      <c r="S490">
        <f t="shared" si="48"/>
        <v>0</v>
      </c>
      <c r="T490">
        <f t="shared" si="48"/>
        <v>0</v>
      </c>
      <c r="U490">
        <f t="shared" si="49"/>
        <v>0</v>
      </c>
      <c r="V490">
        <f t="shared" si="49"/>
        <v>0</v>
      </c>
    </row>
    <row r="491" spans="1:23" x14ac:dyDescent="0.2">
      <c r="A491" s="1" t="s">
        <v>3481</v>
      </c>
      <c r="B491" s="2">
        <v>20</v>
      </c>
      <c r="C491" s="46">
        <f t="shared" si="46"/>
        <v>21</v>
      </c>
      <c r="D491" s="2">
        <v>79</v>
      </c>
      <c r="E491" s="42">
        <f t="shared" si="47"/>
        <v>85</v>
      </c>
      <c r="F491">
        <f t="shared" si="50"/>
        <v>2252.3000000000002</v>
      </c>
      <c r="G491" s="2">
        <f t="shared" si="51"/>
        <v>4504.6000000000004</v>
      </c>
      <c r="S491">
        <f t="shared" si="48"/>
        <v>0</v>
      </c>
      <c r="T491">
        <f t="shared" si="48"/>
        <v>0</v>
      </c>
      <c r="U491">
        <f t="shared" si="49"/>
        <v>0</v>
      </c>
      <c r="V491">
        <f t="shared" si="49"/>
        <v>0</v>
      </c>
    </row>
    <row r="492" spans="1:23" x14ac:dyDescent="0.2">
      <c r="A492" s="1" t="s">
        <v>3482</v>
      </c>
      <c r="B492" s="2">
        <v>21</v>
      </c>
      <c r="C492" s="46">
        <f t="shared" ref="C492:C555" si="52">B492+1</f>
        <v>22</v>
      </c>
      <c r="D492" s="2">
        <v>75</v>
      </c>
      <c r="E492" s="42">
        <f t="shared" ref="E492:E555" si="53">D492+6</f>
        <v>81</v>
      </c>
      <c r="F492">
        <f t="shared" si="50"/>
        <v>2252.3000000000002</v>
      </c>
      <c r="G492" s="2">
        <f t="shared" si="51"/>
        <v>4504.6000000000004</v>
      </c>
      <c r="S492">
        <f t="shared" si="48"/>
        <v>0</v>
      </c>
      <c r="T492">
        <f t="shared" si="48"/>
        <v>0</v>
      </c>
      <c r="U492">
        <f t="shared" si="49"/>
        <v>0</v>
      </c>
      <c r="V492">
        <f t="shared" si="49"/>
        <v>0</v>
      </c>
    </row>
    <row r="493" spans="1:23" x14ac:dyDescent="0.2">
      <c r="A493" s="1" t="s">
        <v>3483</v>
      </c>
      <c r="B493" s="2">
        <v>22</v>
      </c>
      <c r="C493" s="46">
        <f t="shared" si="52"/>
        <v>23</v>
      </c>
      <c r="D493" s="2">
        <v>71</v>
      </c>
      <c r="E493" s="42">
        <f t="shared" si="53"/>
        <v>77</v>
      </c>
      <c r="F493">
        <f t="shared" si="50"/>
        <v>1975.7</v>
      </c>
      <c r="G493" s="2">
        <f t="shared" si="51"/>
        <v>3951.4</v>
      </c>
      <c r="S493">
        <f t="shared" si="48"/>
        <v>0</v>
      </c>
      <c r="T493">
        <f t="shared" si="48"/>
        <v>0</v>
      </c>
      <c r="U493">
        <f t="shared" si="49"/>
        <v>0</v>
      </c>
      <c r="V493">
        <f t="shared" si="49"/>
        <v>0</v>
      </c>
    </row>
    <row r="494" spans="1:23" x14ac:dyDescent="0.2">
      <c r="A494" s="1" t="s">
        <v>3484</v>
      </c>
      <c r="B494" s="2">
        <v>23</v>
      </c>
      <c r="C494" s="46">
        <f t="shared" si="52"/>
        <v>24</v>
      </c>
      <c r="D494" s="2">
        <v>63</v>
      </c>
      <c r="E494" s="42">
        <f t="shared" si="53"/>
        <v>69</v>
      </c>
      <c r="F494">
        <f t="shared" si="50"/>
        <v>1593.3</v>
      </c>
      <c r="G494" s="2">
        <f t="shared" si="51"/>
        <v>3186.6</v>
      </c>
      <c r="S494">
        <f t="shared" si="48"/>
        <v>0</v>
      </c>
      <c r="T494">
        <f t="shared" si="48"/>
        <v>0</v>
      </c>
      <c r="U494">
        <f t="shared" si="49"/>
        <v>0</v>
      </c>
      <c r="V494">
        <f t="shared" si="49"/>
        <v>0</v>
      </c>
    </row>
    <row r="495" spans="1:23" x14ac:dyDescent="0.2">
      <c r="A495" s="1" t="s">
        <v>3485</v>
      </c>
      <c r="B495" s="2">
        <v>25</v>
      </c>
      <c r="C495" s="46">
        <f t="shared" si="52"/>
        <v>26</v>
      </c>
      <c r="D495" s="2">
        <v>56</v>
      </c>
      <c r="E495" s="42">
        <f t="shared" si="53"/>
        <v>62</v>
      </c>
      <c r="F495">
        <f t="shared" si="50"/>
        <v>2274.6999999999998</v>
      </c>
      <c r="G495" s="2">
        <f t="shared" si="51"/>
        <v>4549.3999999999996</v>
      </c>
      <c r="S495">
        <f t="shared" si="48"/>
        <v>0</v>
      </c>
      <c r="T495">
        <f t="shared" si="48"/>
        <v>0</v>
      </c>
      <c r="U495">
        <f t="shared" si="49"/>
        <v>0</v>
      </c>
      <c r="V495">
        <f t="shared" si="49"/>
        <v>0</v>
      </c>
    </row>
    <row r="496" spans="1:23" x14ac:dyDescent="0.2">
      <c r="A496" s="1" t="s">
        <v>3486</v>
      </c>
      <c r="B496" s="2">
        <v>27</v>
      </c>
      <c r="C496" s="46">
        <f t="shared" si="52"/>
        <v>28</v>
      </c>
      <c r="D496" s="2">
        <v>48</v>
      </c>
      <c r="E496" s="42">
        <f t="shared" si="53"/>
        <v>54</v>
      </c>
      <c r="F496">
        <f t="shared" si="50"/>
        <v>1805.4</v>
      </c>
      <c r="G496" s="2">
        <f t="shared" si="51"/>
        <v>3610.8</v>
      </c>
      <c r="S496">
        <f t="shared" si="48"/>
        <v>0</v>
      </c>
      <c r="T496">
        <f t="shared" si="48"/>
        <v>0</v>
      </c>
      <c r="U496">
        <f t="shared" si="49"/>
        <v>0</v>
      </c>
      <c r="V496">
        <f t="shared" si="49"/>
        <v>0</v>
      </c>
    </row>
    <row r="497" spans="1:23" x14ac:dyDescent="0.2">
      <c r="A497" s="1" t="s">
        <v>3487</v>
      </c>
      <c r="B497" s="2">
        <v>28</v>
      </c>
      <c r="C497" s="46">
        <f t="shared" si="52"/>
        <v>29</v>
      </c>
      <c r="D497" s="2">
        <v>44</v>
      </c>
      <c r="E497" s="42">
        <f t="shared" si="53"/>
        <v>50</v>
      </c>
      <c r="F497">
        <f t="shared" si="50"/>
        <v>1805.4</v>
      </c>
      <c r="G497" s="2">
        <f t="shared" si="51"/>
        <v>3610.8</v>
      </c>
      <c r="S497">
        <f t="shared" si="48"/>
        <v>0</v>
      </c>
      <c r="T497">
        <f t="shared" si="48"/>
        <v>0</v>
      </c>
      <c r="U497">
        <f t="shared" si="49"/>
        <v>0</v>
      </c>
      <c r="V497">
        <f t="shared" si="49"/>
        <v>0</v>
      </c>
    </row>
    <row r="498" spans="1:23" x14ac:dyDescent="0.2">
      <c r="A498" s="1" t="s">
        <v>3488</v>
      </c>
      <c r="B498" s="2">
        <v>29</v>
      </c>
      <c r="C498" s="46">
        <f t="shared" si="52"/>
        <v>30</v>
      </c>
      <c r="D498" s="2">
        <v>40</v>
      </c>
      <c r="E498" s="42">
        <f t="shared" si="53"/>
        <v>46</v>
      </c>
      <c r="F498">
        <f t="shared" si="50"/>
        <v>1684</v>
      </c>
      <c r="G498" s="2">
        <f t="shared" si="51"/>
        <v>3368</v>
      </c>
      <c r="S498">
        <f t="shared" ref="S498:T561" si="54">P498-I498</f>
        <v>0</v>
      </c>
      <c r="T498">
        <f t="shared" si="54"/>
        <v>0</v>
      </c>
      <c r="U498">
        <f t="shared" ref="U498:V561" si="55">P498-L498</f>
        <v>0</v>
      </c>
      <c r="V498">
        <f t="shared" si="55"/>
        <v>0</v>
      </c>
    </row>
    <row r="499" spans="1:23" x14ac:dyDescent="0.2">
      <c r="A499" s="1" t="s">
        <v>3489</v>
      </c>
      <c r="B499" s="2">
        <v>30</v>
      </c>
      <c r="C499" s="46">
        <f t="shared" si="52"/>
        <v>31</v>
      </c>
      <c r="D499" s="2">
        <v>36</v>
      </c>
      <c r="E499" s="42">
        <f t="shared" si="53"/>
        <v>42</v>
      </c>
      <c r="F499">
        <f t="shared" si="50"/>
        <v>1684</v>
      </c>
      <c r="G499" s="2">
        <f t="shared" si="51"/>
        <v>3368</v>
      </c>
      <c r="S499">
        <f t="shared" si="54"/>
        <v>0</v>
      </c>
      <c r="T499">
        <f t="shared" si="54"/>
        <v>0</v>
      </c>
      <c r="U499">
        <f t="shared" si="55"/>
        <v>0</v>
      </c>
      <c r="V499">
        <f t="shared" si="55"/>
        <v>0</v>
      </c>
    </row>
    <row r="500" spans="1:23" x14ac:dyDescent="0.2">
      <c r="A500" s="1" t="s">
        <v>3490</v>
      </c>
      <c r="B500" s="2">
        <v>31</v>
      </c>
      <c r="C500" s="46">
        <f t="shared" si="52"/>
        <v>32</v>
      </c>
      <c r="D500" s="2">
        <v>33</v>
      </c>
      <c r="E500" s="42">
        <f t="shared" si="53"/>
        <v>39</v>
      </c>
      <c r="F500">
        <f t="shared" si="50"/>
        <v>1229</v>
      </c>
      <c r="G500" s="2">
        <f t="shared" si="51"/>
        <v>2458</v>
      </c>
      <c r="S500">
        <f t="shared" si="54"/>
        <v>0</v>
      </c>
      <c r="T500">
        <f t="shared" si="54"/>
        <v>0</v>
      </c>
      <c r="U500">
        <f t="shared" si="55"/>
        <v>0</v>
      </c>
      <c r="V500">
        <f t="shared" si="55"/>
        <v>0</v>
      </c>
    </row>
    <row r="501" spans="1:23" x14ac:dyDescent="0.2">
      <c r="A501" s="1" t="s">
        <v>3491</v>
      </c>
      <c r="B501" s="2">
        <v>32</v>
      </c>
      <c r="C501" s="46">
        <f t="shared" si="52"/>
        <v>33</v>
      </c>
      <c r="D501" s="2">
        <v>30</v>
      </c>
      <c r="E501" s="42">
        <f t="shared" si="53"/>
        <v>36</v>
      </c>
      <c r="F501">
        <f t="shared" si="50"/>
        <v>1229</v>
      </c>
      <c r="G501" s="2">
        <f t="shared" si="51"/>
        <v>2458</v>
      </c>
      <c r="S501">
        <f t="shared" si="54"/>
        <v>0</v>
      </c>
      <c r="T501">
        <f t="shared" si="54"/>
        <v>0</v>
      </c>
      <c r="U501">
        <f t="shared" si="55"/>
        <v>0</v>
      </c>
      <c r="V501">
        <f t="shared" si="55"/>
        <v>0</v>
      </c>
    </row>
    <row r="502" spans="1:23" x14ac:dyDescent="0.2">
      <c r="A502" s="1" t="s">
        <v>3492</v>
      </c>
      <c r="B502" s="2">
        <v>33</v>
      </c>
      <c r="C502" s="46">
        <f t="shared" si="52"/>
        <v>34</v>
      </c>
      <c r="D502" s="2">
        <v>28</v>
      </c>
      <c r="E502" s="42">
        <f t="shared" si="53"/>
        <v>34</v>
      </c>
      <c r="F502">
        <f t="shared" si="50"/>
        <v>1229</v>
      </c>
      <c r="G502" s="2">
        <f t="shared" si="51"/>
        <v>2458</v>
      </c>
      <c r="S502">
        <f t="shared" si="54"/>
        <v>0</v>
      </c>
      <c r="T502">
        <f t="shared" si="54"/>
        <v>0</v>
      </c>
      <c r="U502">
        <f t="shared" si="55"/>
        <v>0</v>
      </c>
      <c r="V502">
        <f t="shared" si="55"/>
        <v>0</v>
      </c>
    </row>
    <row r="503" spans="1:23" x14ac:dyDescent="0.2">
      <c r="A503" s="1" t="s">
        <v>3493</v>
      </c>
      <c r="B503" s="2">
        <v>31</v>
      </c>
      <c r="C503" s="46">
        <f t="shared" si="52"/>
        <v>32</v>
      </c>
      <c r="D503" s="2">
        <v>32</v>
      </c>
      <c r="E503" s="42">
        <f t="shared" si="53"/>
        <v>38</v>
      </c>
      <c r="F503">
        <f t="shared" si="50"/>
        <v>1229</v>
      </c>
      <c r="G503" s="2">
        <f t="shared" si="51"/>
        <v>2458</v>
      </c>
      <c r="S503">
        <f t="shared" si="54"/>
        <v>0</v>
      </c>
      <c r="T503">
        <f t="shared" si="54"/>
        <v>0</v>
      </c>
      <c r="U503">
        <f t="shared" si="55"/>
        <v>0</v>
      </c>
      <c r="V503">
        <f t="shared" si="55"/>
        <v>0</v>
      </c>
    </row>
    <row r="504" spans="1:23" x14ac:dyDescent="0.2">
      <c r="A504" s="1" t="s">
        <v>3494</v>
      </c>
      <c r="B504" s="2">
        <v>30</v>
      </c>
      <c r="C504" s="46">
        <f t="shared" si="52"/>
        <v>31</v>
      </c>
      <c r="D504" s="2">
        <v>37</v>
      </c>
      <c r="E504" s="42">
        <f t="shared" si="53"/>
        <v>43</v>
      </c>
      <c r="F504">
        <f t="shared" si="50"/>
        <v>1684</v>
      </c>
      <c r="G504" s="2">
        <f t="shared" si="51"/>
        <v>3368</v>
      </c>
      <c r="S504">
        <f t="shared" si="54"/>
        <v>0</v>
      </c>
      <c r="T504">
        <f t="shared" si="54"/>
        <v>0</v>
      </c>
      <c r="U504">
        <f t="shared" si="55"/>
        <v>0</v>
      </c>
      <c r="V504">
        <f t="shared" si="55"/>
        <v>0</v>
      </c>
    </row>
    <row r="505" spans="1:23" x14ac:dyDescent="0.2">
      <c r="A505" s="1" t="s">
        <v>3495</v>
      </c>
      <c r="B505" s="2">
        <v>28</v>
      </c>
      <c r="C505" s="46">
        <f t="shared" si="52"/>
        <v>29</v>
      </c>
      <c r="D505" s="2">
        <v>42</v>
      </c>
      <c r="E505" s="42">
        <f t="shared" si="53"/>
        <v>48</v>
      </c>
      <c r="F505">
        <f t="shared" si="50"/>
        <v>1433</v>
      </c>
      <c r="G505" s="2">
        <f t="shared" si="51"/>
        <v>2866</v>
      </c>
      <c r="S505">
        <f t="shared" si="54"/>
        <v>0</v>
      </c>
      <c r="T505">
        <f t="shared" si="54"/>
        <v>0</v>
      </c>
      <c r="U505">
        <f t="shared" si="55"/>
        <v>0</v>
      </c>
      <c r="V505">
        <f t="shared" si="55"/>
        <v>0</v>
      </c>
    </row>
    <row r="506" spans="1:23" x14ac:dyDescent="0.2">
      <c r="A506" s="1" t="s">
        <v>3496</v>
      </c>
      <c r="B506" s="2">
        <v>27</v>
      </c>
      <c r="C506" s="46">
        <f t="shared" si="52"/>
        <v>28</v>
      </c>
      <c r="D506" s="2">
        <v>44</v>
      </c>
      <c r="E506" s="42">
        <f t="shared" si="53"/>
        <v>50</v>
      </c>
      <c r="F506">
        <f t="shared" si="50"/>
        <v>1805.4</v>
      </c>
      <c r="G506" s="2">
        <f t="shared" si="51"/>
        <v>3610.8</v>
      </c>
      <c r="S506">
        <f t="shared" si="54"/>
        <v>0</v>
      </c>
      <c r="T506">
        <f t="shared" si="54"/>
        <v>0</v>
      </c>
      <c r="U506">
        <f t="shared" si="55"/>
        <v>0</v>
      </c>
      <c r="V506">
        <f t="shared" si="55"/>
        <v>0</v>
      </c>
    </row>
    <row r="507" spans="1:23" x14ac:dyDescent="0.2">
      <c r="A507" s="1" t="s">
        <v>3497</v>
      </c>
      <c r="B507" s="2">
        <v>26</v>
      </c>
      <c r="C507" s="46">
        <f t="shared" si="52"/>
        <v>27</v>
      </c>
      <c r="D507" s="2">
        <v>47</v>
      </c>
      <c r="E507" s="42">
        <f t="shared" si="53"/>
        <v>53</v>
      </c>
      <c r="F507">
        <f t="shared" si="50"/>
        <v>1805.4</v>
      </c>
      <c r="G507" s="2">
        <f t="shared" si="51"/>
        <v>3610.8</v>
      </c>
      <c r="S507">
        <f t="shared" si="54"/>
        <v>0</v>
      </c>
      <c r="T507">
        <f t="shared" si="54"/>
        <v>0</v>
      </c>
      <c r="U507">
        <f t="shared" si="55"/>
        <v>0</v>
      </c>
      <c r="V507">
        <f t="shared" si="55"/>
        <v>0</v>
      </c>
    </row>
    <row r="508" spans="1:23" x14ac:dyDescent="0.2">
      <c r="A508" s="1" t="s">
        <v>3498</v>
      </c>
      <c r="B508" s="2">
        <v>28</v>
      </c>
      <c r="C508" s="46">
        <f t="shared" si="52"/>
        <v>29</v>
      </c>
      <c r="D508" s="2">
        <v>49</v>
      </c>
      <c r="E508" s="42">
        <f t="shared" si="53"/>
        <v>55</v>
      </c>
      <c r="F508">
        <f t="shared" si="50"/>
        <v>1805.4</v>
      </c>
      <c r="G508" s="2">
        <f t="shared" si="51"/>
        <v>3610.8</v>
      </c>
      <c r="H508" s="7">
        <f>AVERAGE(G485:G508)</f>
        <v>3589.8250000000003</v>
      </c>
      <c r="I508" s="9"/>
      <c r="J508" s="9"/>
      <c r="P508" s="8"/>
      <c r="Q508" s="8"/>
      <c r="R508" s="8"/>
      <c r="S508">
        <f t="shared" si="54"/>
        <v>0</v>
      </c>
      <c r="T508">
        <f t="shared" si="54"/>
        <v>0</v>
      </c>
      <c r="U508">
        <f t="shared" si="55"/>
        <v>0</v>
      </c>
      <c r="V508">
        <f t="shared" si="55"/>
        <v>0</v>
      </c>
      <c r="W508" s="12">
        <f>AVERAGE(F485:F508)</f>
        <v>1794.9125000000001</v>
      </c>
    </row>
    <row r="509" spans="1:23" x14ac:dyDescent="0.2">
      <c r="A509" s="1" t="s">
        <v>3499</v>
      </c>
      <c r="B509" s="2">
        <v>24</v>
      </c>
      <c r="C509" s="46">
        <f t="shared" si="52"/>
        <v>25</v>
      </c>
      <c r="D509" s="2">
        <v>51</v>
      </c>
      <c r="E509" s="42">
        <f t="shared" si="53"/>
        <v>57</v>
      </c>
      <c r="F509">
        <f t="shared" si="50"/>
        <v>1805.4</v>
      </c>
      <c r="G509" s="2">
        <f t="shared" si="51"/>
        <v>3610.8</v>
      </c>
      <c r="H509" s="27"/>
      <c r="S509">
        <f t="shared" si="54"/>
        <v>0</v>
      </c>
      <c r="T509">
        <f t="shared" si="54"/>
        <v>0</v>
      </c>
      <c r="U509">
        <f t="shared" si="55"/>
        <v>0</v>
      </c>
      <c r="V509">
        <f t="shared" si="55"/>
        <v>0</v>
      </c>
    </row>
    <row r="510" spans="1:23" x14ac:dyDescent="0.2">
      <c r="A510" s="1" t="s">
        <v>3500</v>
      </c>
      <c r="B510" s="2">
        <v>22</v>
      </c>
      <c r="C510" s="46">
        <f t="shared" si="52"/>
        <v>23</v>
      </c>
      <c r="D510" s="2">
        <v>53</v>
      </c>
      <c r="E510" s="42">
        <f t="shared" si="53"/>
        <v>59</v>
      </c>
      <c r="F510">
        <f t="shared" si="50"/>
        <v>1425.5</v>
      </c>
      <c r="G510" s="2">
        <f t="shared" si="51"/>
        <v>2851</v>
      </c>
      <c r="S510">
        <f t="shared" si="54"/>
        <v>0</v>
      </c>
      <c r="T510">
        <f t="shared" si="54"/>
        <v>0</v>
      </c>
      <c r="U510">
        <f t="shared" si="55"/>
        <v>0</v>
      </c>
      <c r="V510">
        <f t="shared" si="55"/>
        <v>0</v>
      </c>
    </row>
    <row r="511" spans="1:23" x14ac:dyDescent="0.2">
      <c r="A511" s="1" t="s">
        <v>3501</v>
      </c>
      <c r="B511" s="2">
        <v>21</v>
      </c>
      <c r="C511" s="46">
        <f t="shared" si="52"/>
        <v>22</v>
      </c>
      <c r="D511" s="2">
        <v>55</v>
      </c>
      <c r="E511" s="42">
        <f t="shared" si="53"/>
        <v>61</v>
      </c>
      <c r="F511">
        <f t="shared" si="50"/>
        <v>1593.3</v>
      </c>
      <c r="G511" s="2">
        <f t="shared" si="51"/>
        <v>3186.6</v>
      </c>
      <c r="S511">
        <f t="shared" si="54"/>
        <v>0</v>
      </c>
      <c r="T511">
        <f t="shared" si="54"/>
        <v>0</v>
      </c>
      <c r="U511">
        <f t="shared" si="55"/>
        <v>0</v>
      </c>
      <c r="V511">
        <f t="shared" si="55"/>
        <v>0</v>
      </c>
    </row>
    <row r="512" spans="1:23" x14ac:dyDescent="0.2">
      <c r="A512" s="1" t="s">
        <v>3502</v>
      </c>
      <c r="B512" s="2">
        <v>20</v>
      </c>
      <c r="C512" s="46">
        <f t="shared" si="52"/>
        <v>21</v>
      </c>
      <c r="D512" s="2">
        <v>60</v>
      </c>
      <c r="E512" s="42">
        <f t="shared" si="53"/>
        <v>66</v>
      </c>
      <c r="F512">
        <f t="shared" si="50"/>
        <v>1593.3</v>
      </c>
      <c r="G512" s="2">
        <f t="shared" si="51"/>
        <v>3186.6</v>
      </c>
      <c r="S512">
        <f t="shared" si="54"/>
        <v>0</v>
      </c>
      <c r="T512">
        <f t="shared" si="54"/>
        <v>0</v>
      </c>
      <c r="U512">
        <f t="shared" si="55"/>
        <v>0</v>
      </c>
      <c r="V512">
        <f t="shared" si="55"/>
        <v>0</v>
      </c>
    </row>
    <row r="513" spans="1:22" x14ac:dyDescent="0.2">
      <c r="A513" s="1" t="s">
        <v>3503</v>
      </c>
      <c r="B513" s="2">
        <v>20</v>
      </c>
      <c r="C513" s="46">
        <f t="shared" si="52"/>
        <v>21</v>
      </c>
      <c r="D513" s="2">
        <v>65</v>
      </c>
      <c r="E513" s="42">
        <f t="shared" si="53"/>
        <v>71</v>
      </c>
      <c r="F513">
        <f t="shared" si="50"/>
        <v>1975.7</v>
      </c>
      <c r="G513" s="2">
        <f t="shared" si="51"/>
        <v>3951.4</v>
      </c>
      <c r="S513">
        <f t="shared" si="54"/>
        <v>0</v>
      </c>
      <c r="T513">
        <f t="shared" si="54"/>
        <v>0</v>
      </c>
      <c r="U513">
        <f t="shared" si="55"/>
        <v>0</v>
      </c>
      <c r="V513">
        <f t="shared" si="55"/>
        <v>0</v>
      </c>
    </row>
    <row r="514" spans="1:22" x14ac:dyDescent="0.2">
      <c r="A514" s="1" t="s">
        <v>3504</v>
      </c>
      <c r="B514" s="2">
        <v>19</v>
      </c>
      <c r="C514" s="46">
        <f t="shared" si="52"/>
        <v>20</v>
      </c>
      <c r="D514" s="2">
        <v>70</v>
      </c>
      <c r="E514" s="42">
        <f t="shared" si="53"/>
        <v>76</v>
      </c>
      <c r="F514">
        <f t="shared" si="50"/>
        <v>1975.7</v>
      </c>
      <c r="G514" s="2">
        <f t="shared" si="51"/>
        <v>3951.4</v>
      </c>
      <c r="S514">
        <f t="shared" si="54"/>
        <v>0</v>
      </c>
      <c r="T514">
        <f t="shared" si="54"/>
        <v>0</v>
      </c>
      <c r="U514">
        <f t="shared" si="55"/>
        <v>0</v>
      </c>
      <c r="V514">
        <f t="shared" si="55"/>
        <v>0</v>
      </c>
    </row>
    <row r="515" spans="1:22" x14ac:dyDescent="0.2">
      <c r="A515" s="1" t="s">
        <v>3505</v>
      </c>
      <c r="B515" s="2">
        <v>20</v>
      </c>
      <c r="C515" s="46">
        <f t="shared" si="52"/>
        <v>21</v>
      </c>
      <c r="D515" s="2">
        <v>66</v>
      </c>
      <c r="E515" s="42">
        <f t="shared" si="53"/>
        <v>72</v>
      </c>
      <c r="F515">
        <f t="shared" si="50"/>
        <v>1975.7</v>
      </c>
      <c r="G515" s="2">
        <f t="shared" si="51"/>
        <v>3951.4</v>
      </c>
      <c r="S515">
        <f t="shared" si="54"/>
        <v>0</v>
      </c>
      <c r="T515">
        <f t="shared" si="54"/>
        <v>0</v>
      </c>
      <c r="U515">
        <f t="shared" si="55"/>
        <v>0</v>
      </c>
      <c r="V515">
        <f t="shared" si="55"/>
        <v>0</v>
      </c>
    </row>
    <row r="516" spans="1:22" x14ac:dyDescent="0.2">
      <c r="A516" s="1" t="s">
        <v>3506</v>
      </c>
      <c r="B516" s="2">
        <v>20</v>
      </c>
      <c r="C516" s="46">
        <f t="shared" si="52"/>
        <v>21</v>
      </c>
      <c r="D516" s="2">
        <v>63</v>
      </c>
      <c r="E516" s="42">
        <f t="shared" si="53"/>
        <v>69</v>
      </c>
      <c r="F516">
        <f t="shared" ref="F516:F579" si="56">IF(AND(AND(C516&gt;=15,C516 &lt;20),AND(E516&gt;=30,E516&lt;40)),562,
IF(AND(AND(C516&gt;=15,C516 &lt;20),AND(E516&gt;=40,E516&lt;50)),805,
IF(AND(AND(C516&gt;=15,C516 &lt;20),AND(E516&gt;=50,E516&lt;60)),877.2,
IF(AND(AND(C516&gt;=15,C516 &lt;20),AND(E516&gt;=60,E516&lt;70)),1124.6,
IF(AND(AND(C516&gt;=15,C516 &lt;20),AND(E516&gt;=70,E516&lt;80)),1609.5,
IF(AND(AND(C516&gt;=15,C516 &lt;20),AND(E516&gt;=80,E516&lt;90)),1754.4,
IF(AND(AND(C516&gt;=15,C516 &lt;20),AND(E516&gt;=90)),2280.7,
IF(AND(AND(C516&gt;=20,C516 &lt;25),AND(E516&gt;=30,E516&lt;40)),1008,
IF(AND(AND(C516&gt;=20,C516 &lt;25),AND(E516&gt;=40,E516&lt;50)),1250,
IF(AND(AND(C516&gt;=20,C516 &lt;25),AND(E516&gt;=50,E516&lt;60)),1425.5,
IF(AND(AND(C516&gt;=20,C516 &lt;25),AND(E516&gt;=60,E516&lt;70)),1593.3,
IF(AND(AND(C516&gt;=20,C516 &lt;25),AND(E516&gt;=70,E516&lt;80)),1975.7,
IF(AND(AND(C516&gt;=20,C516 &lt;25),AND(E516&gt;=80,E516&lt;90)),2252.3,
IF(AND(AND(C516&gt;=20,C516 &lt;25),AND(E516&gt;=90)),3108.1,
IF(AND(AND(C516&gt;=25,C516 &lt;30),AND(E516&gt;=30,E516&lt;40)),1137,
IF(AND(AND(C516&gt;=25,C516 &lt;30),AND(E516&gt;=40,E516&lt;50)),1433,
IF(AND(AND(C516&gt;=25,C516 &lt;30),AND(E516&gt;=50,E516&lt;60)),1805.4,
IF(AND(AND(C516&gt;=25,C516 &lt;30),AND(E516&gt;=60,E516&lt;70)),2274.7,
IF(AND(AND(C516&gt;=25,C516 &lt;30),AND(E516&gt;=70,E516&lt;80)),3207.4,
IF(AND(AND(C516&gt;=25,C516 &lt;30),AND(E516&gt;=80,E516&lt;90)),3816.8,
IF(AND(AND(C516&gt;=25,C516 &lt;30),AND(E516&gt;=90)),4694.7,
IF(AND(AND(C516&gt;=30,C516 &lt;35),AND(E516&gt;=30,E516&lt;40)),1229,
IF(AND(AND(C516&gt;=30,C516 &lt;35),AND(E516&gt;=40,E516&lt;50)),1684,
IF(AND(AND(C516&gt;=30,C516 &lt;35),AND(E516&gt;=50,E516&lt;60)),2307,
IF(AND(AND(C516&gt;=30,C516 &lt;35),AND(E516&gt;=60,E516&lt;70)),3160.6,
IF(AND(AND(C516&gt;=30,C516 &lt;35),AND(E516&gt;=70,E516&lt;80)),4424.8,
IF(AND(AND(C516&gt;=30,C516 &lt;35),AND(E516&gt;=80,E516&lt;90)),5000,
IF(AND(AND(C516&gt;=30,C516 &lt;35),AND(E516&gt;=90)),6300,
IF(AND(AND(C516&gt;=35,C516 &lt;40),AND(E516&gt;=30,E516&lt;40)),1450,
IF(AND(AND(C516&gt;=35,C516 &lt;40),AND(E516&gt;=40,E516&lt;50)),1987,
IF(AND(AND(C516&gt;=35,C516 &lt;40),AND(E516&gt;=50,E516&lt;60)),2722.2,
IF(AND(AND(C516&gt;=35,C516 &lt;40),AND(E516&gt;=60,E516&lt;70)),3729.5,
IF(AND(AND(C516&gt;=35,C516 &lt;40),AND(E516&gt;=70,E516&lt;80)),5221.2,
IF(AND(AND(C516&gt;=35,C516 &lt;40),AND(E516&gt;=80,E516&lt;90)),5900,
IF(AND(AND(C516&gt;=35,C516 &lt;40),AND(E516&gt;=90)),7434,
IF(AND(AND(C516&gt;=40,C516 &lt;45),AND(E516&gt;=30,E516&lt;40)),1671,
IF(AND(AND(C516&gt;=40,C516 &lt;45),AND(E516&gt;=40,E516&lt;50)),2289,
IF(AND(AND(C516&gt;=40,C516 &lt;45),AND(E516&gt;=50,E516&lt;60)),3136,
IF(AND(AND(C516&gt;=40,C516 &lt;45),AND(E516&gt;=60,E516&lt;70)),4296.3,
IF(AND(AND(C516&gt;=40,C516 &lt;45),AND(E516&gt;=70,E516&lt;80)),6014.9,
IF(AND(AND(C516&gt;=40,C516 &lt;45),AND(E516&gt;=80,E516&lt;90)),6796.8,
IF(AND(AND(C516&gt;=40,C516 &lt;45),AND(E516&gt;=90)),8564,
IF(AND(AND(C516&gt;=45,C516 &lt;45.1),AND(E516&gt;=30,E516&lt;40)),1900,
IF(AND(AND(C516&gt;=45,C516 &lt;45.1),AND(E516&gt;=40,E516&lt;50)),2603,
IF(AND(AND(C516&gt;=45,C516 &lt;45.1),AND(E516&gt;=50,E516&lt;60)),3565.6,
IF(AND(AND(C516&gt;=45,C516 &lt;45.1),AND(E516&gt;=60,E516&lt;70)),4884.9,
IF(AND(AND(C516&gt;=45,C516 &lt;45.1),AND(E516&gt;=70,E516&lt;80)),6838.9,
IF(AND(AND(C516&gt;=45,C516 &lt;45.1),AND(E516&gt;=80,E516&lt;90)),7728,
IF(AND(AND(C516&gt;=45,C516 &lt;45.1),AND(E516&gt;=90)),9737.2,0)))))))))))))))))))))))))))))))))))))))))))))))))</f>
        <v>1593.3</v>
      </c>
      <c r="G516" s="2">
        <f t="shared" si="51"/>
        <v>3186.6</v>
      </c>
      <c r="S516">
        <f t="shared" si="54"/>
        <v>0</v>
      </c>
      <c r="T516">
        <f t="shared" si="54"/>
        <v>0</v>
      </c>
      <c r="U516">
        <f t="shared" si="55"/>
        <v>0</v>
      </c>
      <c r="V516">
        <f t="shared" si="55"/>
        <v>0</v>
      </c>
    </row>
    <row r="517" spans="1:22" x14ac:dyDescent="0.2">
      <c r="A517" s="1" t="s">
        <v>3507</v>
      </c>
      <c r="B517" s="2">
        <v>20</v>
      </c>
      <c r="C517" s="46">
        <f t="shared" si="52"/>
        <v>21</v>
      </c>
      <c r="D517" s="2">
        <v>59</v>
      </c>
      <c r="E517" s="42">
        <f t="shared" si="53"/>
        <v>65</v>
      </c>
      <c r="F517">
        <f t="shared" si="56"/>
        <v>1593.3</v>
      </c>
      <c r="G517" s="2">
        <f t="shared" si="51"/>
        <v>3186.6</v>
      </c>
      <c r="S517">
        <f t="shared" si="54"/>
        <v>0</v>
      </c>
      <c r="T517">
        <f t="shared" si="54"/>
        <v>0</v>
      </c>
      <c r="U517">
        <f t="shared" si="55"/>
        <v>0</v>
      </c>
      <c r="V517">
        <f t="shared" si="55"/>
        <v>0</v>
      </c>
    </row>
    <row r="518" spans="1:22" x14ac:dyDescent="0.2">
      <c r="A518" s="1" t="s">
        <v>3508</v>
      </c>
      <c r="B518" s="2">
        <v>22</v>
      </c>
      <c r="C518" s="46">
        <f t="shared" si="52"/>
        <v>23</v>
      </c>
      <c r="D518" s="2">
        <v>53</v>
      </c>
      <c r="E518" s="42">
        <f t="shared" si="53"/>
        <v>59</v>
      </c>
      <c r="F518">
        <f t="shared" si="56"/>
        <v>1425.5</v>
      </c>
      <c r="G518" s="2">
        <f t="shared" si="51"/>
        <v>2851</v>
      </c>
      <c r="S518">
        <f t="shared" si="54"/>
        <v>0</v>
      </c>
      <c r="T518">
        <f t="shared" si="54"/>
        <v>0</v>
      </c>
      <c r="U518">
        <f t="shared" si="55"/>
        <v>0</v>
      </c>
      <c r="V518">
        <f t="shared" si="55"/>
        <v>0</v>
      </c>
    </row>
    <row r="519" spans="1:22" x14ac:dyDescent="0.2">
      <c r="A519" s="1" t="s">
        <v>3509</v>
      </c>
      <c r="B519" s="2">
        <v>24</v>
      </c>
      <c r="C519" s="46">
        <f t="shared" si="52"/>
        <v>25</v>
      </c>
      <c r="D519" s="2">
        <v>46</v>
      </c>
      <c r="E519" s="42">
        <f t="shared" si="53"/>
        <v>52</v>
      </c>
      <c r="F519">
        <f t="shared" si="56"/>
        <v>1805.4</v>
      </c>
      <c r="G519" s="2">
        <f t="shared" si="51"/>
        <v>3610.8</v>
      </c>
      <c r="S519">
        <f t="shared" si="54"/>
        <v>0</v>
      </c>
      <c r="T519">
        <f t="shared" si="54"/>
        <v>0</v>
      </c>
      <c r="U519">
        <f t="shared" si="55"/>
        <v>0</v>
      </c>
      <c r="V519">
        <f t="shared" si="55"/>
        <v>0</v>
      </c>
    </row>
    <row r="520" spans="1:22" x14ac:dyDescent="0.2">
      <c r="A520" s="1" t="s">
        <v>3510</v>
      </c>
      <c r="B520" s="2">
        <v>26</v>
      </c>
      <c r="C520" s="46">
        <f t="shared" si="52"/>
        <v>27</v>
      </c>
      <c r="D520" s="2">
        <v>40</v>
      </c>
      <c r="E520" s="42">
        <f t="shared" si="53"/>
        <v>46</v>
      </c>
      <c r="F520">
        <f t="shared" si="56"/>
        <v>1433</v>
      </c>
      <c r="G520" s="2">
        <f t="shared" si="51"/>
        <v>2866</v>
      </c>
      <c r="S520">
        <f t="shared" si="54"/>
        <v>0</v>
      </c>
      <c r="T520">
        <f t="shared" si="54"/>
        <v>0</v>
      </c>
      <c r="U520">
        <f t="shared" si="55"/>
        <v>0</v>
      </c>
      <c r="V520">
        <f t="shared" si="55"/>
        <v>0</v>
      </c>
    </row>
    <row r="521" spans="1:22" x14ac:dyDescent="0.2">
      <c r="A521" s="1" t="s">
        <v>3511</v>
      </c>
      <c r="B521" s="2">
        <v>27</v>
      </c>
      <c r="C521" s="46">
        <f t="shared" si="52"/>
        <v>28</v>
      </c>
      <c r="D521" s="2">
        <v>36</v>
      </c>
      <c r="E521" s="42">
        <f t="shared" si="53"/>
        <v>42</v>
      </c>
      <c r="F521">
        <f t="shared" si="56"/>
        <v>1433</v>
      </c>
      <c r="G521" s="2">
        <f t="shared" si="51"/>
        <v>2866</v>
      </c>
      <c r="S521">
        <f t="shared" si="54"/>
        <v>0</v>
      </c>
      <c r="T521">
        <f t="shared" si="54"/>
        <v>0</v>
      </c>
      <c r="U521">
        <f t="shared" si="55"/>
        <v>0</v>
      </c>
      <c r="V521">
        <f t="shared" si="55"/>
        <v>0</v>
      </c>
    </row>
    <row r="522" spans="1:22" x14ac:dyDescent="0.2">
      <c r="A522" s="1" t="s">
        <v>3512</v>
      </c>
      <c r="B522" s="2">
        <v>28</v>
      </c>
      <c r="C522" s="46">
        <f t="shared" si="52"/>
        <v>29</v>
      </c>
      <c r="D522" s="2">
        <v>33</v>
      </c>
      <c r="E522" s="42">
        <f t="shared" si="53"/>
        <v>39</v>
      </c>
      <c r="F522">
        <f t="shared" si="56"/>
        <v>1137</v>
      </c>
      <c r="G522" s="2">
        <f t="shared" si="51"/>
        <v>2274</v>
      </c>
      <c r="S522">
        <f t="shared" si="54"/>
        <v>0</v>
      </c>
      <c r="T522">
        <f t="shared" si="54"/>
        <v>0</v>
      </c>
      <c r="U522">
        <f t="shared" si="55"/>
        <v>0</v>
      </c>
      <c r="V522">
        <f t="shared" si="55"/>
        <v>0</v>
      </c>
    </row>
    <row r="523" spans="1:22" x14ac:dyDescent="0.2">
      <c r="A523" s="1" t="s">
        <v>3513</v>
      </c>
      <c r="B523" s="2">
        <v>29</v>
      </c>
      <c r="C523" s="46">
        <f t="shared" si="52"/>
        <v>30</v>
      </c>
      <c r="D523" s="2">
        <v>29</v>
      </c>
      <c r="E523" s="42">
        <f t="shared" si="53"/>
        <v>35</v>
      </c>
      <c r="F523">
        <f t="shared" si="56"/>
        <v>1229</v>
      </c>
      <c r="G523" s="2">
        <f t="shared" si="51"/>
        <v>2458</v>
      </c>
      <c r="S523">
        <f t="shared" si="54"/>
        <v>0</v>
      </c>
      <c r="T523">
        <f t="shared" si="54"/>
        <v>0</v>
      </c>
      <c r="U523">
        <f t="shared" si="55"/>
        <v>0</v>
      </c>
      <c r="V523">
        <f t="shared" si="55"/>
        <v>0</v>
      </c>
    </row>
    <row r="524" spans="1:22" x14ac:dyDescent="0.2">
      <c r="A524" s="1" t="s">
        <v>3514</v>
      </c>
      <c r="B524" s="2">
        <v>29</v>
      </c>
      <c r="C524" s="46">
        <f t="shared" si="52"/>
        <v>30</v>
      </c>
      <c r="D524" s="2">
        <v>31</v>
      </c>
      <c r="E524" s="42">
        <f t="shared" si="53"/>
        <v>37</v>
      </c>
      <c r="F524">
        <f t="shared" si="56"/>
        <v>1229</v>
      </c>
      <c r="G524" s="2">
        <f t="shared" si="51"/>
        <v>2458</v>
      </c>
      <c r="S524">
        <f t="shared" si="54"/>
        <v>0</v>
      </c>
      <c r="T524">
        <f t="shared" si="54"/>
        <v>0</v>
      </c>
      <c r="U524">
        <f t="shared" si="55"/>
        <v>0</v>
      </c>
      <c r="V524">
        <f t="shared" si="55"/>
        <v>0</v>
      </c>
    </row>
    <row r="525" spans="1:22" x14ac:dyDescent="0.2">
      <c r="A525" s="1" t="s">
        <v>3515</v>
      </c>
      <c r="B525" s="2">
        <v>28</v>
      </c>
      <c r="C525" s="46">
        <f t="shared" si="52"/>
        <v>29</v>
      </c>
      <c r="D525" s="2">
        <v>32</v>
      </c>
      <c r="E525" s="42">
        <f t="shared" si="53"/>
        <v>38</v>
      </c>
      <c r="F525">
        <f t="shared" si="56"/>
        <v>1137</v>
      </c>
      <c r="G525" s="2">
        <f t="shared" si="51"/>
        <v>2274</v>
      </c>
      <c r="S525">
        <f t="shared" si="54"/>
        <v>0</v>
      </c>
      <c r="T525">
        <f t="shared" si="54"/>
        <v>0</v>
      </c>
      <c r="U525">
        <f t="shared" si="55"/>
        <v>0</v>
      </c>
      <c r="V525">
        <f t="shared" si="55"/>
        <v>0</v>
      </c>
    </row>
    <row r="526" spans="1:22" x14ac:dyDescent="0.2">
      <c r="A526" s="1" t="s">
        <v>3516</v>
      </c>
      <c r="B526" s="2">
        <v>28</v>
      </c>
      <c r="C526" s="46">
        <f t="shared" si="52"/>
        <v>29</v>
      </c>
      <c r="D526" s="2">
        <v>33</v>
      </c>
      <c r="E526" s="42">
        <f t="shared" si="53"/>
        <v>39</v>
      </c>
      <c r="F526">
        <f t="shared" si="56"/>
        <v>1137</v>
      </c>
      <c r="G526" s="2">
        <f t="shared" ref="G526:G589" si="57">F526*2</f>
        <v>2274</v>
      </c>
      <c r="S526">
        <f t="shared" si="54"/>
        <v>0</v>
      </c>
      <c r="T526">
        <f t="shared" si="54"/>
        <v>0</v>
      </c>
      <c r="U526">
        <f t="shared" si="55"/>
        <v>0</v>
      </c>
      <c r="V526">
        <f t="shared" si="55"/>
        <v>0</v>
      </c>
    </row>
    <row r="527" spans="1:22" x14ac:dyDescent="0.2">
      <c r="A527" s="1" t="s">
        <v>3517</v>
      </c>
      <c r="B527" s="2">
        <v>27</v>
      </c>
      <c r="C527" s="46">
        <f t="shared" si="52"/>
        <v>28</v>
      </c>
      <c r="D527" s="2">
        <v>39</v>
      </c>
      <c r="E527" s="42">
        <f t="shared" si="53"/>
        <v>45</v>
      </c>
      <c r="F527">
        <f t="shared" si="56"/>
        <v>1433</v>
      </c>
      <c r="G527" s="2">
        <f t="shared" si="57"/>
        <v>2866</v>
      </c>
      <c r="S527">
        <f t="shared" si="54"/>
        <v>0</v>
      </c>
      <c r="T527">
        <f t="shared" si="54"/>
        <v>0</v>
      </c>
      <c r="U527">
        <f t="shared" si="55"/>
        <v>0</v>
      </c>
      <c r="V527">
        <f t="shared" si="55"/>
        <v>0</v>
      </c>
    </row>
    <row r="528" spans="1:22" x14ac:dyDescent="0.2">
      <c r="A528" s="1" t="s">
        <v>3518</v>
      </c>
      <c r="B528" s="2">
        <v>25</v>
      </c>
      <c r="C528" s="46">
        <f t="shared" si="52"/>
        <v>26</v>
      </c>
      <c r="D528" s="2">
        <v>46</v>
      </c>
      <c r="E528" s="42">
        <f t="shared" si="53"/>
        <v>52</v>
      </c>
      <c r="F528">
        <f t="shared" si="56"/>
        <v>1805.4</v>
      </c>
      <c r="G528" s="2">
        <f t="shared" si="57"/>
        <v>3610.8</v>
      </c>
      <c r="S528">
        <f t="shared" si="54"/>
        <v>0</v>
      </c>
      <c r="T528">
        <f t="shared" si="54"/>
        <v>0</v>
      </c>
      <c r="U528">
        <f t="shared" si="55"/>
        <v>0</v>
      </c>
      <c r="V528">
        <f t="shared" si="55"/>
        <v>0</v>
      </c>
    </row>
    <row r="529" spans="1:23" x14ac:dyDescent="0.2">
      <c r="A529" s="1" t="s">
        <v>3519</v>
      </c>
      <c r="B529" s="2">
        <v>23</v>
      </c>
      <c r="C529" s="46">
        <f t="shared" si="52"/>
        <v>24</v>
      </c>
      <c r="D529" s="2">
        <v>52</v>
      </c>
      <c r="E529" s="42">
        <f t="shared" si="53"/>
        <v>58</v>
      </c>
      <c r="F529">
        <f t="shared" si="56"/>
        <v>1425.5</v>
      </c>
      <c r="G529" s="2">
        <f t="shared" si="57"/>
        <v>2851</v>
      </c>
      <c r="S529">
        <f t="shared" si="54"/>
        <v>0</v>
      </c>
      <c r="T529">
        <f t="shared" si="54"/>
        <v>0</v>
      </c>
      <c r="U529">
        <f t="shared" si="55"/>
        <v>0</v>
      </c>
      <c r="V529">
        <f t="shared" si="55"/>
        <v>0</v>
      </c>
    </row>
    <row r="530" spans="1:23" x14ac:dyDescent="0.2">
      <c r="A530" s="1" t="s">
        <v>3520</v>
      </c>
      <c r="B530" s="2">
        <v>22</v>
      </c>
      <c r="C530" s="46">
        <f t="shared" si="52"/>
        <v>23</v>
      </c>
      <c r="D530" s="2">
        <v>56</v>
      </c>
      <c r="E530" s="42">
        <f t="shared" si="53"/>
        <v>62</v>
      </c>
      <c r="F530">
        <f t="shared" si="56"/>
        <v>1593.3</v>
      </c>
      <c r="G530" s="2">
        <f t="shared" si="57"/>
        <v>3186.6</v>
      </c>
      <c r="S530">
        <f t="shared" si="54"/>
        <v>0</v>
      </c>
      <c r="T530">
        <f t="shared" si="54"/>
        <v>0</v>
      </c>
      <c r="U530">
        <f t="shared" si="55"/>
        <v>0</v>
      </c>
      <c r="V530">
        <f t="shared" si="55"/>
        <v>0</v>
      </c>
    </row>
    <row r="531" spans="1:23" x14ac:dyDescent="0.2">
      <c r="A531" s="1" t="s">
        <v>3521</v>
      </c>
      <c r="B531" s="2">
        <v>21</v>
      </c>
      <c r="C531" s="46">
        <f t="shared" si="52"/>
        <v>22</v>
      </c>
      <c r="D531" s="2">
        <v>60</v>
      </c>
      <c r="E531" s="42">
        <f t="shared" si="53"/>
        <v>66</v>
      </c>
      <c r="F531">
        <f t="shared" si="56"/>
        <v>1593.3</v>
      </c>
      <c r="G531" s="2">
        <f t="shared" si="57"/>
        <v>3186.6</v>
      </c>
      <c r="S531">
        <f t="shared" si="54"/>
        <v>0</v>
      </c>
      <c r="T531">
        <f t="shared" si="54"/>
        <v>0</v>
      </c>
      <c r="U531">
        <f t="shared" si="55"/>
        <v>0</v>
      </c>
      <c r="V531">
        <f t="shared" si="55"/>
        <v>0</v>
      </c>
    </row>
    <row r="532" spans="1:23" x14ac:dyDescent="0.2">
      <c r="A532" s="1" t="s">
        <v>3522</v>
      </c>
      <c r="B532" s="2">
        <v>21</v>
      </c>
      <c r="C532" s="46">
        <f t="shared" si="52"/>
        <v>22</v>
      </c>
      <c r="D532" s="2">
        <v>65</v>
      </c>
      <c r="E532" s="42">
        <f t="shared" si="53"/>
        <v>71</v>
      </c>
      <c r="F532">
        <f t="shared" si="56"/>
        <v>1975.7</v>
      </c>
      <c r="G532" s="2">
        <f t="shared" si="57"/>
        <v>3951.4</v>
      </c>
      <c r="H532" s="7">
        <f>AVERAGE(G509:G532)</f>
        <v>3110.2750000000001</v>
      </c>
      <c r="I532" s="9"/>
      <c r="J532" s="9"/>
      <c r="O532" s="39"/>
      <c r="P532" s="8"/>
      <c r="Q532" s="8"/>
      <c r="R532" s="8"/>
      <c r="S532">
        <f t="shared" si="54"/>
        <v>0</v>
      </c>
      <c r="T532">
        <f t="shared" si="54"/>
        <v>0</v>
      </c>
      <c r="U532">
        <f t="shared" si="55"/>
        <v>0</v>
      </c>
      <c r="V532">
        <f t="shared" si="55"/>
        <v>0</v>
      </c>
      <c r="W532" s="12">
        <f>AVERAGE(F509:F532)</f>
        <v>1555.1375</v>
      </c>
    </row>
    <row r="533" spans="1:23" x14ac:dyDescent="0.2">
      <c r="A533" s="1" t="s">
        <v>3523</v>
      </c>
      <c r="B533" s="2">
        <v>20</v>
      </c>
      <c r="C533" s="46">
        <f t="shared" si="52"/>
        <v>21</v>
      </c>
      <c r="D533" s="2">
        <v>67</v>
      </c>
      <c r="E533" s="42">
        <f t="shared" si="53"/>
        <v>73</v>
      </c>
      <c r="F533">
        <f t="shared" si="56"/>
        <v>1975.7</v>
      </c>
      <c r="G533" s="2">
        <f t="shared" si="57"/>
        <v>3951.4</v>
      </c>
      <c r="H533" s="36">
        <f>SUM(H388:H532)</f>
        <v>22288.566666666669</v>
      </c>
      <c r="S533">
        <f t="shared" si="54"/>
        <v>0</v>
      </c>
      <c r="T533">
        <f t="shared" si="54"/>
        <v>0</v>
      </c>
      <c r="U533">
        <f t="shared" si="55"/>
        <v>0</v>
      </c>
      <c r="V533">
        <f t="shared" si="55"/>
        <v>0</v>
      </c>
    </row>
    <row r="534" spans="1:23" x14ac:dyDescent="0.2">
      <c r="A534" s="1" t="s">
        <v>3524</v>
      </c>
      <c r="B534" s="2">
        <v>19</v>
      </c>
      <c r="C534" s="46">
        <f t="shared" si="52"/>
        <v>20</v>
      </c>
      <c r="D534" s="2">
        <v>69</v>
      </c>
      <c r="E534" s="42">
        <f t="shared" si="53"/>
        <v>75</v>
      </c>
      <c r="F534">
        <f t="shared" si="56"/>
        <v>1975.7</v>
      </c>
      <c r="G534" s="2">
        <f t="shared" si="57"/>
        <v>3951.4</v>
      </c>
      <c r="S534">
        <f t="shared" si="54"/>
        <v>0</v>
      </c>
      <c r="T534">
        <f t="shared" si="54"/>
        <v>0</v>
      </c>
      <c r="U534">
        <f t="shared" si="55"/>
        <v>0</v>
      </c>
      <c r="V534">
        <f t="shared" si="55"/>
        <v>0</v>
      </c>
    </row>
    <row r="535" spans="1:23" x14ac:dyDescent="0.2">
      <c r="A535" s="1" t="s">
        <v>3525</v>
      </c>
      <c r="B535" s="2">
        <v>19</v>
      </c>
      <c r="C535" s="46">
        <f t="shared" si="52"/>
        <v>20</v>
      </c>
      <c r="D535" s="2">
        <v>71</v>
      </c>
      <c r="E535" s="42">
        <f t="shared" si="53"/>
        <v>77</v>
      </c>
      <c r="F535">
        <f t="shared" si="56"/>
        <v>1975.7</v>
      </c>
      <c r="G535" s="2">
        <f t="shared" si="57"/>
        <v>3951.4</v>
      </c>
      <c r="S535">
        <f t="shared" si="54"/>
        <v>0</v>
      </c>
      <c r="T535">
        <f t="shared" si="54"/>
        <v>0</v>
      </c>
      <c r="U535">
        <f t="shared" si="55"/>
        <v>0</v>
      </c>
      <c r="V535">
        <f t="shared" si="55"/>
        <v>0</v>
      </c>
    </row>
    <row r="536" spans="1:23" x14ac:dyDescent="0.2">
      <c r="A536" s="1" t="s">
        <v>3526</v>
      </c>
      <c r="B536" s="2">
        <v>19</v>
      </c>
      <c r="C536" s="46">
        <f t="shared" si="52"/>
        <v>20</v>
      </c>
      <c r="D536" s="2">
        <v>71</v>
      </c>
      <c r="E536" s="42">
        <f t="shared" si="53"/>
        <v>77</v>
      </c>
      <c r="F536">
        <f t="shared" si="56"/>
        <v>1975.7</v>
      </c>
      <c r="G536" s="2">
        <f t="shared" si="57"/>
        <v>3951.4</v>
      </c>
      <c r="S536">
        <f t="shared" si="54"/>
        <v>0</v>
      </c>
      <c r="T536">
        <f t="shared" si="54"/>
        <v>0</v>
      </c>
      <c r="U536">
        <f t="shared" si="55"/>
        <v>0</v>
      </c>
      <c r="V536">
        <f t="shared" si="55"/>
        <v>0</v>
      </c>
    </row>
    <row r="537" spans="1:23" x14ac:dyDescent="0.2">
      <c r="A537" s="1" t="s">
        <v>3527</v>
      </c>
      <c r="B537" s="2">
        <v>18</v>
      </c>
      <c r="C537" s="46">
        <f t="shared" si="52"/>
        <v>19</v>
      </c>
      <c r="D537" s="2">
        <v>71</v>
      </c>
      <c r="E537" s="42">
        <f t="shared" si="53"/>
        <v>77</v>
      </c>
      <c r="F537">
        <f t="shared" si="56"/>
        <v>1609.5</v>
      </c>
      <c r="G537" s="2">
        <f t="shared" si="57"/>
        <v>3219</v>
      </c>
      <c r="S537">
        <f t="shared" si="54"/>
        <v>0</v>
      </c>
      <c r="T537">
        <f t="shared" si="54"/>
        <v>0</v>
      </c>
      <c r="U537">
        <f t="shared" si="55"/>
        <v>0</v>
      </c>
      <c r="V537">
        <f t="shared" si="55"/>
        <v>0</v>
      </c>
    </row>
    <row r="538" spans="1:23" x14ac:dyDescent="0.2">
      <c r="A538" s="1" t="s">
        <v>3528</v>
      </c>
      <c r="B538" s="2">
        <v>18</v>
      </c>
      <c r="C538" s="46">
        <f t="shared" si="52"/>
        <v>19</v>
      </c>
      <c r="D538" s="2">
        <v>70</v>
      </c>
      <c r="E538" s="42">
        <f t="shared" si="53"/>
        <v>76</v>
      </c>
      <c r="F538">
        <f t="shared" si="56"/>
        <v>1609.5</v>
      </c>
      <c r="G538" s="2">
        <f t="shared" si="57"/>
        <v>3219</v>
      </c>
      <c r="S538">
        <f t="shared" si="54"/>
        <v>0</v>
      </c>
      <c r="T538">
        <f t="shared" si="54"/>
        <v>0</v>
      </c>
      <c r="U538">
        <f t="shared" si="55"/>
        <v>0</v>
      </c>
      <c r="V538">
        <f t="shared" si="55"/>
        <v>0</v>
      </c>
    </row>
    <row r="539" spans="1:23" x14ac:dyDescent="0.2">
      <c r="A539" s="1" t="s">
        <v>3529</v>
      </c>
      <c r="B539" s="2">
        <v>18</v>
      </c>
      <c r="C539" s="46">
        <f t="shared" si="52"/>
        <v>19</v>
      </c>
      <c r="D539" s="2">
        <v>68</v>
      </c>
      <c r="E539" s="42">
        <f t="shared" si="53"/>
        <v>74</v>
      </c>
      <c r="F539">
        <f t="shared" si="56"/>
        <v>1609.5</v>
      </c>
      <c r="G539" s="2">
        <f t="shared" si="57"/>
        <v>3219</v>
      </c>
      <c r="S539">
        <f t="shared" si="54"/>
        <v>0</v>
      </c>
      <c r="T539">
        <f t="shared" si="54"/>
        <v>0</v>
      </c>
      <c r="U539">
        <f t="shared" si="55"/>
        <v>0</v>
      </c>
      <c r="V539">
        <f t="shared" si="55"/>
        <v>0</v>
      </c>
    </row>
    <row r="540" spans="1:23" x14ac:dyDescent="0.2">
      <c r="A540" s="1" t="s">
        <v>3530</v>
      </c>
      <c r="B540" s="2">
        <v>18</v>
      </c>
      <c r="C540" s="46">
        <f t="shared" si="52"/>
        <v>19</v>
      </c>
      <c r="D540" s="2">
        <v>65</v>
      </c>
      <c r="E540" s="42">
        <f t="shared" si="53"/>
        <v>71</v>
      </c>
      <c r="F540">
        <f t="shared" si="56"/>
        <v>1609.5</v>
      </c>
      <c r="G540" s="2">
        <f t="shared" si="57"/>
        <v>3219</v>
      </c>
      <c r="N540" s="39"/>
      <c r="S540">
        <f t="shared" si="54"/>
        <v>0</v>
      </c>
      <c r="T540">
        <f t="shared" si="54"/>
        <v>0</v>
      </c>
      <c r="U540">
        <f t="shared" si="55"/>
        <v>0</v>
      </c>
      <c r="V540">
        <f t="shared" si="55"/>
        <v>0</v>
      </c>
    </row>
    <row r="541" spans="1:23" x14ac:dyDescent="0.2">
      <c r="A541" s="1" t="s">
        <v>3531</v>
      </c>
      <c r="B541" s="2">
        <v>18</v>
      </c>
      <c r="C541" s="46">
        <f t="shared" si="52"/>
        <v>19</v>
      </c>
      <c r="D541" s="2">
        <v>63</v>
      </c>
      <c r="E541" s="42">
        <f t="shared" si="53"/>
        <v>69</v>
      </c>
      <c r="F541">
        <f t="shared" si="56"/>
        <v>1124.5999999999999</v>
      </c>
      <c r="G541" s="2">
        <f t="shared" si="57"/>
        <v>2249.1999999999998</v>
      </c>
      <c r="N541" s="39"/>
      <c r="S541">
        <f t="shared" si="54"/>
        <v>0</v>
      </c>
      <c r="T541">
        <f t="shared" si="54"/>
        <v>0</v>
      </c>
      <c r="U541">
        <f t="shared" si="55"/>
        <v>0</v>
      </c>
      <c r="V541">
        <f t="shared" si="55"/>
        <v>0</v>
      </c>
    </row>
    <row r="542" spans="1:23" x14ac:dyDescent="0.2">
      <c r="A542" s="1" t="s">
        <v>3532</v>
      </c>
      <c r="B542" s="2">
        <v>19</v>
      </c>
      <c r="C542" s="46">
        <f t="shared" si="52"/>
        <v>20</v>
      </c>
      <c r="D542" s="2">
        <v>57</v>
      </c>
      <c r="E542" s="42">
        <f t="shared" si="53"/>
        <v>63</v>
      </c>
      <c r="F542">
        <f t="shared" si="56"/>
        <v>1593.3</v>
      </c>
      <c r="G542" s="2">
        <f t="shared" si="57"/>
        <v>3186.6</v>
      </c>
      <c r="N542" s="39"/>
      <c r="S542">
        <f t="shared" si="54"/>
        <v>0</v>
      </c>
      <c r="T542">
        <f t="shared" si="54"/>
        <v>0</v>
      </c>
      <c r="U542">
        <f t="shared" si="55"/>
        <v>0</v>
      </c>
      <c r="V542">
        <f t="shared" si="55"/>
        <v>0</v>
      </c>
    </row>
    <row r="543" spans="1:23" x14ac:dyDescent="0.2">
      <c r="A543" s="1" t="s">
        <v>3533</v>
      </c>
      <c r="B543" s="2">
        <v>21</v>
      </c>
      <c r="C543" s="46">
        <f t="shared" si="52"/>
        <v>22</v>
      </c>
      <c r="D543" s="2">
        <v>52</v>
      </c>
      <c r="E543" s="42">
        <f t="shared" si="53"/>
        <v>58</v>
      </c>
      <c r="F543">
        <f t="shared" si="56"/>
        <v>1425.5</v>
      </c>
      <c r="G543" s="2">
        <f t="shared" si="57"/>
        <v>2851</v>
      </c>
      <c r="N543" s="39"/>
      <c r="S543">
        <f t="shared" si="54"/>
        <v>0</v>
      </c>
      <c r="T543">
        <f t="shared" si="54"/>
        <v>0</v>
      </c>
      <c r="U543">
        <f t="shared" si="55"/>
        <v>0</v>
      </c>
      <c r="V543">
        <f t="shared" si="55"/>
        <v>0</v>
      </c>
    </row>
    <row r="544" spans="1:23" x14ac:dyDescent="0.2">
      <c r="A544" s="1" t="s">
        <v>3534</v>
      </c>
      <c r="B544" s="2">
        <v>22</v>
      </c>
      <c r="C544" s="46">
        <f t="shared" si="52"/>
        <v>23</v>
      </c>
      <c r="D544" s="2">
        <v>47</v>
      </c>
      <c r="E544" s="42">
        <f t="shared" si="53"/>
        <v>53</v>
      </c>
      <c r="F544">
        <f t="shared" si="56"/>
        <v>1425.5</v>
      </c>
      <c r="G544" s="2">
        <f t="shared" si="57"/>
        <v>2851</v>
      </c>
      <c r="N544" s="39"/>
      <c r="S544">
        <f t="shared" si="54"/>
        <v>0</v>
      </c>
      <c r="T544">
        <f t="shared" si="54"/>
        <v>0</v>
      </c>
      <c r="U544">
        <f t="shared" si="55"/>
        <v>0</v>
      </c>
      <c r="V544">
        <f t="shared" si="55"/>
        <v>0</v>
      </c>
    </row>
    <row r="545" spans="1:23" x14ac:dyDescent="0.2">
      <c r="A545" s="1" t="s">
        <v>3535</v>
      </c>
      <c r="B545" s="2">
        <v>24</v>
      </c>
      <c r="C545" s="46">
        <f t="shared" si="52"/>
        <v>25</v>
      </c>
      <c r="D545" s="2">
        <v>44</v>
      </c>
      <c r="E545" s="42">
        <f t="shared" si="53"/>
        <v>50</v>
      </c>
      <c r="F545">
        <f t="shared" si="56"/>
        <v>1805.4</v>
      </c>
      <c r="G545" s="2">
        <f t="shared" si="57"/>
        <v>3610.8</v>
      </c>
      <c r="N545" s="39"/>
      <c r="S545">
        <f t="shared" si="54"/>
        <v>0</v>
      </c>
      <c r="T545">
        <f t="shared" si="54"/>
        <v>0</v>
      </c>
      <c r="U545">
        <f t="shared" si="55"/>
        <v>0</v>
      </c>
      <c r="V545">
        <f t="shared" si="55"/>
        <v>0</v>
      </c>
    </row>
    <row r="546" spans="1:23" x14ac:dyDescent="0.2">
      <c r="A546" s="1" t="s">
        <v>3536</v>
      </c>
      <c r="B546" s="2">
        <v>25</v>
      </c>
      <c r="C546" s="46">
        <f t="shared" si="52"/>
        <v>26</v>
      </c>
      <c r="D546" s="2">
        <v>41</v>
      </c>
      <c r="E546" s="42">
        <f t="shared" si="53"/>
        <v>47</v>
      </c>
      <c r="F546">
        <f t="shared" si="56"/>
        <v>1433</v>
      </c>
      <c r="G546" s="2">
        <f t="shared" si="57"/>
        <v>2866</v>
      </c>
      <c r="N546" s="39"/>
      <c r="S546">
        <f t="shared" si="54"/>
        <v>0</v>
      </c>
      <c r="T546">
        <f t="shared" si="54"/>
        <v>0</v>
      </c>
      <c r="U546">
        <f t="shared" si="55"/>
        <v>0</v>
      </c>
      <c r="V546">
        <f t="shared" si="55"/>
        <v>0</v>
      </c>
    </row>
    <row r="547" spans="1:23" x14ac:dyDescent="0.2">
      <c r="A547" s="1" t="s">
        <v>3537</v>
      </c>
      <c r="B547" s="2">
        <v>26</v>
      </c>
      <c r="C547" s="46">
        <f t="shared" si="52"/>
        <v>27</v>
      </c>
      <c r="D547" s="2">
        <v>37</v>
      </c>
      <c r="E547" s="42">
        <f t="shared" si="53"/>
        <v>43</v>
      </c>
      <c r="F547">
        <f t="shared" si="56"/>
        <v>1433</v>
      </c>
      <c r="G547" s="2">
        <f t="shared" si="57"/>
        <v>2866</v>
      </c>
      <c r="N547" s="39"/>
      <c r="S547">
        <f t="shared" si="54"/>
        <v>0</v>
      </c>
      <c r="T547">
        <f t="shared" si="54"/>
        <v>0</v>
      </c>
      <c r="U547">
        <f t="shared" si="55"/>
        <v>0</v>
      </c>
      <c r="V547">
        <f t="shared" si="55"/>
        <v>0</v>
      </c>
    </row>
    <row r="548" spans="1:23" x14ac:dyDescent="0.2">
      <c r="A548" s="1" t="s">
        <v>3538</v>
      </c>
      <c r="B548" s="2">
        <v>27</v>
      </c>
      <c r="C548" s="46">
        <f t="shared" si="52"/>
        <v>28</v>
      </c>
      <c r="D548" s="2">
        <v>38</v>
      </c>
      <c r="E548" s="42">
        <f t="shared" si="53"/>
        <v>44</v>
      </c>
      <c r="F548">
        <f t="shared" si="56"/>
        <v>1433</v>
      </c>
      <c r="G548" s="2">
        <f t="shared" si="57"/>
        <v>2866</v>
      </c>
      <c r="N548" s="39"/>
      <c r="S548">
        <f t="shared" si="54"/>
        <v>0</v>
      </c>
      <c r="T548">
        <f t="shared" si="54"/>
        <v>0</v>
      </c>
      <c r="U548">
        <f t="shared" si="55"/>
        <v>0</v>
      </c>
      <c r="V548">
        <f t="shared" si="55"/>
        <v>0</v>
      </c>
    </row>
    <row r="549" spans="1:23" x14ac:dyDescent="0.2">
      <c r="A549" s="1" t="s">
        <v>3539</v>
      </c>
      <c r="B549" s="2">
        <v>27</v>
      </c>
      <c r="C549" s="46">
        <f t="shared" si="52"/>
        <v>28</v>
      </c>
      <c r="D549" s="2">
        <v>38</v>
      </c>
      <c r="E549" s="42">
        <f t="shared" si="53"/>
        <v>44</v>
      </c>
      <c r="F549">
        <f t="shared" si="56"/>
        <v>1433</v>
      </c>
      <c r="G549" s="2">
        <f t="shared" si="57"/>
        <v>2866</v>
      </c>
      <c r="N549" s="39"/>
      <c r="S549">
        <f t="shared" si="54"/>
        <v>0</v>
      </c>
      <c r="T549">
        <f t="shared" si="54"/>
        <v>0</v>
      </c>
      <c r="U549">
        <f t="shared" si="55"/>
        <v>0</v>
      </c>
      <c r="V549">
        <f t="shared" si="55"/>
        <v>0</v>
      </c>
    </row>
    <row r="550" spans="1:23" x14ac:dyDescent="0.2">
      <c r="A550" s="1" t="s">
        <v>3540</v>
      </c>
      <c r="B550" s="2">
        <v>28</v>
      </c>
      <c r="C550" s="46">
        <f t="shared" si="52"/>
        <v>29</v>
      </c>
      <c r="D550" s="2">
        <v>39</v>
      </c>
      <c r="E550" s="42">
        <f t="shared" si="53"/>
        <v>45</v>
      </c>
      <c r="F550">
        <f t="shared" si="56"/>
        <v>1433</v>
      </c>
      <c r="G550" s="2">
        <f t="shared" si="57"/>
        <v>2866</v>
      </c>
      <c r="S550">
        <f t="shared" si="54"/>
        <v>0</v>
      </c>
      <c r="T550">
        <f t="shared" si="54"/>
        <v>0</v>
      </c>
      <c r="U550">
        <f t="shared" si="55"/>
        <v>0</v>
      </c>
      <c r="V550">
        <f t="shared" si="55"/>
        <v>0</v>
      </c>
    </row>
    <row r="551" spans="1:23" x14ac:dyDescent="0.2">
      <c r="A551" s="1" t="s">
        <v>3541</v>
      </c>
      <c r="B551" s="2">
        <v>26</v>
      </c>
      <c r="C551" s="46">
        <f t="shared" si="52"/>
        <v>27</v>
      </c>
      <c r="D551" s="2">
        <v>46</v>
      </c>
      <c r="E551" s="42">
        <f t="shared" si="53"/>
        <v>52</v>
      </c>
      <c r="F551">
        <f t="shared" si="56"/>
        <v>1805.4</v>
      </c>
      <c r="G551" s="2">
        <f t="shared" si="57"/>
        <v>3610.8</v>
      </c>
      <c r="S551">
        <f t="shared" si="54"/>
        <v>0</v>
      </c>
      <c r="T551">
        <f t="shared" si="54"/>
        <v>0</v>
      </c>
      <c r="U551">
        <f t="shared" si="55"/>
        <v>0</v>
      </c>
      <c r="V551">
        <f t="shared" si="55"/>
        <v>0</v>
      </c>
    </row>
    <row r="552" spans="1:23" x14ac:dyDescent="0.2">
      <c r="A552" s="1" t="s">
        <v>3542</v>
      </c>
      <c r="B552" s="2">
        <v>25</v>
      </c>
      <c r="C552" s="46">
        <f t="shared" si="52"/>
        <v>26</v>
      </c>
      <c r="D552" s="2">
        <v>53</v>
      </c>
      <c r="E552" s="42">
        <f t="shared" si="53"/>
        <v>59</v>
      </c>
      <c r="F552">
        <f t="shared" si="56"/>
        <v>1805.4</v>
      </c>
      <c r="G552" s="2">
        <f t="shared" si="57"/>
        <v>3610.8</v>
      </c>
      <c r="S552">
        <f t="shared" si="54"/>
        <v>0</v>
      </c>
      <c r="T552">
        <f t="shared" si="54"/>
        <v>0</v>
      </c>
      <c r="U552">
        <f t="shared" si="55"/>
        <v>0</v>
      </c>
      <c r="V552">
        <f t="shared" si="55"/>
        <v>0</v>
      </c>
    </row>
    <row r="553" spans="1:23" x14ac:dyDescent="0.2">
      <c r="A553" s="1" t="s">
        <v>3543</v>
      </c>
      <c r="B553" s="2">
        <v>23</v>
      </c>
      <c r="C553" s="46">
        <f t="shared" si="52"/>
        <v>24</v>
      </c>
      <c r="D553" s="2">
        <v>60</v>
      </c>
      <c r="E553" s="42">
        <f t="shared" si="53"/>
        <v>66</v>
      </c>
      <c r="F553">
        <f t="shared" si="56"/>
        <v>1593.3</v>
      </c>
      <c r="G553" s="2">
        <f t="shared" si="57"/>
        <v>3186.6</v>
      </c>
      <c r="S553">
        <f t="shared" si="54"/>
        <v>0</v>
      </c>
      <c r="T553">
        <f t="shared" si="54"/>
        <v>0</v>
      </c>
      <c r="U553">
        <f t="shared" si="55"/>
        <v>0</v>
      </c>
      <c r="V553">
        <f t="shared" si="55"/>
        <v>0</v>
      </c>
    </row>
    <row r="554" spans="1:23" x14ac:dyDescent="0.2">
      <c r="A554" s="1" t="s">
        <v>3544</v>
      </c>
      <c r="B554" s="2">
        <v>22</v>
      </c>
      <c r="C554" s="46">
        <f t="shared" si="52"/>
        <v>23</v>
      </c>
      <c r="D554" s="2">
        <v>67</v>
      </c>
      <c r="E554" s="42">
        <f t="shared" si="53"/>
        <v>73</v>
      </c>
      <c r="F554">
        <f t="shared" si="56"/>
        <v>1975.7</v>
      </c>
      <c r="G554" s="2">
        <f t="shared" si="57"/>
        <v>3951.4</v>
      </c>
      <c r="S554">
        <f t="shared" si="54"/>
        <v>0</v>
      </c>
      <c r="T554">
        <f t="shared" si="54"/>
        <v>0</v>
      </c>
      <c r="U554">
        <f t="shared" si="55"/>
        <v>0</v>
      </c>
      <c r="V554">
        <f t="shared" si="55"/>
        <v>0</v>
      </c>
    </row>
    <row r="555" spans="1:23" x14ac:dyDescent="0.2">
      <c r="A555" s="1" t="s">
        <v>3545</v>
      </c>
      <c r="B555" s="2">
        <v>21</v>
      </c>
      <c r="C555" s="46">
        <f t="shared" si="52"/>
        <v>22</v>
      </c>
      <c r="D555" s="2">
        <v>75</v>
      </c>
      <c r="E555" s="42">
        <f t="shared" si="53"/>
        <v>81</v>
      </c>
      <c r="F555">
        <f t="shared" si="56"/>
        <v>2252.3000000000002</v>
      </c>
      <c r="G555" s="2">
        <f t="shared" si="57"/>
        <v>4504.6000000000004</v>
      </c>
      <c r="S555">
        <f t="shared" si="54"/>
        <v>0</v>
      </c>
      <c r="T555">
        <f t="shared" si="54"/>
        <v>0</v>
      </c>
      <c r="U555">
        <f t="shared" si="55"/>
        <v>0</v>
      </c>
      <c r="V555">
        <f t="shared" si="55"/>
        <v>0</v>
      </c>
    </row>
    <row r="556" spans="1:23" x14ac:dyDescent="0.2">
      <c r="A556" s="1" t="s">
        <v>3546</v>
      </c>
      <c r="B556" s="2">
        <v>26</v>
      </c>
      <c r="C556" s="46">
        <f t="shared" ref="C556:C619" si="58">B556+1</f>
        <v>27</v>
      </c>
      <c r="D556" s="2">
        <v>82</v>
      </c>
      <c r="E556" s="42">
        <f t="shared" ref="E556:E619" si="59">D556+6</f>
        <v>88</v>
      </c>
      <c r="F556">
        <f t="shared" si="56"/>
        <v>3816.8</v>
      </c>
      <c r="G556" s="2">
        <f t="shared" si="57"/>
        <v>7633.6</v>
      </c>
      <c r="H556" s="7">
        <f>AVERAGE(G533:G556)</f>
        <v>3510.7500000000005</v>
      </c>
      <c r="P556" s="8"/>
      <c r="Q556" s="8"/>
      <c r="R556" s="8"/>
      <c r="S556">
        <f t="shared" si="54"/>
        <v>0</v>
      </c>
      <c r="T556">
        <f t="shared" si="54"/>
        <v>0</v>
      </c>
      <c r="U556">
        <f t="shared" si="55"/>
        <v>0</v>
      </c>
      <c r="V556">
        <f t="shared" si="55"/>
        <v>0</v>
      </c>
      <c r="W556" s="12">
        <f>AVERAGE(F533:F556)</f>
        <v>1755.3750000000002</v>
      </c>
    </row>
    <row r="557" spans="1:23" x14ac:dyDescent="0.2">
      <c r="A557" s="1" t="s">
        <v>3547</v>
      </c>
      <c r="B557" s="2">
        <v>19</v>
      </c>
      <c r="C557" s="46">
        <f t="shared" si="58"/>
        <v>20</v>
      </c>
      <c r="D557" s="2">
        <v>84</v>
      </c>
      <c r="E557" s="42">
        <f t="shared" si="59"/>
        <v>90</v>
      </c>
      <c r="F557">
        <f t="shared" si="56"/>
        <v>3108.1</v>
      </c>
      <c r="G557" s="2">
        <f t="shared" si="57"/>
        <v>6216.2</v>
      </c>
      <c r="S557">
        <f t="shared" si="54"/>
        <v>0</v>
      </c>
      <c r="T557">
        <f t="shared" si="54"/>
        <v>0</v>
      </c>
      <c r="U557">
        <f t="shared" si="55"/>
        <v>0</v>
      </c>
      <c r="V557">
        <f t="shared" si="55"/>
        <v>0</v>
      </c>
    </row>
    <row r="558" spans="1:23" x14ac:dyDescent="0.2">
      <c r="A558" s="1" t="s">
        <v>3548</v>
      </c>
      <c r="B558" s="2">
        <v>19</v>
      </c>
      <c r="C558" s="46">
        <f t="shared" si="58"/>
        <v>20</v>
      </c>
      <c r="D558" s="2">
        <v>85</v>
      </c>
      <c r="E558" s="42">
        <f t="shared" si="59"/>
        <v>91</v>
      </c>
      <c r="F558">
        <f t="shared" si="56"/>
        <v>3108.1</v>
      </c>
      <c r="G558" s="2">
        <f t="shared" si="57"/>
        <v>6216.2</v>
      </c>
      <c r="S558">
        <f t="shared" si="54"/>
        <v>0</v>
      </c>
      <c r="T558">
        <f t="shared" si="54"/>
        <v>0</v>
      </c>
      <c r="U558">
        <f t="shared" si="55"/>
        <v>0</v>
      </c>
      <c r="V558">
        <f t="shared" si="55"/>
        <v>0</v>
      </c>
    </row>
    <row r="559" spans="1:23" x14ac:dyDescent="0.2">
      <c r="A559" s="1" t="s">
        <v>3549</v>
      </c>
      <c r="B559" s="2">
        <v>19</v>
      </c>
      <c r="C559" s="46">
        <f t="shared" si="58"/>
        <v>20</v>
      </c>
      <c r="D559" s="2">
        <v>87</v>
      </c>
      <c r="E559" s="42">
        <f t="shared" si="59"/>
        <v>93</v>
      </c>
      <c r="F559">
        <f t="shared" si="56"/>
        <v>3108.1</v>
      </c>
      <c r="G559" s="2">
        <f t="shared" si="57"/>
        <v>6216.2</v>
      </c>
      <c r="S559">
        <f t="shared" si="54"/>
        <v>0</v>
      </c>
      <c r="T559">
        <f t="shared" si="54"/>
        <v>0</v>
      </c>
      <c r="U559">
        <f t="shared" si="55"/>
        <v>0</v>
      </c>
      <c r="V559">
        <f t="shared" si="55"/>
        <v>0</v>
      </c>
    </row>
    <row r="560" spans="1:23" x14ac:dyDescent="0.2">
      <c r="A560" s="1" t="s">
        <v>3550</v>
      </c>
      <c r="B560" s="2">
        <v>18</v>
      </c>
      <c r="C560" s="46">
        <f t="shared" si="58"/>
        <v>19</v>
      </c>
      <c r="D560" s="2">
        <v>87</v>
      </c>
      <c r="E560" s="42">
        <f t="shared" si="59"/>
        <v>93</v>
      </c>
      <c r="F560">
        <f t="shared" si="56"/>
        <v>2280.6999999999998</v>
      </c>
      <c r="G560" s="2">
        <f t="shared" si="57"/>
        <v>4561.3999999999996</v>
      </c>
      <c r="S560">
        <f t="shared" si="54"/>
        <v>0</v>
      </c>
      <c r="T560">
        <f t="shared" si="54"/>
        <v>0</v>
      </c>
      <c r="U560">
        <f t="shared" si="55"/>
        <v>0</v>
      </c>
      <c r="V560">
        <f t="shared" si="55"/>
        <v>0</v>
      </c>
    </row>
    <row r="561" spans="1:22" x14ac:dyDescent="0.2">
      <c r="A561" s="1" t="s">
        <v>3551</v>
      </c>
      <c r="B561" s="2">
        <v>18</v>
      </c>
      <c r="C561" s="46">
        <f t="shared" si="58"/>
        <v>19</v>
      </c>
      <c r="D561" s="2">
        <v>87</v>
      </c>
      <c r="E561" s="42">
        <f t="shared" si="59"/>
        <v>93</v>
      </c>
      <c r="F561">
        <f t="shared" si="56"/>
        <v>2280.6999999999998</v>
      </c>
      <c r="G561" s="2">
        <f t="shared" si="57"/>
        <v>4561.3999999999996</v>
      </c>
      <c r="S561">
        <f t="shared" si="54"/>
        <v>0</v>
      </c>
      <c r="T561">
        <f t="shared" si="54"/>
        <v>0</v>
      </c>
      <c r="U561">
        <f t="shared" si="55"/>
        <v>0</v>
      </c>
      <c r="V561">
        <f t="shared" si="55"/>
        <v>0</v>
      </c>
    </row>
    <row r="562" spans="1:22" x14ac:dyDescent="0.2">
      <c r="A562" s="1" t="s">
        <v>3552</v>
      </c>
      <c r="B562" s="2">
        <v>18</v>
      </c>
      <c r="C562" s="46">
        <f t="shared" si="58"/>
        <v>19</v>
      </c>
      <c r="D562" s="2">
        <v>87</v>
      </c>
      <c r="E562" s="42">
        <f t="shared" si="59"/>
        <v>93</v>
      </c>
      <c r="F562">
        <f t="shared" si="56"/>
        <v>2280.6999999999998</v>
      </c>
      <c r="G562" s="2">
        <f t="shared" si="57"/>
        <v>4561.3999999999996</v>
      </c>
      <c r="S562">
        <f t="shared" ref="S562:T625" si="60">P562-I562</f>
        <v>0</v>
      </c>
      <c r="T562">
        <f t="shared" si="60"/>
        <v>0</v>
      </c>
      <c r="U562">
        <f t="shared" ref="U562:V625" si="61">P562-L562</f>
        <v>0</v>
      </c>
      <c r="V562">
        <f t="shared" si="61"/>
        <v>0</v>
      </c>
    </row>
    <row r="563" spans="1:22" x14ac:dyDescent="0.2">
      <c r="A563" s="1" t="s">
        <v>3553</v>
      </c>
      <c r="B563" s="2">
        <v>17</v>
      </c>
      <c r="C563" s="46">
        <f t="shared" si="58"/>
        <v>18</v>
      </c>
      <c r="D563" s="2">
        <v>86</v>
      </c>
      <c r="E563" s="42">
        <f t="shared" si="59"/>
        <v>92</v>
      </c>
      <c r="F563">
        <f t="shared" si="56"/>
        <v>2280.6999999999998</v>
      </c>
      <c r="G563" s="2">
        <f t="shared" si="57"/>
        <v>4561.3999999999996</v>
      </c>
      <c r="S563">
        <f t="shared" si="60"/>
        <v>0</v>
      </c>
      <c r="T563">
        <f t="shared" si="60"/>
        <v>0</v>
      </c>
      <c r="U563">
        <f t="shared" si="61"/>
        <v>0</v>
      </c>
      <c r="V563">
        <f t="shared" si="61"/>
        <v>0</v>
      </c>
    </row>
    <row r="564" spans="1:22" x14ac:dyDescent="0.2">
      <c r="A564" s="1" t="s">
        <v>3554</v>
      </c>
      <c r="B564" s="2">
        <v>17</v>
      </c>
      <c r="C564" s="46">
        <f t="shared" si="58"/>
        <v>18</v>
      </c>
      <c r="D564" s="2">
        <v>85</v>
      </c>
      <c r="E564" s="42">
        <f t="shared" si="59"/>
        <v>91</v>
      </c>
      <c r="F564">
        <f t="shared" si="56"/>
        <v>2280.6999999999998</v>
      </c>
      <c r="G564" s="2">
        <f t="shared" si="57"/>
        <v>4561.3999999999996</v>
      </c>
      <c r="S564">
        <f t="shared" si="60"/>
        <v>0</v>
      </c>
      <c r="T564">
        <f t="shared" si="60"/>
        <v>0</v>
      </c>
      <c r="U564">
        <f t="shared" si="61"/>
        <v>0</v>
      </c>
      <c r="V564">
        <f t="shared" si="61"/>
        <v>0</v>
      </c>
    </row>
    <row r="565" spans="1:22" x14ac:dyDescent="0.2">
      <c r="A565" s="1" t="s">
        <v>3555</v>
      </c>
      <c r="B565" s="2">
        <v>16</v>
      </c>
      <c r="C565" s="46">
        <f t="shared" si="58"/>
        <v>17</v>
      </c>
      <c r="D565" s="2">
        <v>84</v>
      </c>
      <c r="E565" s="42">
        <f t="shared" si="59"/>
        <v>90</v>
      </c>
      <c r="F565">
        <f t="shared" si="56"/>
        <v>2280.6999999999998</v>
      </c>
      <c r="G565" s="2">
        <f t="shared" si="57"/>
        <v>4561.3999999999996</v>
      </c>
      <c r="S565">
        <f t="shared" si="60"/>
        <v>0</v>
      </c>
      <c r="T565">
        <f t="shared" si="60"/>
        <v>0</v>
      </c>
      <c r="U565">
        <f t="shared" si="61"/>
        <v>0</v>
      </c>
      <c r="V565">
        <f t="shared" si="61"/>
        <v>0</v>
      </c>
    </row>
    <row r="566" spans="1:22" x14ac:dyDescent="0.2">
      <c r="A566" s="1" t="s">
        <v>3556</v>
      </c>
      <c r="B566" s="2">
        <v>18</v>
      </c>
      <c r="C566" s="46">
        <f t="shared" si="58"/>
        <v>19</v>
      </c>
      <c r="D566" s="2">
        <v>77</v>
      </c>
      <c r="E566" s="42">
        <f t="shared" si="59"/>
        <v>83</v>
      </c>
      <c r="F566">
        <f t="shared" si="56"/>
        <v>1754.4</v>
      </c>
      <c r="G566" s="2">
        <f t="shared" si="57"/>
        <v>3508.8</v>
      </c>
      <c r="S566">
        <f t="shared" si="60"/>
        <v>0</v>
      </c>
      <c r="T566">
        <f t="shared" si="60"/>
        <v>0</v>
      </c>
      <c r="U566">
        <f t="shared" si="61"/>
        <v>0</v>
      </c>
      <c r="V566">
        <f t="shared" si="61"/>
        <v>0</v>
      </c>
    </row>
    <row r="567" spans="1:22" x14ac:dyDescent="0.2">
      <c r="A567" s="1" t="s">
        <v>3557</v>
      </c>
      <c r="B567" s="2">
        <v>19</v>
      </c>
      <c r="C567" s="46">
        <f t="shared" si="58"/>
        <v>20</v>
      </c>
      <c r="D567" s="2">
        <v>69</v>
      </c>
      <c r="E567" s="42">
        <f t="shared" si="59"/>
        <v>75</v>
      </c>
      <c r="F567">
        <f t="shared" si="56"/>
        <v>1975.7</v>
      </c>
      <c r="G567" s="2">
        <f t="shared" si="57"/>
        <v>3951.4</v>
      </c>
      <c r="S567">
        <f t="shared" si="60"/>
        <v>0</v>
      </c>
      <c r="T567">
        <f t="shared" si="60"/>
        <v>0</v>
      </c>
      <c r="U567">
        <f t="shared" si="61"/>
        <v>0</v>
      </c>
      <c r="V567">
        <f t="shared" si="61"/>
        <v>0</v>
      </c>
    </row>
    <row r="568" spans="1:22" x14ac:dyDescent="0.2">
      <c r="A568" s="1" t="s">
        <v>3558</v>
      </c>
      <c r="B568" s="2">
        <v>20</v>
      </c>
      <c r="C568" s="46">
        <f t="shared" si="58"/>
        <v>21</v>
      </c>
      <c r="D568" s="2">
        <v>61</v>
      </c>
      <c r="E568" s="42">
        <f t="shared" si="59"/>
        <v>67</v>
      </c>
      <c r="F568">
        <f t="shared" si="56"/>
        <v>1593.3</v>
      </c>
      <c r="G568" s="2">
        <f t="shared" si="57"/>
        <v>3186.6</v>
      </c>
      <c r="S568">
        <f t="shared" si="60"/>
        <v>0</v>
      </c>
      <c r="T568">
        <f t="shared" si="60"/>
        <v>0</v>
      </c>
      <c r="U568">
        <f t="shared" si="61"/>
        <v>0</v>
      </c>
      <c r="V568">
        <f t="shared" si="61"/>
        <v>0</v>
      </c>
    </row>
    <row r="569" spans="1:22" x14ac:dyDescent="0.2">
      <c r="A569" s="1" t="s">
        <v>3559</v>
      </c>
      <c r="B569" s="2">
        <v>21</v>
      </c>
      <c r="C569" s="46">
        <f t="shared" si="58"/>
        <v>22</v>
      </c>
      <c r="D569" s="2">
        <v>57</v>
      </c>
      <c r="E569" s="42">
        <f t="shared" si="59"/>
        <v>63</v>
      </c>
      <c r="F569">
        <f t="shared" si="56"/>
        <v>1593.3</v>
      </c>
      <c r="G569" s="2">
        <f t="shared" si="57"/>
        <v>3186.6</v>
      </c>
      <c r="S569">
        <f t="shared" si="60"/>
        <v>0</v>
      </c>
      <c r="T569">
        <f t="shared" si="60"/>
        <v>0</v>
      </c>
      <c r="U569">
        <f t="shared" si="61"/>
        <v>0</v>
      </c>
      <c r="V569">
        <f t="shared" si="61"/>
        <v>0</v>
      </c>
    </row>
    <row r="570" spans="1:22" x14ac:dyDescent="0.2">
      <c r="A570" s="1" t="s">
        <v>3560</v>
      </c>
      <c r="B570" s="2">
        <v>22</v>
      </c>
      <c r="C570" s="46">
        <f t="shared" si="58"/>
        <v>23</v>
      </c>
      <c r="D570" s="2">
        <v>54</v>
      </c>
      <c r="E570" s="42">
        <f t="shared" si="59"/>
        <v>60</v>
      </c>
      <c r="F570">
        <f t="shared" si="56"/>
        <v>1593.3</v>
      </c>
      <c r="G570" s="2">
        <f t="shared" si="57"/>
        <v>3186.6</v>
      </c>
      <c r="S570">
        <f t="shared" si="60"/>
        <v>0</v>
      </c>
      <c r="T570">
        <f t="shared" si="60"/>
        <v>0</v>
      </c>
      <c r="U570">
        <f t="shared" si="61"/>
        <v>0</v>
      </c>
      <c r="V570">
        <f t="shared" si="61"/>
        <v>0</v>
      </c>
    </row>
    <row r="571" spans="1:22" x14ac:dyDescent="0.2">
      <c r="A571" s="1" t="s">
        <v>3561</v>
      </c>
      <c r="B571" s="2">
        <v>23</v>
      </c>
      <c r="C571" s="46">
        <f t="shared" si="58"/>
        <v>24</v>
      </c>
      <c r="D571" s="2">
        <v>50</v>
      </c>
      <c r="E571" s="42">
        <f t="shared" si="59"/>
        <v>56</v>
      </c>
      <c r="F571">
        <f t="shared" si="56"/>
        <v>1425.5</v>
      </c>
      <c r="G571" s="2">
        <f t="shared" si="57"/>
        <v>2851</v>
      </c>
      <c r="S571">
        <f t="shared" si="60"/>
        <v>0</v>
      </c>
      <c r="T571">
        <f t="shared" si="60"/>
        <v>0</v>
      </c>
      <c r="U571">
        <f t="shared" si="61"/>
        <v>0</v>
      </c>
      <c r="V571">
        <f t="shared" si="61"/>
        <v>0</v>
      </c>
    </row>
    <row r="572" spans="1:22" x14ac:dyDescent="0.2">
      <c r="A572" s="1" t="s">
        <v>3562</v>
      </c>
      <c r="B572" s="2">
        <v>24</v>
      </c>
      <c r="C572" s="46">
        <f t="shared" si="58"/>
        <v>25</v>
      </c>
      <c r="D572" s="2">
        <v>51</v>
      </c>
      <c r="E572" s="42">
        <f t="shared" si="59"/>
        <v>57</v>
      </c>
      <c r="F572">
        <f t="shared" si="56"/>
        <v>1805.4</v>
      </c>
      <c r="G572" s="2">
        <f t="shared" si="57"/>
        <v>3610.8</v>
      </c>
      <c r="S572">
        <f t="shared" si="60"/>
        <v>0</v>
      </c>
      <c r="T572">
        <f t="shared" si="60"/>
        <v>0</v>
      </c>
      <c r="U572">
        <f t="shared" si="61"/>
        <v>0</v>
      </c>
      <c r="V572">
        <f t="shared" si="61"/>
        <v>0</v>
      </c>
    </row>
    <row r="573" spans="1:22" x14ac:dyDescent="0.2">
      <c r="A573" s="1" t="s">
        <v>3563</v>
      </c>
      <c r="B573" s="2">
        <v>24</v>
      </c>
      <c r="C573" s="46">
        <f t="shared" si="58"/>
        <v>25</v>
      </c>
      <c r="D573" s="2">
        <v>51</v>
      </c>
      <c r="E573" s="42">
        <f t="shared" si="59"/>
        <v>57</v>
      </c>
      <c r="F573">
        <f t="shared" si="56"/>
        <v>1805.4</v>
      </c>
      <c r="G573" s="2">
        <f t="shared" si="57"/>
        <v>3610.8</v>
      </c>
      <c r="S573">
        <f t="shared" si="60"/>
        <v>0</v>
      </c>
      <c r="T573">
        <f t="shared" si="60"/>
        <v>0</v>
      </c>
      <c r="U573">
        <f t="shared" si="61"/>
        <v>0</v>
      </c>
      <c r="V573">
        <f t="shared" si="61"/>
        <v>0</v>
      </c>
    </row>
    <row r="574" spans="1:22" x14ac:dyDescent="0.2">
      <c r="A574" s="1" t="s">
        <v>3564</v>
      </c>
      <c r="B574" s="2">
        <v>25</v>
      </c>
      <c r="C574" s="46">
        <f t="shared" si="58"/>
        <v>26</v>
      </c>
      <c r="D574" s="2">
        <v>54</v>
      </c>
      <c r="E574" s="42">
        <f t="shared" si="59"/>
        <v>60</v>
      </c>
      <c r="F574">
        <f t="shared" si="56"/>
        <v>2274.6999999999998</v>
      </c>
      <c r="G574" s="2">
        <f t="shared" si="57"/>
        <v>4549.3999999999996</v>
      </c>
      <c r="S574">
        <f t="shared" si="60"/>
        <v>0</v>
      </c>
      <c r="T574">
        <f t="shared" si="60"/>
        <v>0</v>
      </c>
      <c r="U574">
        <f t="shared" si="61"/>
        <v>0</v>
      </c>
      <c r="V574">
        <f t="shared" si="61"/>
        <v>0</v>
      </c>
    </row>
    <row r="575" spans="1:22" x14ac:dyDescent="0.2">
      <c r="A575" s="1" t="s">
        <v>3565</v>
      </c>
      <c r="B575" s="2">
        <v>24</v>
      </c>
      <c r="C575" s="46">
        <f t="shared" si="58"/>
        <v>25</v>
      </c>
      <c r="D575" s="2">
        <v>58</v>
      </c>
      <c r="E575" s="42">
        <f t="shared" si="59"/>
        <v>64</v>
      </c>
      <c r="F575">
        <f t="shared" si="56"/>
        <v>2274.6999999999998</v>
      </c>
      <c r="G575" s="2">
        <f t="shared" si="57"/>
        <v>4549.3999999999996</v>
      </c>
      <c r="S575">
        <f t="shared" si="60"/>
        <v>0</v>
      </c>
      <c r="T575">
        <f t="shared" si="60"/>
        <v>0</v>
      </c>
      <c r="U575">
        <f t="shared" si="61"/>
        <v>0</v>
      </c>
      <c r="V575">
        <f t="shared" si="61"/>
        <v>0</v>
      </c>
    </row>
    <row r="576" spans="1:22" x14ac:dyDescent="0.2">
      <c r="A576" s="1" t="s">
        <v>3566</v>
      </c>
      <c r="B576" s="2">
        <v>23</v>
      </c>
      <c r="C576" s="46">
        <f t="shared" si="58"/>
        <v>24</v>
      </c>
      <c r="D576" s="2">
        <v>62</v>
      </c>
      <c r="E576" s="42">
        <f t="shared" si="59"/>
        <v>68</v>
      </c>
      <c r="F576">
        <f t="shared" si="56"/>
        <v>1593.3</v>
      </c>
      <c r="G576" s="2">
        <f t="shared" si="57"/>
        <v>3186.6</v>
      </c>
      <c r="S576">
        <f t="shared" si="60"/>
        <v>0</v>
      </c>
      <c r="T576">
        <f t="shared" si="60"/>
        <v>0</v>
      </c>
      <c r="U576">
        <f t="shared" si="61"/>
        <v>0</v>
      </c>
      <c r="V576">
        <f t="shared" si="61"/>
        <v>0</v>
      </c>
    </row>
    <row r="577" spans="1:23" x14ac:dyDescent="0.2">
      <c r="A577" s="1" t="s">
        <v>3567</v>
      </c>
      <c r="B577" s="2">
        <v>22</v>
      </c>
      <c r="C577" s="46">
        <f t="shared" si="58"/>
        <v>23</v>
      </c>
      <c r="D577" s="2">
        <v>63</v>
      </c>
      <c r="E577" s="42">
        <f t="shared" si="59"/>
        <v>69</v>
      </c>
      <c r="F577">
        <f t="shared" si="56"/>
        <v>1593.3</v>
      </c>
      <c r="G577" s="2">
        <f t="shared" si="57"/>
        <v>3186.6</v>
      </c>
      <c r="S577">
        <f t="shared" si="60"/>
        <v>0</v>
      </c>
      <c r="T577">
        <f t="shared" si="60"/>
        <v>0</v>
      </c>
      <c r="U577">
        <f t="shared" si="61"/>
        <v>0</v>
      </c>
      <c r="V577">
        <f t="shared" si="61"/>
        <v>0</v>
      </c>
    </row>
    <row r="578" spans="1:23" x14ac:dyDescent="0.2">
      <c r="A578" s="1" t="s">
        <v>3568</v>
      </c>
      <c r="B578" s="2">
        <v>21</v>
      </c>
      <c r="C578" s="46">
        <f t="shared" si="58"/>
        <v>22</v>
      </c>
      <c r="D578" s="2">
        <v>65</v>
      </c>
      <c r="E578" s="42">
        <f t="shared" si="59"/>
        <v>71</v>
      </c>
      <c r="F578">
        <f t="shared" si="56"/>
        <v>1975.7</v>
      </c>
      <c r="G578" s="2">
        <f t="shared" si="57"/>
        <v>3951.4</v>
      </c>
      <c r="S578">
        <f t="shared" si="60"/>
        <v>0</v>
      </c>
      <c r="T578">
        <f t="shared" si="60"/>
        <v>0</v>
      </c>
      <c r="U578">
        <f t="shared" si="61"/>
        <v>0</v>
      </c>
      <c r="V578">
        <f t="shared" si="61"/>
        <v>0</v>
      </c>
    </row>
    <row r="579" spans="1:23" x14ac:dyDescent="0.2">
      <c r="A579" s="1" t="s">
        <v>3569</v>
      </c>
      <c r="B579" s="2">
        <v>19</v>
      </c>
      <c r="C579" s="46">
        <f t="shared" si="58"/>
        <v>20</v>
      </c>
      <c r="D579" s="2">
        <v>65</v>
      </c>
      <c r="E579" s="42">
        <f t="shared" si="59"/>
        <v>71</v>
      </c>
      <c r="F579">
        <f t="shared" si="56"/>
        <v>1975.7</v>
      </c>
      <c r="G579" s="2">
        <f t="shared" si="57"/>
        <v>3951.4</v>
      </c>
      <c r="S579">
        <f t="shared" si="60"/>
        <v>0</v>
      </c>
      <c r="T579">
        <f t="shared" si="60"/>
        <v>0</v>
      </c>
      <c r="U579">
        <f t="shared" si="61"/>
        <v>0</v>
      </c>
      <c r="V579">
        <f t="shared" si="61"/>
        <v>0</v>
      </c>
    </row>
    <row r="580" spans="1:23" x14ac:dyDescent="0.2">
      <c r="A580" s="1" t="s">
        <v>3570</v>
      </c>
      <c r="B580" s="2">
        <v>18</v>
      </c>
      <c r="C580" s="46">
        <f t="shared" si="58"/>
        <v>19</v>
      </c>
      <c r="D580" s="2">
        <v>66</v>
      </c>
      <c r="E580" s="42">
        <f t="shared" si="59"/>
        <v>72</v>
      </c>
      <c r="F580">
        <f t="shared" ref="F580:F643" si="62">IF(AND(AND(C580&gt;=15,C580 &lt;20),AND(E580&gt;=30,E580&lt;40)),562,
IF(AND(AND(C580&gt;=15,C580 &lt;20),AND(E580&gt;=40,E580&lt;50)),805,
IF(AND(AND(C580&gt;=15,C580 &lt;20),AND(E580&gt;=50,E580&lt;60)),877.2,
IF(AND(AND(C580&gt;=15,C580 &lt;20),AND(E580&gt;=60,E580&lt;70)),1124.6,
IF(AND(AND(C580&gt;=15,C580 &lt;20),AND(E580&gt;=70,E580&lt;80)),1609.5,
IF(AND(AND(C580&gt;=15,C580 &lt;20),AND(E580&gt;=80,E580&lt;90)),1754.4,
IF(AND(AND(C580&gt;=15,C580 &lt;20),AND(E580&gt;=90)),2280.7,
IF(AND(AND(C580&gt;=20,C580 &lt;25),AND(E580&gt;=30,E580&lt;40)),1008,
IF(AND(AND(C580&gt;=20,C580 &lt;25),AND(E580&gt;=40,E580&lt;50)),1250,
IF(AND(AND(C580&gt;=20,C580 &lt;25),AND(E580&gt;=50,E580&lt;60)),1425.5,
IF(AND(AND(C580&gt;=20,C580 &lt;25),AND(E580&gt;=60,E580&lt;70)),1593.3,
IF(AND(AND(C580&gt;=20,C580 &lt;25),AND(E580&gt;=70,E580&lt;80)),1975.7,
IF(AND(AND(C580&gt;=20,C580 &lt;25),AND(E580&gt;=80,E580&lt;90)),2252.3,
IF(AND(AND(C580&gt;=20,C580 &lt;25),AND(E580&gt;=90)),3108.1,
IF(AND(AND(C580&gt;=25,C580 &lt;30),AND(E580&gt;=30,E580&lt;40)),1137,
IF(AND(AND(C580&gt;=25,C580 &lt;30),AND(E580&gt;=40,E580&lt;50)),1433,
IF(AND(AND(C580&gt;=25,C580 &lt;30),AND(E580&gt;=50,E580&lt;60)),1805.4,
IF(AND(AND(C580&gt;=25,C580 &lt;30),AND(E580&gt;=60,E580&lt;70)),2274.7,
IF(AND(AND(C580&gt;=25,C580 &lt;30),AND(E580&gt;=70,E580&lt;80)),3207.4,
IF(AND(AND(C580&gt;=25,C580 &lt;30),AND(E580&gt;=80,E580&lt;90)),3816.8,
IF(AND(AND(C580&gt;=25,C580 &lt;30),AND(E580&gt;=90)),4694.7,
IF(AND(AND(C580&gt;=30,C580 &lt;35),AND(E580&gt;=30,E580&lt;40)),1229,
IF(AND(AND(C580&gt;=30,C580 &lt;35),AND(E580&gt;=40,E580&lt;50)),1684,
IF(AND(AND(C580&gt;=30,C580 &lt;35),AND(E580&gt;=50,E580&lt;60)),2307,
IF(AND(AND(C580&gt;=30,C580 &lt;35),AND(E580&gt;=60,E580&lt;70)),3160.6,
IF(AND(AND(C580&gt;=30,C580 &lt;35),AND(E580&gt;=70,E580&lt;80)),4424.8,
IF(AND(AND(C580&gt;=30,C580 &lt;35),AND(E580&gt;=80,E580&lt;90)),5000,
IF(AND(AND(C580&gt;=30,C580 &lt;35),AND(E580&gt;=90)),6300,
IF(AND(AND(C580&gt;=35,C580 &lt;40),AND(E580&gt;=30,E580&lt;40)),1450,
IF(AND(AND(C580&gt;=35,C580 &lt;40),AND(E580&gt;=40,E580&lt;50)),1987,
IF(AND(AND(C580&gt;=35,C580 &lt;40),AND(E580&gt;=50,E580&lt;60)),2722.2,
IF(AND(AND(C580&gt;=35,C580 &lt;40),AND(E580&gt;=60,E580&lt;70)),3729.5,
IF(AND(AND(C580&gt;=35,C580 &lt;40),AND(E580&gt;=70,E580&lt;80)),5221.2,
IF(AND(AND(C580&gt;=35,C580 &lt;40),AND(E580&gt;=80,E580&lt;90)),5900,
IF(AND(AND(C580&gt;=35,C580 &lt;40),AND(E580&gt;=90)),7434,
IF(AND(AND(C580&gt;=40,C580 &lt;45),AND(E580&gt;=30,E580&lt;40)),1671,
IF(AND(AND(C580&gt;=40,C580 &lt;45),AND(E580&gt;=40,E580&lt;50)),2289,
IF(AND(AND(C580&gt;=40,C580 &lt;45),AND(E580&gt;=50,E580&lt;60)),3136,
IF(AND(AND(C580&gt;=40,C580 &lt;45),AND(E580&gt;=60,E580&lt;70)),4296.3,
IF(AND(AND(C580&gt;=40,C580 &lt;45),AND(E580&gt;=70,E580&lt;80)),6014.9,
IF(AND(AND(C580&gt;=40,C580 &lt;45),AND(E580&gt;=80,E580&lt;90)),6796.8,
IF(AND(AND(C580&gt;=40,C580 &lt;45),AND(E580&gt;=90)),8564,
IF(AND(AND(C580&gt;=45,C580 &lt;45.1),AND(E580&gt;=30,E580&lt;40)),1900,
IF(AND(AND(C580&gt;=45,C580 &lt;45.1),AND(E580&gt;=40,E580&lt;50)),2603,
IF(AND(AND(C580&gt;=45,C580 &lt;45.1),AND(E580&gt;=50,E580&lt;60)),3565.6,
IF(AND(AND(C580&gt;=45,C580 &lt;45.1),AND(E580&gt;=60,E580&lt;70)),4884.9,
IF(AND(AND(C580&gt;=45,C580 &lt;45.1),AND(E580&gt;=70,E580&lt;80)),6838.9,
IF(AND(AND(C580&gt;=45,C580 &lt;45.1),AND(E580&gt;=80,E580&lt;90)),7728,
IF(AND(AND(C580&gt;=45,C580 &lt;45.1),AND(E580&gt;=90)),9737.2,0)))))))))))))))))))))))))))))))))))))))))))))))))</f>
        <v>1609.5</v>
      </c>
      <c r="G580" s="2">
        <f t="shared" si="57"/>
        <v>3219</v>
      </c>
      <c r="H580" s="7">
        <f>AVERAGE(G557:G580)</f>
        <v>4154.3083333333334</v>
      </c>
      <c r="S580">
        <f t="shared" si="60"/>
        <v>0</v>
      </c>
      <c r="T580">
        <f t="shared" si="60"/>
        <v>0</v>
      </c>
      <c r="U580">
        <f t="shared" si="61"/>
        <v>0</v>
      </c>
      <c r="V580">
        <f t="shared" si="61"/>
        <v>0</v>
      </c>
      <c r="W580" s="12">
        <f>AVERAGE(F557:F580)</f>
        <v>2077.1541666666667</v>
      </c>
    </row>
    <row r="581" spans="1:23" x14ac:dyDescent="0.2">
      <c r="A581" s="1" t="s">
        <v>3571</v>
      </c>
      <c r="B581" s="2">
        <v>16</v>
      </c>
      <c r="C581" s="46">
        <f t="shared" si="58"/>
        <v>17</v>
      </c>
      <c r="D581" s="2">
        <v>86</v>
      </c>
      <c r="E581" s="42">
        <f t="shared" si="59"/>
        <v>92</v>
      </c>
      <c r="F581">
        <f t="shared" si="62"/>
        <v>2280.6999999999998</v>
      </c>
      <c r="G581" s="2">
        <f t="shared" si="57"/>
        <v>4561.3999999999996</v>
      </c>
      <c r="S581">
        <f t="shared" si="60"/>
        <v>0</v>
      </c>
      <c r="T581">
        <f t="shared" si="60"/>
        <v>0</v>
      </c>
      <c r="U581">
        <f t="shared" si="61"/>
        <v>0</v>
      </c>
      <c r="V581">
        <f t="shared" si="61"/>
        <v>0</v>
      </c>
    </row>
    <row r="582" spans="1:23" x14ac:dyDescent="0.2">
      <c r="A582" s="1" t="s">
        <v>3572</v>
      </c>
      <c r="B582" s="2">
        <v>16</v>
      </c>
      <c r="C582" s="46">
        <f t="shared" si="58"/>
        <v>17</v>
      </c>
      <c r="D582" s="2">
        <v>85</v>
      </c>
      <c r="E582" s="42">
        <f t="shared" si="59"/>
        <v>91</v>
      </c>
      <c r="F582">
        <f t="shared" si="62"/>
        <v>2280.6999999999998</v>
      </c>
      <c r="G582" s="2">
        <f t="shared" si="57"/>
        <v>4561.3999999999996</v>
      </c>
      <c r="S582">
        <f t="shared" si="60"/>
        <v>0</v>
      </c>
      <c r="T582">
        <f t="shared" si="60"/>
        <v>0</v>
      </c>
      <c r="U582">
        <f t="shared" si="61"/>
        <v>0</v>
      </c>
      <c r="V582">
        <f t="shared" si="61"/>
        <v>0</v>
      </c>
    </row>
    <row r="583" spans="1:23" x14ac:dyDescent="0.2">
      <c r="A583" s="1" t="s">
        <v>3573</v>
      </c>
      <c r="B583" s="2">
        <v>16</v>
      </c>
      <c r="C583" s="46">
        <f t="shared" si="58"/>
        <v>17</v>
      </c>
      <c r="D583" s="2">
        <v>85</v>
      </c>
      <c r="E583" s="42">
        <f t="shared" si="59"/>
        <v>91</v>
      </c>
      <c r="F583">
        <f t="shared" si="62"/>
        <v>2280.6999999999998</v>
      </c>
      <c r="G583" s="2">
        <f t="shared" si="57"/>
        <v>4561.3999999999996</v>
      </c>
      <c r="S583">
        <f t="shared" si="60"/>
        <v>0</v>
      </c>
      <c r="T583">
        <f t="shared" si="60"/>
        <v>0</v>
      </c>
      <c r="U583">
        <f t="shared" si="61"/>
        <v>0</v>
      </c>
      <c r="V583">
        <f t="shared" si="61"/>
        <v>0</v>
      </c>
    </row>
    <row r="584" spans="1:23" x14ac:dyDescent="0.2">
      <c r="A584" s="1" t="s">
        <v>3574</v>
      </c>
      <c r="B584" s="2">
        <v>16</v>
      </c>
      <c r="C584" s="46">
        <f t="shared" si="58"/>
        <v>17</v>
      </c>
      <c r="D584" s="2">
        <v>83</v>
      </c>
      <c r="E584" s="42">
        <f t="shared" si="59"/>
        <v>89</v>
      </c>
      <c r="F584">
        <f t="shared" si="62"/>
        <v>1754.4</v>
      </c>
      <c r="G584" s="2">
        <f t="shared" si="57"/>
        <v>3508.8</v>
      </c>
      <c r="S584">
        <f t="shared" si="60"/>
        <v>0</v>
      </c>
      <c r="T584">
        <f t="shared" si="60"/>
        <v>0</v>
      </c>
      <c r="U584">
        <f t="shared" si="61"/>
        <v>0</v>
      </c>
      <c r="V584">
        <f t="shared" si="61"/>
        <v>0</v>
      </c>
    </row>
    <row r="585" spans="1:23" x14ac:dyDescent="0.2">
      <c r="A585" s="1" t="s">
        <v>3575</v>
      </c>
      <c r="B585" s="2">
        <v>16</v>
      </c>
      <c r="C585" s="46">
        <f t="shared" si="58"/>
        <v>17</v>
      </c>
      <c r="D585" s="2">
        <v>80</v>
      </c>
      <c r="E585" s="42">
        <f t="shared" si="59"/>
        <v>86</v>
      </c>
      <c r="F585">
        <f t="shared" si="62"/>
        <v>1754.4</v>
      </c>
      <c r="G585" s="2">
        <f t="shared" si="57"/>
        <v>3508.8</v>
      </c>
      <c r="S585">
        <f t="shared" si="60"/>
        <v>0</v>
      </c>
      <c r="T585">
        <f t="shared" si="60"/>
        <v>0</v>
      </c>
      <c r="U585">
        <f t="shared" si="61"/>
        <v>0</v>
      </c>
      <c r="V585">
        <f t="shared" si="61"/>
        <v>0</v>
      </c>
    </row>
    <row r="586" spans="1:23" x14ac:dyDescent="0.2">
      <c r="A586" s="1" t="s">
        <v>3576</v>
      </c>
      <c r="B586" s="2">
        <v>16</v>
      </c>
      <c r="C586" s="46">
        <f t="shared" si="58"/>
        <v>17</v>
      </c>
      <c r="D586" s="2">
        <v>78</v>
      </c>
      <c r="E586" s="42">
        <f t="shared" si="59"/>
        <v>84</v>
      </c>
      <c r="F586">
        <f t="shared" si="62"/>
        <v>1754.4</v>
      </c>
      <c r="G586" s="2">
        <f t="shared" si="57"/>
        <v>3508.8</v>
      </c>
      <c r="S586">
        <f t="shared" si="60"/>
        <v>0</v>
      </c>
      <c r="T586">
        <f t="shared" si="60"/>
        <v>0</v>
      </c>
      <c r="U586">
        <f t="shared" si="61"/>
        <v>0</v>
      </c>
      <c r="V586">
        <f t="shared" si="61"/>
        <v>0</v>
      </c>
    </row>
    <row r="587" spans="1:23" x14ac:dyDescent="0.2">
      <c r="A587" s="1" t="s">
        <v>3577</v>
      </c>
      <c r="B587" s="2">
        <v>15</v>
      </c>
      <c r="C587" s="46">
        <f t="shared" si="58"/>
        <v>16</v>
      </c>
      <c r="D587" s="2">
        <v>75</v>
      </c>
      <c r="E587" s="42">
        <f t="shared" si="59"/>
        <v>81</v>
      </c>
      <c r="F587">
        <f t="shared" si="62"/>
        <v>1754.4</v>
      </c>
      <c r="G587" s="2">
        <f t="shared" si="57"/>
        <v>3508.8</v>
      </c>
      <c r="S587">
        <f t="shared" si="60"/>
        <v>0</v>
      </c>
      <c r="T587">
        <f t="shared" si="60"/>
        <v>0</v>
      </c>
      <c r="U587">
        <f t="shared" si="61"/>
        <v>0</v>
      </c>
      <c r="V587">
        <f t="shared" si="61"/>
        <v>0</v>
      </c>
    </row>
    <row r="588" spans="1:23" x14ac:dyDescent="0.2">
      <c r="A588" s="1" t="s">
        <v>3578</v>
      </c>
      <c r="B588" s="2">
        <v>15</v>
      </c>
      <c r="C588" s="46">
        <f t="shared" si="58"/>
        <v>16</v>
      </c>
      <c r="D588" s="2">
        <v>73</v>
      </c>
      <c r="E588" s="42">
        <f t="shared" si="59"/>
        <v>79</v>
      </c>
      <c r="F588">
        <f t="shared" si="62"/>
        <v>1609.5</v>
      </c>
      <c r="G588" s="2">
        <f t="shared" si="57"/>
        <v>3219</v>
      </c>
      <c r="S588">
        <f t="shared" si="60"/>
        <v>0</v>
      </c>
      <c r="T588">
        <f t="shared" si="60"/>
        <v>0</v>
      </c>
      <c r="U588">
        <f t="shared" si="61"/>
        <v>0</v>
      </c>
      <c r="V588">
        <f t="shared" si="61"/>
        <v>0</v>
      </c>
    </row>
    <row r="589" spans="1:23" x14ac:dyDescent="0.2">
      <c r="A589" s="1" t="s">
        <v>3579</v>
      </c>
      <c r="B589" s="2">
        <v>15</v>
      </c>
      <c r="C589" s="46">
        <f t="shared" si="58"/>
        <v>16</v>
      </c>
      <c r="D589" s="2">
        <v>70</v>
      </c>
      <c r="E589" s="42">
        <f t="shared" si="59"/>
        <v>76</v>
      </c>
      <c r="F589">
        <f t="shared" si="62"/>
        <v>1609.5</v>
      </c>
      <c r="G589" s="2">
        <f t="shared" si="57"/>
        <v>3219</v>
      </c>
      <c r="S589">
        <f t="shared" si="60"/>
        <v>0</v>
      </c>
      <c r="T589">
        <f t="shared" si="60"/>
        <v>0</v>
      </c>
      <c r="U589">
        <f t="shared" si="61"/>
        <v>0</v>
      </c>
      <c r="V589">
        <f t="shared" si="61"/>
        <v>0</v>
      </c>
    </row>
    <row r="590" spans="1:23" x14ac:dyDescent="0.2">
      <c r="A590" s="1" t="s">
        <v>3580</v>
      </c>
      <c r="B590" s="2">
        <v>17</v>
      </c>
      <c r="C590" s="46">
        <f t="shared" si="58"/>
        <v>18</v>
      </c>
      <c r="D590" s="2">
        <v>65</v>
      </c>
      <c r="E590" s="42">
        <f t="shared" si="59"/>
        <v>71</v>
      </c>
      <c r="F590">
        <f t="shared" si="62"/>
        <v>1609.5</v>
      </c>
      <c r="G590" s="2">
        <f t="shared" ref="G590:G653" si="63">F590*2</f>
        <v>3219</v>
      </c>
      <c r="S590">
        <f t="shared" si="60"/>
        <v>0</v>
      </c>
      <c r="T590">
        <f t="shared" si="60"/>
        <v>0</v>
      </c>
      <c r="U590">
        <f t="shared" si="61"/>
        <v>0</v>
      </c>
      <c r="V590">
        <f t="shared" si="61"/>
        <v>0</v>
      </c>
    </row>
    <row r="591" spans="1:23" x14ac:dyDescent="0.2">
      <c r="A591" s="1" t="s">
        <v>3581</v>
      </c>
      <c r="B591" s="2">
        <v>19</v>
      </c>
      <c r="C591" s="46">
        <f t="shared" si="58"/>
        <v>20</v>
      </c>
      <c r="D591" s="2">
        <v>59</v>
      </c>
      <c r="E591" s="42">
        <f t="shared" si="59"/>
        <v>65</v>
      </c>
      <c r="F591">
        <f t="shared" si="62"/>
        <v>1593.3</v>
      </c>
      <c r="G591" s="2">
        <f t="shared" si="63"/>
        <v>3186.6</v>
      </c>
      <c r="S591">
        <f t="shared" si="60"/>
        <v>0</v>
      </c>
      <c r="T591">
        <f t="shared" si="60"/>
        <v>0</v>
      </c>
      <c r="U591">
        <f t="shared" si="61"/>
        <v>0</v>
      </c>
      <c r="V591">
        <f t="shared" si="61"/>
        <v>0</v>
      </c>
    </row>
    <row r="592" spans="1:23" x14ac:dyDescent="0.2">
      <c r="A592" s="1" t="s">
        <v>3581</v>
      </c>
      <c r="B592" s="2">
        <v>20</v>
      </c>
      <c r="C592" s="46">
        <f t="shared" si="58"/>
        <v>21</v>
      </c>
      <c r="D592" s="2">
        <v>54</v>
      </c>
      <c r="E592" s="42">
        <f t="shared" si="59"/>
        <v>60</v>
      </c>
      <c r="F592">
        <f t="shared" si="62"/>
        <v>1593.3</v>
      </c>
      <c r="G592" s="2">
        <f t="shared" si="63"/>
        <v>3186.6</v>
      </c>
      <c r="S592">
        <f t="shared" si="60"/>
        <v>0</v>
      </c>
      <c r="T592">
        <f t="shared" si="60"/>
        <v>0</v>
      </c>
      <c r="U592">
        <f t="shared" si="61"/>
        <v>0</v>
      </c>
      <c r="V592">
        <f t="shared" si="61"/>
        <v>0</v>
      </c>
    </row>
    <row r="593" spans="1:24" x14ac:dyDescent="0.2">
      <c r="A593" s="1" t="s">
        <v>3582</v>
      </c>
      <c r="B593" s="2">
        <v>20</v>
      </c>
      <c r="C593" s="46">
        <f t="shared" si="58"/>
        <v>21</v>
      </c>
      <c r="D593">
        <v>56</v>
      </c>
      <c r="E593" s="42">
        <f t="shared" si="59"/>
        <v>62</v>
      </c>
      <c r="F593">
        <f t="shared" si="62"/>
        <v>1593.3</v>
      </c>
      <c r="G593" s="2">
        <f t="shared" si="63"/>
        <v>3186.6</v>
      </c>
      <c r="S593">
        <f t="shared" si="60"/>
        <v>0</v>
      </c>
      <c r="T593">
        <f t="shared" si="60"/>
        <v>0</v>
      </c>
      <c r="U593">
        <f t="shared" si="61"/>
        <v>0</v>
      </c>
      <c r="V593">
        <f t="shared" si="61"/>
        <v>0</v>
      </c>
    </row>
    <row r="594" spans="1:24" x14ac:dyDescent="0.2">
      <c r="A594" s="1" t="s">
        <v>3583</v>
      </c>
      <c r="B594" s="2">
        <v>20</v>
      </c>
      <c r="C594" s="46">
        <f t="shared" si="58"/>
        <v>21</v>
      </c>
      <c r="D594">
        <v>59</v>
      </c>
      <c r="E594" s="42">
        <f t="shared" si="59"/>
        <v>65</v>
      </c>
      <c r="F594">
        <f t="shared" si="62"/>
        <v>1593.3</v>
      </c>
      <c r="G594" s="2">
        <f t="shared" si="63"/>
        <v>3186.6</v>
      </c>
      <c r="S594">
        <f t="shared" si="60"/>
        <v>0</v>
      </c>
      <c r="T594">
        <f t="shared" si="60"/>
        <v>0</v>
      </c>
      <c r="U594">
        <f t="shared" si="61"/>
        <v>0</v>
      </c>
      <c r="V594">
        <f t="shared" si="61"/>
        <v>0</v>
      </c>
    </row>
    <row r="595" spans="1:24" x14ac:dyDescent="0.2">
      <c r="A595" s="1" t="s">
        <v>3584</v>
      </c>
      <c r="B595" s="2">
        <v>20</v>
      </c>
      <c r="C595" s="46">
        <f t="shared" si="58"/>
        <v>21</v>
      </c>
      <c r="D595">
        <v>61</v>
      </c>
      <c r="E595" s="42">
        <f t="shared" si="59"/>
        <v>67</v>
      </c>
      <c r="F595">
        <f t="shared" si="62"/>
        <v>1593.3</v>
      </c>
      <c r="G595" s="2">
        <f t="shared" si="63"/>
        <v>3186.6</v>
      </c>
      <c r="S595">
        <f t="shared" si="60"/>
        <v>0</v>
      </c>
      <c r="T595">
        <f t="shared" si="60"/>
        <v>0</v>
      </c>
      <c r="U595">
        <f t="shared" si="61"/>
        <v>0</v>
      </c>
      <c r="V595">
        <f t="shared" si="61"/>
        <v>0</v>
      </c>
    </row>
    <row r="596" spans="1:24" x14ac:dyDescent="0.2">
      <c r="A596" s="1" t="s">
        <v>3585</v>
      </c>
      <c r="B596" s="2">
        <v>20</v>
      </c>
      <c r="C596" s="46">
        <f t="shared" si="58"/>
        <v>21</v>
      </c>
      <c r="D596">
        <v>62</v>
      </c>
      <c r="E596" s="42">
        <f t="shared" si="59"/>
        <v>68</v>
      </c>
      <c r="F596">
        <f t="shared" si="62"/>
        <v>1593.3</v>
      </c>
      <c r="G596" s="2">
        <f t="shared" si="63"/>
        <v>3186.6</v>
      </c>
      <c r="S596">
        <f t="shared" si="60"/>
        <v>0</v>
      </c>
      <c r="T596">
        <f t="shared" si="60"/>
        <v>0</v>
      </c>
      <c r="U596">
        <f t="shared" si="61"/>
        <v>0</v>
      </c>
      <c r="V596">
        <f t="shared" si="61"/>
        <v>0</v>
      </c>
    </row>
    <row r="597" spans="1:24" x14ac:dyDescent="0.2">
      <c r="A597" s="1" t="s">
        <v>3586</v>
      </c>
      <c r="B597" s="2">
        <v>21</v>
      </c>
      <c r="C597" s="46">
        <f t="shared" si="58"/>
        <v>22</v>
      </c>
      <c r="D597">
        <v>62</v>
      </c>
      <c r="E597" s="42">
        <f t="shared" si="59"/>
        <v>68</v>
      </c>
      <c r="F597">
        <f t="shared" si="62"/>
        <v>1593.3</v>
      </c>
      <c r="G597" s="2">
        <f t="shared" si="63"/>
        <v>3186.6</v>
      </c>
      <c r="S597">
        <f t="shared" si="60"/>
        <v>0</v>
      </c>
      <c r="T597">
        <f t="shared" si="60"/>
        <v>0</v>
      </c>
      <c r="U597">
        <f t="shared" si="61"/>
        <v>0</v>
      </c>
      <c r="V597">
        <f t="shared" si="61"/>
        <v>0</v>
      </c>
    </row>
    <row r="598" spans="1:24" x14ac:dyDescent="0.2">
      <c r="A598" s="1" t="s">
        <v>3587</v>
      </c>
      <c r="B598" s="2">
        <v>21</v>
      </c>
      <c r="C598" s="46">
        <f t="shared" si="58"/>
        <v>22</v>
      </c>
      <c r="D598">
        <v>62</v>
      </c>
      <c r="E598" s="42">
        <f t="shared" si="59"/>
        <v>68</v>
      </c>
      <c r="F598">
        <f t="shared" si="62"/>
        <v>1593.3</v>
      </c>
      <c r="G598" s="2">
        <f t="shared" si="63"/>
        <v>3186.6</v>
      </c>
      <c r="S598">
        <f t="shared" si="60"/>
        <v>0</v>
      </c>
      <c r="T598">
        <f t="shared" si="60"/>
        <v>0</v>
      </c>
      <c r="U598">
        <f t="shared" si="61"/>
        <v>0</v>
      </c>
      <c r="V598">
        <f t="shared" si="61"/>
        <v>0</v>
      </c>
    </row>
    <row r="599" spans="1:24" x14ac:dyDescent="0.2">
      <c r="A599" s="1" t="s">
        <v>3588</v>
      </c>
      <c r="B599" s="2">
        <v>20</v>
      </c>
      <c r="C599" s="46">
        <f t="shared" si="58"/>
        <v>21</v>
      </c>
      <c r="D599">
        <v>66</v>
      </c>
      <c r="E599" s="42">
        <f t="shared" si="59"/>
        <v>72</v>
      </c>
      <c r="F599">
        <f t="shared" si="62"/>
        <v>1975.7</v>
      </c>
      <c r="G599" s="2">
        <f t="shared" si="63"/>
        <v>3951.4</v>
      </c>
      <c r="S599">
        <f t="shared" si="60"/>
        <v>0</v>
      </c>
      <c r="T599">
        <f t="shared" si="60"/>
        <v>0</v>
      </c>
      <c r="U599">
        <f t="shared" si="61"/>
        <v>0</v>
      </c>
      <c r="V599">
        <f t="shared" si="61"/>
        <v>0</v>
      </c>
    </row>
    <row r="600" spans="1:24" x14ac:dyDescent="0.2">
      <c r="A600" s="1" t="s">
        <v>3589</v>
      </c>
      <c r="B600" s="2">
        <v>20</v>
      </c>
      <c r="C600" s="46">
        <f t="shared" si="58"/>
        <v>21</v>
      </c>
      <c r="D600">
        <v>70</v>
      </c>
      <c r="E600" s="42">
        <f t="shared" si="59"/>
        <v>76</v>
      </c>
      <c r="F600">
        <f t="shared" si="62"/>
        <v>1975.7</v>
      </c>
      <c r="G600" s="2">
        <f t="shared" si="63"/>
        <v>3951.4</v>
      </c>
      <c r="S600">
        <f t="shared" si="60"/>
        <v>0</v>
      </c>
      <c r="T600">
        <f t="shared" si="60"/>
        <v>0</v>
      </c>
      <c r="U600">
        <f t="shared" si="61"/>
        <v>0</v>
      </c>
      <c r="V600">
        <f t="shared" si="61"/>
        <v>0</v>
      </c>
    </row>
    <row r="601" spans="1:24" x14ac:dyDescent="0.2">
      <c r="A601" s="1" t="s">
        <v>3590</v>
      </c>
      <c r="B601" s="2">
        <v>19</v>
      </c>
      <c r="C601" s="46">
        <f t="shared" si="58"/>
        <v>20</v>
      </c>
      <c r="D601">
        <v>73</v>
      </c>
      <c r="E601" s="42">
        <f t="shared" si="59"/>
        <v>79</v>
      </c>
      <c r="F601">
        <f t="shared" si="62"/>
        <v>1975.7</v>
      </c>
      <c r="G601" s="2">
        <f t="shared" si="63"/>
        <v>3951.4</v>
      </c>
      <c r="S601">
        <f t="shared" si="60"/>
        <v>0</v>
      </c>
      <c r="T601">
        <f t="shared" si="60"/>
        <v>0</v>
      </c>
      <c r="U601">
        <f t="shared" si="61"/>
        <v>0</v>
      </c>
      <c r="V601">
        <f t="shared" si="61"/>
        <v>0</v>
      </c>
    </row>
    <row r="602" spans="1:24" x14ac:dyDescent="0.2">
      <c r="A602" s="1" t="s">
        <v>3591</v>
      </c>
      <c r="B602" s="2">
        <v>19</v>
      </c>
      <c r="C602" s="46">
        <f t="shared" si="58"/>
        <v>20</v>
      </c>
      <c r="D602">
        <v>75</v>
      </c>
      <c r="E602" s="42">
        <f t="shared" si="59"/>
        <v>81</v>
      </c>
      <c r="F602">
        <f t="shared" si="62"/>
        <v>2252.3000000000002</v>
      </c>
      <c r="G602" s="2">
        <f t="shared" si="63"/>
        <v>4504.6000000000004</v>
      </c>
      <c r="S602">
        <f t="shared" si="60"/>
        <v>0</v>
      </c>
      <c r="T602">
        <f t="shared" si="60"/>
        <v>0</v>
      </c>
      <c r="U602">
        <f t="shared" si="61"/>
        <v>0</v>
      </c>
      <c r="V602">
        <f t="shared" si="61"/>
        <v>0</v>
      </c>
      <c r="X602" s="32">
        <f>SUM(W460:W605)</f>
        <v>12041.737500000003</v>
      </c>
    </row>
    <row r="603" spans="1:24" x14ac:dyDescent="0.2">
      <c r="A603" s="1" t="s">
        <v>3592</v>
      </c>
      <c r="B603" s="2">
        <v>18</v>
      </c>
      <c r="C603" s="46">
        <f t="shared" si="58"/>
        <v>19</v>
      </c>
      <c r="D603">
        <v>76</v>
      </c>
      <c r="E603" s="42">
        <f t="shared" si="59"/>
        <v>82</v>
      </c>
      <c r="F603">
        <f t="shared" si="62"/>
        <v>1754.4</v>
      </c>
      <c r="G603" s="2">
        <f t="shared" si="63"/>
        <v>3508.8</v>
      </c>
      <c r="S603">
        <f t="shared" si="60"/>
        <v>0</v>
      </c>
      <c r="T603">
        <f t="shared" si="60"/>
        <v>0</v>
      </c>
      <c r="U603">
        <f t="shared" si="61"/>
        <v>0</v>
      </c>
      <c r="V603">
        <f t="shared" si="61"/>
        <v>0</v>
      </c>
    </row>
    <row r="604" spans="1:24" x14ac:dyDescent="0.2">
      <c r="A604" s="1" t="s">
        <v>3593</v>
      </c>
      <c r="B604" s="2">
        <v>18</v>
      </c>
      <c r="C604" s="46">
        <f t="shared" si="58"/>
        <v>19</v>
      </c>
      <c r="D604">
        <v>78</v>
      </c>
      <c r="E604" s="42">
        <f t="shared" si="59"/>
        <v>84</v>
      </c>
      <c r="F604">
        <f t="shared" si="62"/>
        <v>1754.4</v>
      </c>
      <c r="G604" s="2">
        <f t="shared" si="63"/>
        <v>3508.8</v>
      </c>
      <c r="H604" s="7">
        <f>AVERAGE(G581:G604)</f>
        <v>3593.5666666666657</v>
      </c>
      <c r="O604" s="8"/>
      <c r="S604">
        <f t="shared" si="60"/>
        <v>0</v>
      </c>
      <c r="T604">
        <f t="shared" si="60"/>
        <v>0</v>
      </c>
      <c r="U604">
        <f t="shared" si="61"/>
        <v>0</v>
      </c>
      <c r="V604">
        <f t="shared" si="61"/>
        <v>0</v>
      </c>
    </row>
    <row r="605" spans="1:24" x14ac:dyDescent="0.2">
      <c r="A605" s="1" t="s">
        <v>3594</v>
      </c>
      <c r="B605" s="2"/>
      <c r="C605" s="46">
        <f t="shared" si="58"/>
        <v>1</v>
      </c>
      <c r="D605" s="2"/>
      <c r="E605" s="42">
        <f t="shared" si="59"/>
        <v>6</v>
      </c>
      <c r="F605">
        <f t="shared" si="62"/>
        <v>0</v>
      </c>
      <c r="G605" s="2">
        <f t="shared" si="63"/>
        <v>0</v>
      </c>
      <c r="O605" s="28"/>
      <c r="P605" s="28"/>
      <c r="Q605" s="28"/>
      <c r="R605" s="28"/>
      <c r="S605">
        <f t="shared" si="60"/>
        <v>0</v>
      </c>
      <c r="T605">
        <f t="shared" si="60"/>
        <v>0</v>
      </c>
      <c r="U605">
        <f t="shared" si="61"/>
        <v>0</v>
      </c>
      <c r="V605">
        <f t="shared" si="61"/>
        <v>0</v>
      </c>
      <c r="W605" s="15">
        <f>AVERAGE(F582:F605)</f>
        <v>1701.7541666666666</v>
      </c>
    </row>
    <row r="606" spans="1:24" x14ac:dyDescent="0.2">
      <c r="A606" s="1" t="s">
        <v>3595</v>
      </c>
      <c r="B606" s="2"/>
      <c r="C606" s="46">
        <f t="shared" si="58"/>
        <v>1</v>
      </c>
      <c r="D606" s="2"/>
      <c r="E606" s="42">
        <f t="shared" si="59"/>
        <v>6</v>
      </c>
      <c r="F606">
        <f t="shared" si="62"/>
        <v>0</v>
      </c>
      <c r="G606" s="2">
        <f t="shared" si="63"/>
        <v>0</v>
      </c>
      <c r="S606">
        <f t="shared" si="60"/>
        <v>0</v>
      </c>
      <c r="T606">
        <f t="shared" si="60"/>
        <v>0</v>
      </c>
      <c r="U606">
        <f t="shared" si="61"/>
        <v>0</v>
      </c>
      <c r="V606">
        <f t="shared" si="61"/>
        <v>0</v>
      </c>
    </row>
    <row r="607" spans="1:24" x14ac:dyDescent="0.2">
      <c r="A607" s="1" t="s">
        <v>3596</v>
      </c>
      <c r="B607" s="2"/>
      <c r="C607" s="46">
        <f t="shared" si="58"/>
        <v>1</v>
      </c>
      <c r="D607" s="2"/>
      <c r="E607" s="42">
        <f t="shared" si="59"/>
        <v>6</v>
      </c>
      <c r="F607">
        <f t="shared" si="62"/>
        <v>0</v>
      </c>
      <c r="G607" s="2">
        <f t="shared" si="63"/>
        <v>0</v>
      </c>
      <c r="S607">
        <f t="shared" si="60"/>
        <v>0</v>
      </c>
      <c r="T607">
        <f t="shared" si="60"/>
        <v>0</v>
      </c>
      <c r="U607">
        <f t="shared" si="61"/>
        <v>0</v>
      </c>
      <c r="V607">
        <f t="shared" si="61"/>
        <v>0</v>
      </c>
    </row>
    <row r="608" spans="1:24" x14ac:dyDescent="0.2">
      <c r="A608" s="1" t="s">
        <v>3597</v>
      </c>
      <c r="B608" s="2"/>
      <c r="C608" s="46">
        <f t="shared" si="58"/>
        <v>1</v>
      </c>
      <c r="D608" s="2"/>
      <c r="E608" s="42">
        <f t="shared" si="59"/>
        <v>6</v>
      </c>
      <c r="F608">
        <f t="shared" si="62"/>
        <v>0</v>
      </c>
      <c r="G608" s="2">
        <f t="shared" si="63"/>
        <v>0</v>
      </c>
      <c r="S608">
        <f t="shared" si="60"/>
        <v>0</v>
      </c>
      <c r="T608">
        <f t="shared" si="60"/>
        <v>0</v>
      </c>
      <c r="U608">
        <f t="shared" si="61"/>
        <v>0</v>
      </c>
      <c r="V608">
        <f t="shared" si="61"/>
        <v>0</v>
      </c>
    </row>
    <row r="609" spans="1:22" x14ac:dyDescent="0.2">
      <c r="A609" s="1" t="s">
        <v>3598</v>
      </c>
      <c r="B609" s="2"/>
      <c r="C609" s="46">
        <f t="shared" si="58"/>
        <v>1</v>
      </c>
      <c r="D609" s="2"/>
      <c r="E609" s="42">
        <f t="shared" si="59"/>
        <v>6</v>
      </c>
      <c r="F609">
        <f t="shared" si="62"/>
        <v>0</v>
      </c>
      <c r="G609" s="2">
        <f t="shared" si="63"/>
        <v>0</v>
      </c>
      <c r="S609">
        <f t="shared" si="60"/>
        <v>0</v>
      </c>
      <c r="T609">
        <f t="shared" si="60"/>
        <v>0</v>
      </c>
      <c r="U609">
        <f t="shared" si="61"/>
        <v>0</v>
      </c>
      <c r="V609">
        <f t="shared" si="61"/>
        <v>0</v>
      </c>
    </row>
    <row r="610" spans="1:22" x14ac:dyDescent="0.2">
      <c r="A610" s="1" t="s">
        <v>3599</v>
      </c>
      <c r="B610" s="2"/>
      <c r="C610" s="46">
        <f t="shared" si="58"/>
        <v>1</v>
      </c>
      <c r="D610" s="2"/>
      <c r="E610" s="42">
        <f t="shared" si="59"/>
        <v>6</v>
      </c>
      <c r="F610">
        <f t="shared" si="62"/>
        <v>0</v>
      </c>
      <c r="G610" s="2">
        <f t="shared" si="63"/>
        <v>0</v>
      </c>
      <c r="S610">
        <f t="shared" si="60"/>
        <v>0</v>
      </c>
      <c r="T610">
        <f t="shared" si="60"/>
        <v>0</v>
      </c>
      <c r="U610">
        <f t="shared" si="61"/>
        <v>0</v>
      </c>
      <c r="V610">
        <f t="shared" si="61"/>
        <v>0</v>
      </c>
    </row>
    <row r="611" spans="1:22" x14ac:dyDescent="0.2">
      <c r="A611" s="1" t="s">
        <v>3600</v>
      </c>
      <c r="B611" s="2"/>
      <c r="C611" s="46">
        <f t="shared" si="58"/>
        <v>1</v>
      </c>
      <c r="D611" s="2"/>
      <c r="E611" s="42">
        <f t="shared" si="59"/>
        <v>6</v>
      </c>
      <c r="F611">
        <f t="shared" si="62"/>
        <v>0</v>
      </c>
      <c r="G611" s="2">
        <f t="shared" si="63"/>
        <v>0</v>
      </c>
      <c r="S611">
        <f t="shared" si="60"/>
        <v>0</v>
      </c>
      <c r="T611">
        <f t="shared" si="60"/>
        <v>0</v>
      </c>
      <c r="U611">
        <f t="shared" si="61"/>
        <v>0</v>
      </c>
      <c r="V611">
        <f t="shared" si="61"/>
        <v>0</v>
      </c>
    </row>
    <row r="612" spans="1:22" x14ac:dyDescent="0.2">
      <c r="A612" s="1" t="s">
        <v>3601</v>
      </c>
      <c r="B612" s="2"/>
      <c r="C612" s="46">
        <f t="shared" si="58"/>
        <v>1</v>
      </c>
      <c r="D612" s="2"/>
      <c r="E612" s="42">
        <f t="shared" si="59"/>
        <v>6</v>
      </c>
      <c r="F612">
        <f t="shared" si="62"/>
        <v>0</v>
      </c>
      <c r="G612" s="2">
        <f t="shared" si="63"/>
        <v>0</v>
      </c>
      <c r="S612">
        <f t="shared" si="60"/>
        <v>0</v>
      </c>
      <c r="T612">
        <f t="shared" si="60"/>
        <v>0</v>
      </c>
      <c r="U612">
        <f t="shared" si="61"/>
        <v>0</v>
      </c>
      <c r="V612">
        <f t="shared" si="61"/>
        <v>0</v>
      </c>
    </row>
    <row r="613" spans="1:22" x14ac:dyDescent="0.2">
      <c r="A613" s="1" t="s">
        <v>3602</v>
      </c>
      <c r="B613" s="2"/>
      <c r="C613" s="46">
        <f t="shared" si="58"/>
        <v>1</v>
      </c>
      <c r="D613" s="2"/>
      <c r="E613" s="42">
        <f t="shared" si="59"/>
        <v>6</v>
      </c>
      <c r="F613">
        <f t="shared" si="62"/>
        <v>0</v>
      </c>
      <c r="G613" s="2">
        <f t="shared" si="63"/>
        <v>0</v>
      </c>
      <c r="S613">
        <f t="shared" si="60"/>
        <v>0</v>
      </c>
      <c r="T613">
        <f t="shared" si="60"/>
        <v>0</v>
      </c>
      <c r="U613">
        <f t="shared" si="61"/>
        <v>0</v>
      </c>
      <c r="V613">
        <f t="shared" si="61"/>
        <v>0</v>
      </c>
    </row>
    <row r="614" spans="1:22" x14ac:dyDescent="0.2">
      <c r="A614" s="1" t="s">
        <v>3603</v>
      </c>
      <c r="B614" s="2"/>
      <c r="C614" s="46">
        <f t="shared" si="58"/>
        <v>1</v>
      </c>
      <c r="D614" s="2"/>
      <c r="E614" s="42">
        <f t="shared" si="59"/>
        <v>6</v>
      </c>
      <c r="F614">
        <f t="shared" si="62"/>
        <v>0</v>
      </c>
      <c r="G614" s="2">
        <f t="shared" si="63"/>
        <v>0</v>
      </c>
      <c r="S614">
        <f t="shared" si="60"/>
        <v>0</v>
      </c>
      <c r="T614">
        <f t="shared" si="60"/>
        <v>0</v>
      </c>
      <c r="U614">
        <f t="shared" si="61"/>
        <v>0</v>
      </c>
      <c r="V614">
        <f t="shared" si="61"/>
        <v>0</v>
      </c>
    </row>
    <row r="615" spans="1:22" x14ac:dyDescent="0.2">
      <c r="A615" s="1" t="s">
        <v>3604</v>
      </c>
      <c r="B615" s="2"/>
      <c r="C615" s="46">
        <f t="shared" si="58"/>
        <v>1</v>
      </c>
      <c r="D615" s="2"/>
      <c r="E615" s="42">
        <f t="shared" si="59"/>
        <v>6</v>
      </c>
      <c r="F615">
        <f t="shared" si="62"/>
        <v>0</v>
      </c>
      <c r="G615" s="2">
        <f t="shared" si="63"/>
        <v>0</v>
      </c>
      <c r="S615">
        <f t="shared" si="60"/>
        <v>0</v>
      </c>
      <c r="T615">
        <f t="shared" si="60"/>
        <v>0</v>
      </c>
      <c r="U615">
        <f t="shared" si="61"/>
        <v>0</v>
      </c>
      <c r="V615">
        <f t="shared" si="61"/>
        <v>0</v>
      </c>
    </row>
    <row r="616" spans="1:22" x14ac:dyDescent="0.2">
      <c r="A616" s="1" t="s">
        <v>3605</v>
      </c>
      <c r="B616" s="2"/>
      <c r="C616" s="46">
        <f t="shared" si="58"/>
        <v>1</v>
      </c>
      <c r="D616" s="2"/>
      <c r="E616" s="42">
        <f t="shared" si="59"/>
        <v>6</v>
      </c>
      <c r="F616">
        <f t="shared" si="62"/>
        <v>0</v>
      </c>
      <c r="G616" s="2">
        <f t="shared" si="63"/>
        <v>0</v>
      </c>
      <c r="S616">
        <f t="shared" si="60"/>
        <v>0</v>
      </c>
      <c r="T616">
        <f t="shared" si="60"/>
        <v>0</v>
      </c>
      <c r="U616">
        <f t="shared" si="61"/>
        <v>0</v>
      </c>
      <c r="V616">
        <f t="shared" si="61"/>
        <v>0</v>
      </c>
    </row>
    <row r="617" spans="1:22" x14ac:dyDescent="0.2">
      <c r="A617" s="1" t="s">
        <v>3606</v>
      </c>
      <c r="B617" s="2"/>
      <c r="C617" s="46">
        <f t="shared" si="58"/>
        <v>1</v>
      </c>
      <c r="D617" s="2"/>
      <c r="E617" s="42">
        <f t="shared" si="59"/>
        <v>6</v>
      </c>
      <c r="F617">
        <f t="shared" si="62"/>
        <v>0</v>
      </c>
      <c r="G617" s="2">
        <f t="shared" si="63"/>
        <v>0</v>
      </c>
      <c r="S617">
        <f t="shared" si="60"/>
        <v>0</v>
      </c>
      <c r="T617">
        <f t="shared" si="60"/>
        <v>0</v>
      </c>
      <c r="U617">
        <f t="shared" si="61"/>
        <v>0</v>
      </c>
      <c r="V617">
        <f t="shared" si="61"/>
        <v>0</v>
      </c>
    </row>
    <row r="618" spans="1:22" x14ac:dyDescent="0.2">
      <c r="A618" s="1" t="s">
        <v>3607</v>
      </c>
      <c r="B618" s="2"/>
      <c r="C618" s="46">
        <f t="shared" si="58"/>
        <v>1</v>
      </c>
      <c r="D618" s="2"/>
      <c r="E618" s="42">
        <f t="shared" si="59"/>
        <v>6</v>
      </c>
      <c r="F618">
        <f t="shared" si="62"/>
        <v>0</v>
      </c>
      <c r="G618" s="2">
        <f t="shared" si="63"/>
        <v>0</v>
      </c>
      <c r="S618">
        <f t="shared" si="60"/>
        <v>0</v>
      </c>
      <c r="T618">
        <f t="shared" si="60"/>
        <v>0</v>
      </c>
      <c r="U618">
        <f t="shared" si="61"/>
        <v>0</v>
      </c>
      <c r="V618">
        <f t="shared" si="61"/>
        <v>0</v>
      </c>
    </row>
    <row r="619" spans="1:22" x14ac:dyDescent="0.2">
      <c r="A619" s="1" t="s">
        <v>3608</v>
      </c>
      <c r="B619" s="2"/>
      <c r="C619" s="46">
        <f t="shared" si="58"/>
        <v>1</v>
      </c>
      <c r="D619" s="2"/>
      <c r="E619" s="42">
        <f t="shared" si="59"/>
        <v>6</v>
      </c>
      <c r="F619">
        <f t="shared" si="62"/>
        <v>0</v>
      </c>
      <c r="G619" s="2">
        <f t="shared" si="63"/>
        <v>0</v>
      </c>
      <c r="S619">
        <f t="shared" si="60"/>
        <v>0</v>
      </c>
      <c r="T619">
        <f t="shared" si="60"/>
        <v>0</v>
      </c>
      <c r="U619">
        <f t="shared" si="61"/>
        <v>0</v>
      </c>
      <c r="V619">
        <f t="shared" si="61"/>
        <v>0</v>
      </c>
    </row>
    <row r="620" spans="1:22" x14ac:dyDescent="0.2">
      <c r="A620" s="1" t="s">
        <v>3609</v>
      </c>
      <c r="B620" s="2"/>
      <c r="C620" s="46">
        <f t="shared" ref="C620:C676" si="64">B620+1</f>
        <v>1</v>
      </c>
      <c r="D620" s="2"/>
      <c r="E620" s="42">
        <f t="shared" ref="E620:E676" si="65">D620+6</f>
        <v>6</v>
      </c>
      <c r="F620">
        <f t="shared" si="62"/>
        <v>0</v>
      </c>
      <c r="G620" s="2">
        <f t="shared" si="63"/>
        <v>0</v>
      </c>
      <c r="S620">
        <f t="shared" si="60"/>
        <v>0</v>
      </c>
      <c r="T620">
        <f t="shared" si="60"/>
        <v>0</v>
      </c>
      <c r="U620">
        <f t="shared" si="61"/>
        <v>0</v>
      </c>
      <c r="V620">
        <f t="shared" si="61"/>
        <v>0</v>
      </c>
    </row>
    <row r="621" spans="1:22" x14ac:dyDescent="0.2">
      <c r="A621" s="1" t="s">
        <v>3610</v>
      </c>
      <c r="B621" s="2"/>
      <c r="C621" s="46">
        <f t="shared" si="64"/>
        <v>1</v>
      </c>
      <c r="D621" s="2"/>
      <c r="E621" s="42">
        <f t="shared" si="65"/>
        <v>6</v>
      </c>
      <c r="F621">
        <f t="shared" si="62"/>
        <v>0</v>
      </c>
      <c r="G621" s="2">
        <f t="shared" si="63"/>
        <v>0</v>
      </c>
      <c r="S621">
        <f t="shared" si="60"/>
        <v>0</v>
      </c>
      <c r="T621">
        <f t="shared" si="60"/>
        <v>0</v>
      </c>
      <c r="U621">
        <f t="shared" si="61"/>
        <v>0</v>
      </c>
      <c r="V621">
        <f t="shared" si="61"/>
        <v>0</v>
      </c>
    </row>
    <row r="622" spans="1:22" x14ac:dyDescent="0.2">
      <c r="A622" s="1" t="s">
        <v>3611</v>
      </c>
      <c r="B622" s="2"/>
      <c r="C622" s="46">
        <f t="shared" si="64"/>
        <v>1</v>
      </c>
      <c r="D622" s="2"/>
      <c r="E622" s="42">
        <f t="shared" si="65"/>
        <v>6</v>
      </c>
      <c r="F622">
        <f t="shared" si="62"/>
        <v>0</v>
      </c>
      <c r="G622" s="2">
        <f t="shared" si="63"/>
        <v>0</v>
      </c>
      <c r="S622">
        <f t="shared" si="60"/>
        <v>0</v>
      </c>
      <c r="T622">
        <f t="shared" si="60"/>
        <v>0</v>
      </c>
      <c r="U622">
        <f t="shared" si="61"/>
        <v>0</v>
      </c>
      <c r="V622">
        <f t="shared" si="61"/>
        <v>0</v>
      </c>
    </row>
    <row r="623" spans="1:22" x14ac:dyDescent="0.2">
      <c r="A623" s="1" t="s">
        <v>3612</v>
      </c>
      <c r="B623" s="2"/>
      <c r="C623" s="46">
        <f t="shared" si="64"/>
        <v>1</v>
      </c>
      <c r="D623" s="2"/>
      <c r="E623" s="42">
        <f t="shared" si="65"/>
        <v>6</v>
      </c>
      <c r="F623">
        <f t="shared" si="62"/>
        <v>0</v>
      </c>
      <c r="G623" s="2">
        <f t="shared" si="63"/>
        <v>0</v>
      </c>
      <c r="S623">
        <f t="shared" si="60"/>
        <v>0</v>
      </c>
      <c r="T623">
        <f t="shared" si="60"/>
        <v>0</v>
      </c>
      <c r="U623">
        <f t="shared" si="61"/>
        <v>0</v>
      </c>
      <c r="V623">
        <f t="shared" si="61"/>
        <v>0</v>
      </c>
    </row>
    <row r="624" spans="1:22" x14ac:dyDescent="0.2">
      <c r="A624" s="1" t="s">
        <v>3613</v>
      </c>
      <c r="B624" s="2"/>
      <c r="C624" s="46">
        <f t="shared" si="64"/>
        <v>1</v>
      </c>
      <c r="D624" s="2"/>
      <c r="E624" s="42">
        <f t="shared" si="65"/>
        <v>6</v>
      </c>
      <c r="F624">
        <f t="shared" si="62"/>
        <v>0</v>
      </c>
      <c r="G624" s="2">
        <f t="shared" si="63"/>
        <v>0</v>
      </c>
      <c r="S624">
        <f t="shared" si="60"/>
        <v>0</v>
      </c>
      <c r="T624">
        <f t="shared" si="60"/>
        <v>0</v>
      </c>
      <c r="U624">
        <f t="shared" si="61"/>
        <v>0</v>
      </c>
      <c r="V624">
        <f t="shared" si="61"/>
        <v>0</v>
      </c>
    </row>
    <row r="625" spans="1:22" x14ac:dyDescent="0.2">
      <c r="A625" s="1" t="s">
        <v>3614</v>
      </c>
      <c r="B625" s="2"/>
      <c r="C625" s="46">
        <f t="shared" si="64"/>
        <v>1</v>
      </c>
      <c r="D625" s="2"/>
      <c r="E625" s="42">
        <f t="shared" si="65"/>
        <v>6</v>
      </c>
      <c r="F625">
        <f t="shared" si="62"/>
        <v>0</v>
      </c>
      <c r="G625" s="2">
        <f t="shared" si="63"/>
        <v>0</v>
      </c>
      <c r="S625">
        <f t="shared" si="60"/>
        <v>0</v>
      </c>
      <c r="T625">
        <f t="shared" si="60"/>
        <v>0</v>
      </c>
      <c r="U625">
        <f t="shared" si="61"/>
        <v>0</v>
      </c>
      <c r="V625">
        <f t="shared" si="61"/>
        <v>0</v>
      </c>
    </row>
    <row r="626" spans="1:22" x14ac:dyDescent="0.2">
      <c r="A626" s="1" t="s">
        <v>3615</v>
      </c>
      <c r="B626" s="2"/>
      <c r="C626" s="46">
        <f t="shared" si="64"/>
        <v>1</v>
      </c>
      <c r="D626" s="2"/>
      <c r="E626" s="42">
        <f t="shared" si="65"/>
        <v>6</v>
      </c>
      <c r="F626">
        <f t="shared" si="62"/>
        <v>0</v>
      </c>
      <c r="G626" s="2">
        <f t="shared" si="63"/>
        <v>0</v>
      </c>
      <c r="S626">
        <f t="shared" ref="S626:T678" si="66">P626-I626</f>
        <v>0</v>
      </c>
      <c r="T626">
        <f t="shared" si="66"/>
        <v>0</v>
      </c>
      <c r="U626">
        <f t="shared" ref="U626:V678" si="67">P626-L626</f>
        <v>0</v>
      </c>
      <c r="V626">
        <f t="shared" si="67"/>
        <v>0</v>
      </c>
    </row>
    <row r="627" spans="1:22" x14ac:dyDescent="0.2">
      <c r="A627" s="1" t="s">
        <v>3616</v>
      </c>
      <c r="B627" s="2"/>
      <c r="C627" s="46">
        <f t="shared" si="64"/>
        <v>1</v>
      </c>
      <c r="D627" s="2"/>
      <c r="E627" s="42">
        <f t="shared" si="65"/>
        <v>6</v>
      </c>
      <c r="F627">
        <f t="shared" si="62"/>
        <v>0</v>
      </c>
      <c r="G627" s="2">
        <f t="shared" si="63"/>
        <v>0</v>
      </c>
      <c r="S627">
        <f t="shared" si="66"/>
        <v>0</v>
      </c>
      <c r="T627">
        <f t="shared" si="66"/>
        <v>0</v>
      </c>
      <c r="U627">
        <f t="shared" si="67"/>
        <v>0</v>
      </c>
      <c r="V627">
        <f t="shared" si="67"/>
        <v>0</v>
      </c>
    </row>
    <row r="628" spans="1:22" x14ac:dyDescent="0.2">
      <c r="A628" s="1" t="s">
        <v>3617</v>
      </c>
      <c r="B628" s="2"/>
      <c r="C628" s="46">
        <f t="shared" si="64"/>
        <v>1</v>
      </c>
      <c r="D628" s="2"/>
      <c r="E628" s="42">
        <f t="shared" si="65"/>
        <v>6</v>
      </c>
      <c r="F628">
        <f t="shared" si="62"/>
        <v>0</v>
      </c>
      <c r="G628" s="2">
        <f t="shared" si="63"/>
        <v>0</v>
      </c>
      <c r="H628" s="7">
        <f>AVERAGE(G605:G628)</f>
        <v>0</v>
      </c>
      <c r="O628" s="8"/>
      <c r="S628">
        <f t="shared" si="66"/>
        <v>0</v>
      </c>
      <c r="T628">
        <f t="shared" si="66"/>
        <v>0</v>
      </c>
      <c r="U628">
        <f t="shared" si="67"/>
        <v>0</v>
      </c>
      <c r="V628">
        <f t="shared" si="67"/>
        <v>0</v>
      </c>
    </row>
    <row r="629" spans="1:22" x14ac:dyDescent="0.2">
      <c r="A629" s="1" t="s">
        <v>3618</v>
      </c>
      <c r="B629" s="2"/>
      <c r="C629" s="46">
        <f t="shared" si="64"/>
        <v>1</v>
      </c>
      <c r="D629" s="2"/>
      <c r="E629" s="42">
        <f t="shared" si="65"/>
        <v>6</v>
      </c>
      <c r="F629">
        <f t="shared" si="62"/>
        <v>0</v>
      </c>
      <c r="G629" s="2">
        <f t="shared" si="63"/>
        <v>0</v>
      </c>
      <c r="S629">
        <f t="shared" si="66"/>
        <v>0</v>
      </c>
      <c r="T629">
        <f t="shared" si="66"/>
        <v>0</v>
      </c>
      <c r="U629">
        <f t="shared" si="67"/>
        <v>0</v>
      </c>
      <c r="V629">
        <f t="shared" si="67"/>
        <v>0</v>
      </c>
    </row>
    <row r="630" spans="1:22" x14ac:dyDescent="0.2">
      <c r="A630" s="1" t="s">
        <v>3619</v>
      </c>
      <c r="B630" s="2"/>
      <c r="C630" s="46">
        <f t="shared" si="64"/>
        <v>1</v>
      </c>
      <c r="D630" s="2"/>
      <c r="E630" s="42">
        <f t="shared" si="65"/>
        <v>6</v>
      </c>
      <c r="F630">
        <f t="shared" si="62"/>
        <v>0</v>
      </c>
      <c r="G630" s="2">
        <f t="shared" si="63"/>
        <v>0</v>
      </c>
      <c r="S630">
        <f t="shared" si="66"/>
        <v>0</v>
      </c>
      <c r="T630">
        <f t="shared" si="66"/>
        <v>0</v>
      </c>
      <c r="U630">
        <f t="shared" si="67"/>
        <v>0</v>
      </c>
      <c r="V630">
        <f t="shared" si="67"/>
        <v>0</v>
      </c>
    </row>
    <row r="631" spans="1:22" x14ac:dyDescent="0.2">
      <c r="A631" s="1" t="s">
        <v>3620</v>
      </c>
      <c r="B631" s="2"/>
      <c r="C631" s="46">
        <f t="shared" si="64"/>
        <v>1</v>
      </c>
      <c r="D631" s="2"/>
      <c r="E631" s="42">
        <f t="shared" si="65"/>
        <v>6</v>
      </c>
      <c r="F631">
        <f t="shared" si="62"/>
        <v>0</v>
      </c>
      <c r="G631" s="2">
        <f t="shared" si="63"/>
        <v>0</v>
      </c>
      <c r="S631">
        <f t="shared" si="66"/>
        <v>0</v>
      </c>
      <c r="T631">
        <f t="shared" si="66"/>
        <v>0</v>
      </c>
      <c r="U631">
        <f t="shared" si="67"/>
        <v>0</v>
      </c>
      <c r="V631">
        <f t="shared" si="67"/>
        <v>0</v>
      </c>
    </row>
    <row r="632" spans="1:22" x14ac:dyDescent="0.2">
      <c r="A632" s="1" t="s">
        <v>3621</v>
      </c>
      <c r="B632" s="2"/>
      <c r="C632" s="46">
        <f t="shared" si="64"/>
        <v>1</v>
      </c>
      <c r="D632" s="2"/>
      <c r="E632" s="42">
        <f t="shared" si="65"/>
        <v>6</v>
      </c>
      <c r="F632">
        <f t="shared" si="62"/>
        <v>0</v>
      </c>
      <c r="G632" s="2">
        <f t="shared" si="63"/>
        <v>0</v>
      </c>
      <c r="S632">
        <f t="shared" si="66"/>
        <v>0</v>
      </c>
      <c r="T632">
        <f t="shared" si="66"/>
        <v>0</v>
      </c>
      <c r="U632">
        <f t="shared" si="67"/>
        <v>0</v>
      </c>
      <c r="V632">
        <f t="shared" si="67"/>
        <v>0</v>
      </c>
    </row>
    <row r="633" spans="1:22" x14ac:dyDescent="0.2">
      <c r="A633" s="1" t="s">
        <v>3622</v>
      </c>
      <c r="B633" s="2"/>
      <c r="C633" s="46">
        <f t="shared" si="64"/>
        <v>1</v>
      </c>
      <c r="D633" s="2"/>
      <c r="E633" s="42">
        <f t="shared" si="65"/>
        <v>6</v>
      </c>
      <c r="F633">
        <f t="shared" si="62"/>
        <v>0</v>
      </c>
      <c r="G633" s="2">
        <f t="shared" si="63"/>
        <v>0</v>
      </c>
      <c r="S633">
        <f t="shared" si="66"/>
        <v>0</v>
      </c>
      <c r="T633">
        <f t="shared" si="66"/>
        <v>0</v>
      </c>
      <c r="U633">
        <f t="shared" si="67"/>
        <v>0</v>
      </c>
      <c r="V633">
        <f t="shared" si="67"/>
        <v>0</v>
      </c>
    </row>
    <row r="634" spans="1:22" x14ac:dyDescent="0.2">
      <c r="A634" s="1" t="s">
        <v>3623</v>
      </c>
      <c r="B634" s="2"/>
      <c r="C634" s="46">
        <f t="shared" si="64"/>
        <v>1</v>
      </c>
      <c r="D634" s="2"/>
      <c r="E634" s="42">
        <f t="shared" si="65"/>
        <v>6</v>
      </c>
      <c r="F634">
        <f t="shared" si="62"/>
        <v>0</v>
      </c>
      <c r="G634" s="2">
        <f t="shared" si="63"/>
        <v>0</v>
      </c>
      <c r="S634">
        <f t="shared" si="66"/>
        <v>0</v>
      </c>
      <c r="T634">
        <f t="shared" si="66"/>
        <v>0</v>
      </c>
      <c r="U634">
        <f t="shared" si="67"/>
        <v>0</v>
      </c>
      <c r="V634">
        <f t="shared" si="67"/>
        <v>0</v>
      </c>
    </row>
    <row r="635" spans="1:22" x14ac:dyDescent="0.2">
      <c r="A635" s="1" t="s">
        <v>3624</v>
      </c>
      <c r="B635" s="2"/>
      <c r="C635" s="46">
        <f t="shared" si="64"/>
        <v>1</v>
      </c>
      <c r="D635" s="2"/>
      <c r="E635" s="42">
        <f t="shared" si="65"/>
        <v>6</v>
      </c>
      <c r="F635">
        <f t="shared" si="62"/>
        <v>0</v>
      </c>
      <c r="G635" s="2">
        <f t="shared" si="63"/>
        <v>0</v>
      </c>
      <c r="S635">
        <f t="shared" si="66"/>
        <v>0</v>
      </c>
      <c r="T635">
        <f t="shared" si="66"/>
        <v>0</v>
      </c>
      <c r="U635">
        <f t="shared" si="67"/>
        <v>0</v>
      </c>
      <c r="V635">
        <f t="shared" si="67"/>
        <v>0</v>
      </c>
    </row>
    <row r="636" spans="1:22" x14ac:dyDescent="0.2">
      <c r="A636" s="1" t="s">
        <v>3625</v>
      </c>
      <c r="B636" s="2"/>
      <c r="C636" s="46">
        <f t="shared" si="64"/>
        <v>1</v>
      </c>
      <c r="D636" s="2"/>
      <c r="E636" s="42">
        <f t="shared" si="65"/>
        <v>6</v>
      </c>
      <c r="F636">
        <f t="shared" si="62"/>
        <v>0</v>
      </c>
      <c r="G636" s="2">
        <f t="shared" si="63"/>
        <v>0</v>
      </c>
      <c r="S636">
        <f t="shared" si="66"/>
        <v>0</v>
      </c>
      <c r="T636">
        <f t="shared" si="66"/>
        <v>0</v>
      </c>
      <c r="U636">
        <f t="shared" si="67"/>
        <v>0</v>
      </c>
      <c r="V636">
        <f t="shared" si="67"/>
        <v>0</v>
      </c>
    </row>
    <row r="637" spans="1:22" x14ac:dyDescent="0.2">
      <c r="A637" s="1" t="s">
        <v>3626</v>
      </c>
      <c r="B637" s="2"/>
      <c r="C637" s="46">
        <f t="shared" si="64"/>
        <v>1</v>
      </c>
      <c r="D637" s="2"/>
      <c r="E637" s="42">
        <f t="shared" si="65"/>
        <v>6</v>
      </c>
      <c r="F637">
        <f t="shared" si="62"/>
        <v>0</v>
      </c>
      <c r="G637" s="2">
        <f t="shared" si="63"/>
        <v>0</v>
      </c>
      <c r="S637">
        <f t="shared" si="66"/>
        <v>0</v>
      </c>
      <c r="T637">
        <f t="shared" si="66"/>
        <v>0</v>
      </c>
      <c r="U637">
        <f t="shared" si="67"/>
        <v>0</v>
      </c>
      <c r="V637">
        <f t="shared" si="67"/>
        <v>0</v>
      </c>
    </row>
    <row r="638" spans="1:22" x14ac:dyDescent="0.2">
      <c r="A638" s="1" t="s">
        <v>3627</v>
      </c>
      <c r="B638" s="2"/>
      <c r="C638" s="46">
        <f t="shared" si="64"/>
        <v>1</v>
      </c>
      <c r="D638" s="2"/>
      <c r="E638" s="42">
        <f t="shared" si="65"/>
        <v>6</v>
      </c>
      <c r="F638">
        <f t="shared" si="62"/>
        <v>0</v>
      </c>
      <c r="G638" s="2">
        <f t="shared" si="63"/>
        <v>0</v>
      </c>
      <c r="S638">
        <f t="shared" si="66"/>
        <v>0</v>
      </c>
      <c r="T638">
        <f t="shared" si="66"/>
        <v>0</v>
      </c>
      <c r="U638">
        <f t="shared" si="67"/>
        <v>0</v>
      </c>
      <c r="V638">
        <f t="shared" si="67"/>
        <v>0</v>
      </c>
    </row>
    <row r="639" spans="1:22" x14ac:dyDescent="0.2">
      <c r="A639" s="1" t="s">
        <v>3628</v>
      </c>
      <c r="B639" s="2"/>
      <c r="C639" s="46">
        <f t="shared" si="64"/>
        <v>1</v>
      </c>
      <c r="D639" s="2"/>
      <c r="E639" s="42">
        <f t="shared" si="65"/>
        <v>6</v>
      </c>
      <c r="F639">
        <f t="shared" si="62"/>
        <v>0</v>
      </c>
      <c r="G639" s="2">
        <f t="shared" si="63"/>
        <v>0</v>
      </c>
      <c r="S639">
        <f t="shared" si="66"/>
        <v>0</v>
      </c>
      <c r="T639">
        <f t="shared" si="66"/>
        <v>0</v>
      </c>
      <c r="U639">
        <f t="shared" si="67"/>
        <v>0</v>
      </c>
      <c r="V639">
        <f t="shared" si="67"/>
        <v>0</v>
      </c>
    </row>
    <row r="640" spans="1:22" x14ac:dyDescent="0.2">
      <c r="A640" s="1" t="s">
        <v>3629</v>
      </c>
      <c r="B640" s="2"/>
      <c r="C640" s="46">
        <f t="shared" si="64"/>
        <v>1</v>
      </c>
      <c r="D640" s="2"/>
      <c r="E640" s="42">
        <f t="shared" si="65"/>
        <v>6</v>
      </c>
      <c r="F640">
        <f t="shared" si="62"/>
        <v>0</v>
      </c>
      <c r="G640" s="2">
        <f t="shared" si="63"/>
        <v>0</v>
      </c>
      <c r="S640">
        <f t="shared" si="66"/>
        <v>0</v>
      </c>
      <c r="T640">
        <f t="shared" si="66"/>
        <v>0</v>
      </c>
      <c r="U640">
        <f t="shared" si="67"/>
        <v>0</v>
      </c>
      <c r="V640">
        <f t="shared" si="67"/>
        <v>0</v>
      </c>
    </row>
    <row r="641" spans="1:22" x14ac:dyDescent="0.2">
      <c r="A641" s="1" t="s">
        <v>3630</v>
      </c>
      <c r="B641" s="2"/>
      <c r="C641" s="46">
        <f t="shared" si="64"/>
        <v>1</v>
      </c>
      <c r="D641" s="2"/>
      <c r="E641" s="42">
        <f t="shared" si="65"/>
        <v>6</v>
      </c>
      <c r="F641">
        <f t="shared" si="62"/>
        <v>0</v>
      </c>
      <c r="G641" s="2">
        <f t="shared" si="63"/>
        <v>0</v>
      </c>
      <c r="S641">
        <f t="shared" si="66"/>
        <v>0</v>
      </c>
      <c r="T641">
        <f t="shared" si="66"/>
        <v>0</v>
      </c>
      <c r="U641">
        <f t="shared" si="67"/>
        <v>0</v>
      </c>
      <c r="V641">
        <f t="shared" si="67"/>
        <v>0</v>
      </c>
    </row>
    <row r="642" spans="1:22" x14ac:dyDescent="0.2">
      <c r="A642" s="1" t="s">
        <v>3631</v>
      </c>
      <c r="B642" s="2"/>
      <c r="C642" s="46">
        <f t="shared" si="64"/>
        <v>1</v>
      </c>
      <c r="D642" s="2"/>
      <c r="E642" s="42">
        <f t="shared" si="65"/>
        <v>6</v>
      </c>
      <c r="F642">
        <f t="shared" si="62"/>
        <v>0</v>
      </c>
      <c r="G642" s="2">
        <f t="shared" si="63"/>
        <v>0</v>
      </c>
      <c r="S642">
        <f t="shared" si="66"/>
        <v>0</v>
      </c>
      <c r="T642">
        <f t="shared" si="66"/>
        <v>0</v>
      </c>
      <c r="U642">
        <f t="shared" si="67"/>
        <v>0</v>
      </c>
      <c r="V642">
        <f t="shared" si="67"/>
        <v>0</v>
      </c>
    </row>
    <row r="643" spans="1:22" x14ac:dyDescent="0.2">
      <c r="A643" s="1" t="s">
        <v>3632</v>
      </c>
      <c r="B643" s="2"/>
      <c r="C643" s="46">
        <f t="shared" si="64"/>
        <v>1</v>
      </c>
      <c r="D643" s="2"/>
      <c r="E643" s="42">
        <f t="shared" si="65"/>
        <v>6</v>
      </c>
      <c r="F643">
        <f t="shared" si="62"/>
        <v>0</v>
      </c>
      <c r="G643" s="2">
        <f t="shared" si="63"/>
        <v>0</v>
      </c>
      <c r="S643">
        <f t="shared" si="66"/>
        <v>0</v>
      </c>
      <c r="T643">
        <f t="shared" si="66"/>
        <v>0</v>
      </c>
      <c r="U643">
        <f t="shared" si="67"/>
        <v>0</v>
      </c>
      <c r="V643">
        <f t="shared" si="67"/>
        <v>0</v>
      </c>
    </row>
    <row r="644" spans="1:22" x14ac:dyDescent="0.2">
      <c r="A644" s="1" t="s">
        <v>3633</v>
      </c>
      <c r="B644" s="2"/>
      <c r="C644" s="46">
        <f t="shared" si="64"/>
        <v>1</v>
      </c>
      <c r="D644" s="2"/>
      <c r="E644" s="42">
        <f t="shared" si="65"/>
        <v>6</v>
      </c>
      <c r="F644">
        <f t="shared" ref="F644:F676" si="68">IF(AND(AND(C644&gt;=15,C644 &lt;20),AND(E644&gt;=30,E644&lt;40)),562,
IF(AND(AND(C644&gt;=15,C644 &lt;20),AND(E644&gt;=40,E644&lt;50)),805,
IF(AND(AND(C644&gt;=15,C644 &lt;20),AND(E644&gt;=50,E644&lt;60)),877.2,
IF(AND(AND(C644&gt;=15,C644 &lt;20),AND(E644&gt;=60,E644&lt;70)),1124.6,
IF(AND(AND(C644&gt;=15,C644 &lt;20),AND(E644&gt;=70,E644&lt;80)),1609.5,
IF(AND(AND(C644&gt;=15,C644 &lt;20),AND(E644&gt;=80,E644&lt;90)),1754.4,
IF(AND(AND(C644&gt;=15,C644 &lt;20),AND(E644&gt;=90)),2280.7,
IF(AND(AND(C644&gt;=20,C644 &lt;25),AND(E644&gt;=30,E644&lt;40)),1008,
IF(AND(AND(C644&gt;=20,C644 &lt;25),AND(E644&gt;=40,E644&lt;50)),1250,
IF(AND(AND(C644&gt;=20,C644 &lt;25),AND(E644&gt;=50,E644&lt;60)),1425.5,
IF(AND(AND(C644&gt;=20,C644 &lt;25),AND(E644&gt;=60,E644&lt;70)),1593.3,
IF(AND(AND(C644&gt;=20,C644 &lt;25),AND(E644&gt;=70,E644&lt;80)),1975.7,
IF(AND(AND(C644&gt;=20,C644 &lt;25),AND(E644&gt;=80,E644&lt;90)),2252.3,
IF(AND(AND(C644&gt;=20,C644 &lt;25),AND(E644&gt;=90)),3108.1,
IF(AND(AND(C644&gt;=25,C644 &lt;30),AND(E644&gt;=30,E644&lt;40)),1137,
IF(AND(AND(C644&gt;=25,C644 &lt;30),AND(E644&gt;=40,E644&lt;50)),1433,
IF(AND(AND(C644&gt;=25,C644 &lt;30),AND(E644&gt;=50,E644&lt;60)),1805.4,
IF(AND(AND(C644&gt;=25,C644 &lt;30),AND(E644&gt;=60,E644&lt;70)),2274.7,
IF(AND(AND(C644&gt;=25,C644 &lt;30),AND(E644&gt;=70,E644&lt;80)),3207.4,
IF(AND(AND(C644&gt;=25,C644 &lt;30),AND(E644&gt;=80,E644&lt;90)),3816.8,
IF(AND(AND(C644&gt;=25,C644 &lt;30),AND(E644&gt;=90)),4694.7,
IF(AND(AND(C644&gt;=30,C644 &lt;35),AND(E644&gt;=30,E644&lt;40)),1229,
IF(AND(AND(C644&gt;=30,C644 &lt;35),AND(E644&gt;=40,E644&lt;50)),1684,
IF(AND(AND(C644&gt;=30,C644 &lt;35),AND(E644&gt;=50,E644&lt;60)),2307,
IF(AND(AND(C644&gt;=30,C644 &lt;35),AND(E644&gt;=60,E644&lt;70)),3160.6,
IF(AND(AND(C644&gt;=30,C644 &lt;35),AND(E644&gt;=70,E644&lt;80)),4424.8,
IF(AND(AND(C644&gt;=30,C644 &lt;35),AND(E644&gt;=80,E644&lt;90)),5000,
IF(AND(AND(C644&gt;=30,C644 &lt;35),AND(E644&gt;=90)),6300,
IF(AND(AND(C644&gt;=35,C644 &lt;40),AND(E644&gt;=30,E644&lt;40)),1450,
IF(AND(AND(C644&gt;=35,C644 &lt;40),AND(E644&gt;=40,E644&lt;50)),1987,
IF(AND(AND(C644&gt;=35,C644 &lt;40),AND(E644&gt;=50,E644&lt;60)),2722.2,
IF(AND(AND(C644&gt;=35,C644 &lt;40),AND(E644&gt;=60,E644&lt;70)),3729.5,
IF(AND(AND(C644&gt;=35,C644 &lt;40),AND(E644&gt;=70,E644&lt;80)),5221.2,
IF(AND(AND(C644&gt;=35,C644 &lt;40),AND(E644&gt;=80,E644&lt;90)),5900,
IF(AND(AND(C644&gt;=35,C644 &lt;40),AND(E644&gt;=90)),7434,
IF(AND(AND(C644&gt;=40,C644 &lt;45),AND(E644&gt;=30,E644&lt;40)),1671,
IF(AND(AND(C644&gt;=40,C644 &lt;45),AND(E644&gt;=40,E644&lt;50)),2289,
IF(AND(AND(C644&gt;=40,C644 &lt;45),AND(E644&gt;=50,E644&lt;60)),3136,
IF(AND(AND(C644&gt;=40,C644 &lt;45),AND(E644&gt;=60,E644&lt;70)),4296.3,
IF(AND(AND(C644&gt;=40,C644 &lt;45),AND(E644&gt;=70,E644&lt;80)),6014.9,
IF(AND(AND(C644&gt;=40,C644 &lt;45),AND(E644&gt;=80,E644&lt;90)),6796.8,
IF(AND(AND(C644&gt;=40,C644 &lt;45),AND(E644&gt;=90)),8564,
IF(AND(AND(C644&gt;=45,C644 &lt;45.1),AND(E644&gt;=30,E644&lt;40)),1900,
IF(AND(AND(C644&gt;=45,C644 &lt;45.1),AND(E644&gt;=40,E644&lt;50)),2603,
IF(AND(AND(C644&gt;=45,C644 &lt;45.1),AND(E644&gt;=50,E644&lt;60)),3565.6,
IF(AND(AND(C644&gt;=45,C644 &lt;45.1),AND(E644&gt;=60,E644&lt;70)),4884.9,
IF(AND(AND(C644&gt;=45,C644 &lt;45.1),AND(E644&gt;=70,E644&lt;80)),6838.9,
IF(AND(AND(C644&gt;=45,C644 &lt;45.1),AND(E644&gt;=80,E644&lt;90)),7728,
IF(AND(AND(C644&gt;=45,C644 &lt;45.1),AND(E644&gt;=90)),9737.2,0)))))))))))))))))))))))))))))))))))))))))))))))))</f>
        <v>0</v>
      </c>
      <c r="G644" s="2">
        <f t="shared" si="63"/>
        <v>0</v>
      </c>
      <c r="S644">
        <f t="shared" si="66"/>
        <v>0</v>
      </c>
      <c r="T644">
        <f t="shared" si="66"/>
        <v>0</v>
      </c>
      <c r="U644">
        <f t="shared" si="67"/>
        <v>0</v>
      </c>
      <c r="V644">
        <f t="shared" si="67"/>
        <v>0</v>
      </c>
    </row>
    <row r="645" spans="1:22" x14ac:dyDescent="0.2">
      <c r="A645" s="1" t="s">
        <v>3634</v>
      </c>
      <c r="B645" s="2"/>
      <c r="C645" s="46">
        <f t="shared" si="64"/>
        <v>1</v>
      </c>
      <c r="D645" s="2"/>
      <c r="E645" s="42">
        <f t="shared" si="65"/>
        <v>6</v>
      </c>
      <c r="F645">
        <f t="shared" si="68"/>
        <v>0</v>
      </c>
      <c r="G645" s="2">
        <f t="shared" si="63"/>
        <v>0</v>
      </c>
      <c r="S645">
        <f t="shared" si="66"/>
        <v>0</v>
      </c>
      <c r="T645">
        <f t="shared" si="66"/>
        <v>0</v>
      </c>
      <c r="U645">
        <f t="shared" si="67"/>
        <v>0</v>
      </c>
      <c r="V645">
        <f t="shared" si="67"/>
        <v>0</v>
      </c>
    </row>
    <row r="646" spans="1:22" x14ac:dyDescent="0.2">
      <c r="A646" s="1" t="s">
        <v>3635</v>
      </c>
      <c r="B646" s="2"/>
      <c r="C646" s="46">
        <f t="shared" si="64"/>
        <v>1</v>
      </c>
      <c r="D646" s="2"/>
      <c r="E646" s="42">
        <f t="shared" si="65"/>
        <v>6</v>
      </c>
      <c r="F646">
        <f t="shared" si="68"/>
        <v>0</v>
      </c>
      <c r="G646" s="2">
        <f t="shared" si="63"/>
        <v>0</v>
      </c>
      <c r="S646">
        <f t="shared" si="66"/>
        <v>0</v>
      </c>
      <c r="T646">
        <f t="shared" si="66"/>
        <v>0</v>
      </c>
      <c r="U646">
        <f t="shared" si="67"/>
        <v>0</v>
      </c>
      <c r="V646">
        <f t="shared" si="67"/>
        <v>0</v>
      </c>
    </row>
    <row r="647" spans="1:22" x14ac:dyDescent="0.2">
      <c r="A647" s="1" t="s">
        <v>3636</v>
      </c>
      <c r="B647" s="2"/>
      <c r="C647" s="46">
        <f t="shared" si="64"/>
        <v>1</v>
      </c>
      <c r="D647" s="2"/>
      <c r="E647" s="42">
        <f t="shared" si="65"/>
        <v>6</v>
      </c>
      <c r="F647">
        <f t="shared" si="68"/>
        <v>0</v>
      </c>
      <c r="G647" s="2">
        <f t="shared" si="63"/>
        <v>0</v>
      </c>
      <c r="S647">
        <f t="shared" si="66"/>
        <v>0</v>
      </c>
      <c r="T647">
        <f t="shared" si="66"/>
        <v>0</v>
      </c>
      <c r="U647">
        <f t="shared" si="67"/>
        <v>0</v>
      </c>
      <c r="V647">
        <f t="shared" si="67"/>
        <v>0</v>
      </c>
    </row>
    <row r="648" spans="1:22" x14ac:dyDescent="0.2">
      <c r="A648" s="1" t="s">
        <v>3637</v>
      </c>
      <c r="B648" s="2"/>
      <c r="C648" s="46">
        <f t="shared" si="64"/>
        <v>1</v>
      </c>
      <c r="D648" s="2"/>
      <c r="E648" s="42">
        <f t="shared" si="65"/>
        <v>6</v>
      </c>
      <c r="F648">
        <f t="shared" si="68"/>
        <v>0</v>
      </c>
      <c r="G648" s="2">
        <f t="shared" si="63"/>
        <v>0</v>
      </c>
      <c r="I648" s="23"/>
      <c r="J648" s="23"/>
      <c r="K648" s="23"/>
      <c r="L648" s="23"/>
      <c r="M648" s="23"/>
      <c r="N648" s="23"/>
      <c r="S648">
        <f t="shared" si="66"/>
        <v>0</v>
      </c>
      <c r="T648">
        <f t="shared" si="66"/>
        <v>0</v>
      </c>
      <c r="U648">
        <f t="shared" si="67"/>
        <v>0</v>
      </c>
      <c r="V648">
        <f t="shared" si="67"/>
        <v>0</v>
      </c>
    </row>
    <row r="649" spans="1:22" x14ac:dyDescent="0.2">
      <c r="A649" s="1" t="s">
        <v>3638</v>
      </c>
      <c r="B649" s="2"/>
      <c r="C649" s="46">
        <f t="shared" si="64"/>
        <v>1</v>
      </c>
      <c r="D649" s="2"/>
      <c r="E649" s="42">
        <f t="shared" si="65"/>
        <v>6</v>
      </c>
      <c r="F649">
        <f t="shared" si="68"/>
        <v>0</v>
      </c>
      <c r="G649" s="2">
        <f t="shared" si="63"/>
        <v>0</v>
      </c>
      <c r="S649">
        <f t="shared" si="66"/>
        <v>0</v>
      </c>
      <c r="T649">
        <f t="shared" si="66"/>
        <v>0</v>
      </c>
      <c r="U649">
        <f t="shared" si="67"/>
        <v>0</v>
      </c>
      <c r="V649">
        <f t="shared" si="67"/>
        <v>0</v>
      </c>
    </row>
    <row r="650" spans="1:22" x14ac:dyDescent="0.2">
      <c r="A650" s="1" t="s">
        <v>3639</v>
      </c>
      <c r="B650" s="2"/>
      <c r="C650" s="46">
        <f t="shared" si="64"/>
        <v>1</v>
      </c>
      <c r="D650" s="2"/>
      <c r="E650" s="42">
        <f t="shared" si="65"/>
        <v>6</v>
      </c>
      <c r="F650">
        <f t="shared" si="68"/>
        <v>0</v>
      </c>
      <c r="G650" s="2">
        <f t="shared" si="63"/>
        <v>0</v>
      </c>
      <c r="S650">
        <f t="shared" si="66"/>
        <v>0</v>
      </c>
      <c r="T650">
        <f t="shared" si="66"/>
        <v>0</v>
      </c>
      <c r="U650">
        <f t="shared" si="67"/>
        <v>0</v>
      </c>
      <c r="V650">
        <f t="shared" si="67"/>
        <v>0</v>
      </c>
    </row>
    <row r="651" spans="1:22" x14ac:dyDescent="0.2">
      <c r="A651" s="1" t="s">
        <v>3640</v>
      </c>
      <c r="B651" s="2"/>
      <c r="C651" s="46">
        <f t="shared" si="64"/>
        <v>1</v>
      </c>
      <c r="D651" s="2"/>
      <c r="E651" s="42">
        <f t="shared" si="65"/>
        <v>6</v>
      </c>
      <c r="F651">
        <f t="shared" si="68"/>
        <v>0</v>
      </c>
      <c r="G651" s="2">
        <f t="shared" si="63"/>
        <v>0</v>
      </c>
      <c r="S651">
        <f t="shared" si="66"/>
        <v>0</v>
      </c>
      <c r="T651">
        <f t="shared" si="66"/>
        <v>0</v>
      </c>
      <c r="U651">
        <f t="shared" si="67"/>
        <v>0</v>
      </c>
      <c r="V651">
        <f t="shared" si="67"/>
        <v>0</v>
      </c>
    </row>
    <row r="652" spans="1:22" x14ac:dyDescent="0.2">
      <c r="A652" s="1" t="s">
        <v>3641</v>
      </c>
      <c r="B652" s="2"/>
      <c r="C652" s="46">
        <f t="shared" si="64"/>
        <v>1</v>
      </c>
      <c r="D652" s="2"/>
      <c r="E652" s="42">
        <f t="shared" si="65"/>
        <v>6</v>
      </c>
      <c r="F652">
        <f t="shared" si="68"/>
        <v>0</v>
      </c>
      <c r="G652" s="2">
        <f t="shared" si="63"/>
        <v>0</v>
      </c>
      <c r="H652" s="7">
        <f>AVERAGE(G629:G652)</f>
        <v>0</v>
      </c>
      <c r="O652" s="8"/>
      <c r="S652">
        <f t="shared" si="66"/>
        <v>0</v>
      </c>
      <c r="T652">
        <f t="shared" si="66"/>
        <v>0</v>
      </c>
      <c r="U652">
        <f t="shared" si="67"/>
        <v>0</v>
      </c>
      <c r="V652">
        <f t="shared" si="67"/>
        <v>0</v>
      </c>
    </row>
    <row r="653" spans="1:22" x14ac:dyDescent="0.2">
      <c r="A653" s="1" t="s">
        <v>3642</v>
      </c>
      <c r="B653" s="2"/>
      <c r="C653" s="46">
        <f t="shared" si="64"/>
        <v>1</v>
      </c>
      <c r="D653" s="2"/>
      <c r="E653" s="42">
        <f t="shared" si="65"/>
        <v>6</v>
      </c>
      <c r="F653">
        <f t="shared" si="68"/>
        <v>0</v>
      </c>
      <c r="G653" s="2">
        <f t="shared" si="63"/>
        <v>0</v>
      </c>
      <c r="S653">
        <f t="shared" si="66"/>
        <v>0</v>
      </c>
      <c r="T653">
        <f t="shared" si="66"/>
        <v>0</v>
      </c>
      <c r="U653">
        <f t="shared" si="67"/>
        <v>0</v>
      </c>
      <c r="V653">
        <f t="shared" si="67"/>
        <v>0</v>
      </c>
    </row>
    <row r="654" spans="1:22" x14ac:dyDescent="0.2">
      <c r="A654" s="1" t="s">
        <v>3643</v>
      </c>
      <c r="B654" s="2"/>
      <c r="C654" s="46">
        <f t="shared" si="64"/>
        <v>1</v>
      </c>
      <c r="D654" s="2"/>
      <c r="E654" s="42">
        <f t="shared" si="65"/>
        <v>6</v>
      </c>
      <c r="F654">
        <f t="shared" si="68"/>
        <v>0</v>
      </c>
      <c r="G654" s="2">
        <f t="shared" ref="G654:G676" si="69">F654*2</f>
        <v>0</v>
      </c>
      <c r="S654">
        <f t="shared" si="66"/>
        <v>0</v>
      </c>
      <c r="T654">
        <f t="shared" si="66"/>
        <v>0</v>
      </c>
      <c r="U654">
        <f t="shared" si="67"/>
        <v>0</v>
      </c>
      <c r="V654">
        <f t="shared" si="67"/>
        <v>0</v>
      </c>
    </row>
    <row r="655" spans="1:22" x14ac:dyDescent="0.2">
      <c r="A655" s="1" t="s">
        <v>3644</v>
      </c>
      <c r="B655" s="2"/>
      <c r="C655" s="46">
        <f t="shared" si="64"/>
        <v>1</v>
      </c>
      <c r="D655" s="2"/>
      <c r="E655" s="42">
        <f t="shared" si="65"/>
        <v>6</v>
      </c>
      <c r="F655">
        <f t="shared" si="68"/>
        <v>0</v>
      </c>
      <c r="G655" s="2">
        <f t="shared" si="69"/>
        <v>0</v>
      </c>
      <c r="S655">
        <f t="shared" si="66"/>
        <v>0</v>
      </c>
      <c r="T655">
        <f t="shared" si="66"/>
        <v>0</v>
      </c>
      <c r="U655">
        <f t="shared" si="67"/>
        <v>0</v>
      </c>
      <c r="V655">
        <f t="shared" si="67"/>
        <v>0</v>
      </c>
    </row>
    <row r="656" spans="1:22" x14ac:dyDescent="0.2">
      <c r="A656" s="1" t="s">
        <v>3645</v>
      </c>
      <c r="B656" s="2"/>
      <c r="C656" s="46">
        <f t="shared" si="64"/>
        <v>1</v>
      </c>
      <c r="D656" s="2"/>
      <c r="E656" s="42">
        <f t="shared" si="65"/>
        <v>6</v>
      </c>
      <c r="F656">
        <f t="shared" si="68"/>
        <v>0</v>
      </c>
      <c r="G656" s="2">
        <f t="shared" si="69"/>
        <v>0</v>
      </c>
      <c r="S656">
        <f t="shared" si="66"/>
        <v>0</v>
      </c>
      <c r="T656">
        <f t="shared" si="66"/>
        <v>0</v>
      </c>
      <c r="U656">
        <f t="shared" si="67"/>
        <v>0</v>
      </c>
      <c r="V656">
        <f t="shared" si="67"/>
        <v>0</v>
      </c>
    </row>
    <row r="657" spans="1:22" x14ac:dyDescent="0.2">
      <c r="A657" s="1" t="s">
        <v>3646</v>
      </c>
      <c r="B657" s="2"/>
      <c r="C657" s="46">
        <f t="shared" si="64"/>
        <v>1</v>
      </c>
      <c r="D657" s="2"/>
      <c r="E657" s="42">
        <f t="shared" si="65"/>
        <v>6</v>
      </c>
      <c r="F657">
        <f t="shared" si="68"/>
        <v>0</v>
      </c>
      <c r="G657" s="2">
        <f t="shared" si="69"/>
        <v>0</v>
      </c>
      <c r="S657">
        <f t="shared" si="66"/>
        <v>0</v>
      </c>
      <c r="T657">
        <f t="shared" si="66"/>
        <v>0</v>
      </c>
      <c r="U657">
        <f t="shared" si="67"/>
        <v>0</v>
      </c>
      <c r="V657">
        <f t="shared" si="67"/>
        <v>0</v>
      </c>
    </row>
    <row r="658" spans="1:22" x14ac:dyDescent="0.2">
      <c r="A658" s="1" t="s">
        <v>3647</v>
      </c>
      <c r="B658" s="2"/>
      <c r="C658" s="46">
        <f t="shared" si="64"/>
        <v>1</v>
      </c>
      <c r="D658" s="2"/>
      <c r="E658" s="42">
        <f t="shared" si="65"/>
        <v>6</v>
      </c>
      <c r="F658">
        <f t="shared" si="68"/>
        <v>0</v>
      </c>
      <c r="G658" s="2">
        <f t="shared" si="69"/>
        <v>0</v>
      </c>
      <c r="S658">
        <f t="shared" si="66"/>
        <v>0</v>
      </c>
      <c r="T658">
        <f t="shared" si="66"/>
        <v>0</v>
      </c>
      <c r="U658">
        <f t="shared" si="67"/>
        <v>0</v>
      </c>
      <c r="V658">
        <f t="shared" si="67"/>
        <v>0</v>
      </c>
    </row>
    <row r="659" spans="1:22" x14ac:dyDescent="0.2">
      <c r="A659" s="1" t="s">
        <v>3648</v>
      </c>
      <c r="B659" s="2"/>
      <c r="C659" s="46">
        <f t="shared" si="64"/>
        <v>1</v>
      </c>
      <c r="D659" s="2"/>
      <c r="E659" s="42">
        <f t="shared" si="65"/>
        <v>6</v>
      </c>
      <c r="F659">
        <f t="shared" si="68"/>
        <v>0</v>
      </c>
      <c r="G659" s="2">
        <f t="shared" si="69"/>
        <v>0</v>
      </c>
      <c r="S659">
        <f t="shared" si="66"/>
        <v>0</v>
      </c>
      <c r="T659">
        <f t="shared" si="66"/>
        <v>0</v>
      </c>
      <c r="U659">
        <f t="shared" si="67"/>
        <v>0</v>
      </c>
      <c r="V659">
        <f t="shared" si="67"/>
        <v>0</v>
      </c>
    </row>
    <row r="660" spans="1:22" x14ac:dyDescent="0.2">
      <c r="A660" s="1" t="s">
        <v>3649</v>
      </c>
      <c r="B660" s="2"/>
      <c r="C660" s="46">
        <f t="shared" si="64"/>
        <v>1</v>
      </c>
      <c r="D660" s="2"/>
      <c r="E660" s="42">
        <f t="shared" si="65"/>
        <v>6</v>
      </c>
      <c r="F660">
        <f t="shared" si="68"/>
        <v>0</v>
      </c>
      <c r="G660" s="2">
        <f t="shared" si="69"/>
        <v>0</v>
      </c>
      <c r="S660">
        <f t="shared" si="66"/>
        <v>0</v>
      </c>
      <c r="T660">
        <f t="shared" si="66"/>
        <v>0</v>
      </c>
      <c r="U660">
        <f t="shared" si="67"/>
        <v>0</v>
      </c>
      <c r="V660">
        <f t="shared" si="67"/>
        <v>0</v>
      </c>
    </row>
    <row r="661" spans="1:22" x14ac:dyDescent="0.2">
      <c r="A661" s="1" t="s">
        <v>3650</v>
      </c>
      <c r="B661" s="2"/>
      <c r="C661" s="46">
        <f t="shared" si="64"/>
        <v>1</v>
      </c>
      <c r="D661" s="2"/>
      <c r="E661" s="42">
        <f t="shared" si="65"/>
        <v>6</v>
      </c>
      <c r="F661">
        <f t="shared" si="68"/>
        <v>0</v>
      </c>
      <c r="G661" s="2">
        <f t="shared" si="69"/>
        <v>0</v>
      </c>
      <c r="S661">
        <f t="shared" si="66"/>
        <v>0</v>
      </c>
      <c r="T661">
        <f t="shared" si="66"/>
        <v>0</v>
      </c>
      <c r="U661">
        <f t="shared" si="67"/>
        <v>0</v>
      </c>
      <c r="V661">
        <f t="shared" si="67"/>
        <v>0</v>
      </c>
    </row>
    <row r="662" spans="1:22" x14ac:dyDescent="0.2">
      <c r="A662" s="1" t="s">
        <v>3651</v>
      </c>
      <c r="B662" s="2"/>
      <c r="C662" s="46">
        <f t="shared" si="64"/>
        <v>1</v>
      </c>
      <c r="D662" s="2"/>
      <c r="E662" s="42">
        <f t="shared" si="65"/>
        <v>6</v>
      </c>
      <c r="F662">
        <f t="shared" si="68"/>
        <v>0</v>
      </c>
      <c r="G662" s="2">
        <f t="shared" si="69"/>
        <v>0</v>
      </c>
      <c r="S662">
        <f t="shared" si="66"/>
        <v>0</v>
      </c>
      <c r="T662">
        <f t="shared" si="66"/>
        <v>0</v>
      </c>
      <c r="U662">
        <f t="shared" si="67"/>
        <v>0</v>
      </c>
      <c r="V662">
        <f t="shared" si="67"/>
        <v>0</v>
      </c>
    </row>
    <row r="663" spans="1:22" x14ac:dyDescent="0.2">
      <c r="A663" s="1" t="s">
        <v>3652</v>
      </c>
      <c r="B663" s="2"/>
      <c r="C663" s="46">
        <f t="shared" si="64"/>
        <v>1</v>
      </c>
      <c r="D663" s="2"/>
      <c r="E663" s="42">
        <f t="shared" si="65"/>
        <v>6</v>
      </c>
      <c r="F663">
        <f t="shared" si="68"/>
        <v>0</v>
      </c>
      <c r="G663" s="2">
        <f t="shared" si="69"/>
        <v>0</v>
      </c>
      <c r="S663">
        <f t="shared" si="66"/>
        <v>0</v>
      </c>
      <c r="T663">
        <f t="shared" si="66"/>
        <v>0</v>
      </c>
      <c r="U663">
        <f t="shared" si="67"/>
        <v>0</v>
      </c>
      <c r="V663">
        <f t="shared" si="67"/>
        <v>0</v>
      </c>
    </row>
    <row r="664" spans="1:22" x14ac:dyDescent="0.2">
      <c r="A664" s="1" t="s">
        <v>3653</v>
      </c>
      <c r="B664" s="2"/>
      <c r="C664" s="46">
        <f t="shared" si="64"/>
        <v>1</v>
      </c>
      <c r="D664" s="2"/>
      <c r="E664" s="42">
        <f t="shared" si="65"/>
        <v>6</v>
      </c>
      <c r="F664">
        <f t="shared" si="68"/>
        <v>0</v>
      </c>
      <c r="G664" s="2">
        <f t="shared" si="69"/>
        <v>0</v>
      </c>
      <c r="S664">
        <f t="shared" si="66"/>
        <v>0</v>
      </c>
      <c r="T664">
        <f t="shared" si="66"/>
        <v>0</v>
      </c>
      <c r="U664">
        <f t="shared" si="67"/>
        <v>0</v>
      </c>
      <c r="V664">
        <f t="shared" si="67"/>
        <v>0</v>
      </c>
    </row>
    <row r="665" spans="1:22" x14ac:dyDescent="0.2">
      <c r="A665" s="1" t="s">
        <v>3654</v>
      </c>
      <c r="B665" s="2"/>
      <c r="C665" s="46">
        <f t="shared" si="64"/>
        <v>1</v>
      </c>
      <c r="D665" s="2"/>
      <c r="E665" s="42">
        <f t="shared" si="65"/>
        <v>6</v>
      </c>
      <c r="F665">
        <f t="shared" si="68"/>
        <v>0</v>
      </c>
      <c r="G665" s="2">
        <f t="shared" si="69"/>
        <v>0</v>
      </c>
      <c r="S665">
        <f t="shared" si="66"/>
        <v>0</v>
      </c>
      <c r="T665">
        <f t="shared" si="66"/>
        <v>0</v>
      </c>
      <c r="U665">
        <f t="shared" si="67"/>
        <v>0</v>
      </c>
      <c r="V665">
        <f t="shared" si="67"/>
        <v>0</v>
      </c>
    </row>
    <row r="666" spans="1:22" x14ac:dyDescent="0.2">
      <c r="A666" s="1" t="s">
        <v>3655</v>
      </c>
      <c r="B666" s="2"/>
      <c r="C666" s="46">
        <f t="shared" si="64"/>
        <v>1</v>
      </c>
      <c r="D666" s="2"/>
      <c r="E666" s="42">
        <f t="shared" si="65"/>
        <v>6</v>
      </c>
      <c r="F666">
        <f t="shared" si="68"/>
        <v>0</v>
      </c>
      <c r="G666" s="2">
        <f t="shared" si="69"/>
        <v>0</v>
      </c>
      <c r="S666">
        <f t="shared" si="66"/>
        <v>0</v>
      </c>
      <c r="T666">
        <f t="shared" si="66"/>
        <v>0</v>
      </c>
      <c r="U666">
        <f t="shared" si="67"/>
        <v>0</v>
      </c>
      <c r="V666">
        <f t="shared" si="67"/>
        <v>0</v>
      </c>
    </row>
    <row r="667" spans="1:22" x14ac:dyDescent="0.2">
      <c r="A667" s="1" t="s">
        <v>3656</v>
      </c>
      <c r="B667" s="2"/>
      <c r="C667" s="46">
        <f t="shared" si="64"/>
        <v>1</v>
      </c>
      <c r="D667" s="2"/>
      <c r="E667" s="42">
        <f t="shared" si="65"/>
        <v>6</v>
      </c>
      <c r="F667">
        <f t="shared" si="68"/>
        <v>0</v>
      </c>
      <c r="G667" s="2">
        <f t="shared" si="69"/>
        <v>0</v>
      </c>
      <c r="S667">
        <f t="shared" si="66"/>
        <v>0</v>
      </c>
      <c r="T667">
        <f t="shared" si="66"/>
        <v>0</v>
      </c>
      <c r="U667">
        <f t="shared" si="67"/>
        <v>0</v>
      </c>
      <c r="V667">
        <f t="shared" si="67"/>
        <v>0</v>
      </c>
    </row>
    <row r="668" spans="1:22" x14ac:dyDescent="0.2">
      <c r="A668" s="1" t="s">
        <v>3657</v>
      </c>
      <c r="B668" s="2"/>
      <c r="C668" s="46">
        <f t="shared" si="64"/>
        <v>1</v>
      </c>
      <c r="D668" s="2"/>
      <c r="E668" s="42">
        <f t="shared" si="65"/>
        <v>6</v>
      </c>
      <c r="F668">
        <f t="shared" si="68"/>
        <v>0</v>
      </c>
      <c r="G668" s="2">
        <f t="shared" si="69"/>
        <v>0</v>
      </c>
      <c r="S668">
        <f t="shared" si="66"/>
        <v>0</v>
      </c>
      <c r="T668">
        <f t="shared" si="66"/>
        <v>0</v>
      </c>
      <c r="U668">
        <f t="shared" si="67"/>
        <v>0</v>
      </c>
      <c r="V668">
        <f t="shared" si="67"/>
        <v>0</v>
      </c>
    </row>
    <row r="669" spans="1:22" x14ac:dyDescent="0.2">
      <c r="A669" s="1" t="s">
        <v>3658</v>
      </c>
      <c r="B669" s="2"/>
      <c r="C669" s="46">
        <f t="shared" si="64"/>
        <v>1</v>
      </c>
      <c r="D669" s="2"/>
      <c r="E669" s="42">
        <f t="shared" si="65"/>
        <v>6</v>
      </c>
      <c r="F669">
        <f t="shared" si="68"/>
        <v>0</v>
      </c>
      <c r="G669" s="2">
        <f t="shared" si="69"/>
        <v>0</v>
      </c>
      <c r="S669">
        <f t="shared" si="66"/>
        <v>0</v>
      </c>
      <c r="T669">
        <f t="shared" si="66"/>
        <v>0</v>
      </c>
      <c r="U669">
        <f t="shared" si="67"/>
        <v>0</v>
      </c>
      <c r="V669">
        <f t="shared" si="67"/>
        <v>0</v>
      </c>
    </row>
    <row r="670" spans="1:22" x14ac:dyDescent="0.2">
      <c r="A670" s="1" t="s">
        <v>3659</v>
      </c>
      <c r="B670" s="2"/>
      <c r="C670" s="46">
        <f t="shared" si="64"/>
        <v>1</v>
      </c>
      <c r="D670" s="2"/>
      <c r="E670" s="42">
        <f t="shared" si="65"/>
        <v>6</v>
      </c>
      <c r="F670">
        <f t="shared" si="68"/>
        <v>0</v>
      </c>
      <c r="G670" s="2">
        <f t="shared" si="69"/>
        <v>0</v>
      </c>
      <c r="S670">
        <f t="shared" si="66"/>
        <v>0</v>
      </c>
      <c r="T670">
        <f t="shared" si="66"/>
        <v>0</v>
      </c>
      <c r="U670">
        <f t="shared" si="67"/>
        <v>0</v>
      </c>
      <c r="V670">
        <f t="shared" si="67"/>
        <v>0</v>
      </c>
    </row>
    <row r="671" spans="1:22" x14ac:dyDescent="0.2">
      <c r="A671" s="1" t="s">
        <v>3660</v>
      </c>
      <c r="B671" s="2"/>
      <c r="C671" s="46">
        <f t="shared" si="64"/>
        <v>1</v>
      </c>
      <c r="D671" s="2"/>
      <c r="E671" s="42">
        <f t="shared" si="65"/>
        <v>6</v>
      </c>
      <c r="F671">
        <f t="shared" si="68"/>
        <v>0</v>
      </c>
      <c r="G671" s="2">
        <f t="shared" si="69"/>
        <v>0</v>
      </c>
      <c r="S671">
        <f t="shared" si="66"/>
        <v>0</v>
      </c>
      <c r="T671">
        <f t="shared" si="66"/>
        <v>0</v>
      </c>
      <c r="U671">
        <f t="shared" si="67"/>
        <v>0</v>
      </c>
      <c r="V671">
        <f t="shared" si="67"/>
        <v>0</v>
      </c>
    </row>
    <row r="672" spans="1:22" x14ac:dyDescent="0.2">
      <c r="A672" s="1" t="s">
        <v>3661</v>
      </c>
      <c r="B672" s="2"/>
      <c r="C672" s="46">
        <f t="shared" si="64"/>
        <v>1</v>
      </c>
      <c r="D672" s="2"/>
      <c r="E672" s="42">
        <f t="shared" si="65"/>
        <v>6</v>
      </c>
      <c r="F672">
        <f t="shared" si="68"/>
        <v>0</v>
      </c>
      <c r="G672" s="2">
        <f t="shared" si="69"/>
        <v>0</v>
      </c>
      <c r="S672">
        <f t="shared" si="66"/>
        <v>0</v>
      </c>
      <c r="T672">
        <f t="shared" si="66"/>
        <v>0</v>
      </c>
      <c r="U672">
        <f t="shared" si="67"/>
        <v>0</v>
      </c>
      <c r="V672">
        <f t="shared" si="67"/>
        <v>0</v>
      </c>
    </row>
    <row r="673" spans="1:23" x14ac:dyDescent="0.2">
      <c r="A673" s="1" t="s">
        <v>3662</v>
      </c>
      <c r="B673" s="2"/>
      <c r="C673" s="46">
        <f t="shared" si="64"/>
        <v>1</v>
      </c>
      <c r="D673" s="2"/>
      <c r="E673" s="42">
        <f t="shared" si="65"/>
        <v>6</v>
      </c>
      <c r="F673">
        <f t="shared" si="68"/>
        <v>0</v>
      </c>
      <c r="G673" s="2">
        <f t="shared" si="69"/>
        <v>0</v>
      </c>
      <c r="S673">
        <f t="shared" si="66"/>
        <v>0</v>
      </c>
      <c r="T673">
        <f t="shared" si="66"/>
        <v>0</v>
      </c>
      <c r="U673">
        <f t="shared" si="67"/>
        <v>0</v>
      </c>
      <c r="V673">
        <f t="shared" si="67"/>
        <v>0</v>
      </c>
    </row>
    <row r="674" spans="1:23" x14ac:dyDescent="0.2">
      <c r="A674" s="1" t="s">
        <v>3663</v>
      </c>
      <c r="B674" s="2"/>
      <c r="C674" s="46">
        <f t="shared" si="64"/>
        <v>1</v>
      </c>
      <c r="D674" s="2"/>
      <c r="E674" s="42">
        <f t="shared" si="65"/>
        <v>6</v>
      </c>
      <c r="F674">
        <f t="shared" si="68"/>
        <v>0</v>
      </c>
      <c r="G674" s="2">
        <f t="shared" si="69"/>
        <v>0</v>
      </c>
      <c r="S674">
        <f t="shared" si="66"/>
        <v>0</v>
      </c>
      <c r="T674">
        <f t="shared" si="66"/>
        <v>0</v>
      </c>
      <c r="U674">
        <f t="shared" si="67"/>
        <v>0</v>
      </c>
      <c r="V674">
        <f t="shared" si="67"/>
        <v>0</v>
      </c>
    </row>
    <row r="675" spans="1:23" x14ac:dyDescent="0.2">
      <c r="A675" s="1" t="s">
        <v>3664</v>
      </c>
      <c r="B675" s="2"/>
      <c r="C675" s="46">
        <f t="shared" si="64"/>
        <v>1</v>
      </c>
      <c r="D675" s="2"/>
      <c r="E675" s="42">
        <f t="shared" si="65"/>
        <v>6</v>
      </c>
      <c r="F675">
        <f t="shared" si="68"/>
        <v>0</v>
      </c>
      <c r="G675" s="2">
        <f t="shared" si="69"/>
        <v>0</v>
      </c>
      <c r="S675">
        <f t="shared" si="66"/>
        <v>0</v>
      </c>
      <c r="T675">
        <f t="shared" si="66"/>
        <v>0</v>
      </c>
      <c r="U675">
        <f t="shared" si="67"/>
        <v>0</v>
      </c>
      <c r="V675">
        <f t="shared" si="67"/>
        <v>0</v>
      </c>
    </row>
    <row r="676" spans="1:23" x14ac:dyDescent="0.2">
      <c r="A676" s="1" t="s">
        <v>3665</v>
      </c>
      <c r="B676" s="2"/>
      <c r="C676" s="46">
        <f t="shared" si="64"/>
        <v>1</v>
      </c>
      <c r="D676" s="2"/>
      <c r="E676" s="42">
        <f t="shared" si="65"/>
        <v>6</v>
      </c>
      <c r="F676">
        <f t="shared" si="68"/>
        <v>0</v>
      </c>
      <c r="G676" s="2">
        <f t="shared" si="69"/>
        <v>0</v>
      </c>
      <c r="H676" s="7">
        <f>AVERAGE(G653:G676)</f>
        <v>0</v>
      </c>
      <c r="S676">
        <f t="shared" si="66"/>
        <v>0</v>
      </c>
      <c r="T676">
        <f t="shared" si="66"/>
        <v>0</v>
      </c>
      <c r="U676">
        <f t="shared" si="67"/>
        <v>0</v>
      </c>
      <c r="V676">
        <f t="shared" si="67"/>
        <v>0</v>
      </c>
    </row>
    <row r="677" spans="1:23" x14ac:dyDescent="0.2">
      <c r="S677">
        <f t="shared" si="66"/>
        <v>0</v>
      </c>
      <c r="T677">
        <f t="shared" si="66"/>
        <v>0</v>
      </c>
      <c r="U677">
        <f t="shared" si="67"/>
        <v>0</v>
      </c>
      <c r="V677">
        <f t="shared" si="67"/>
        <v>0</v>
      </c>
    </row>
    <row r="678" spans="1:23" x14ac:dyDescent="0.2">
      <c r="S678">
        <f t="shared" si="66"/>
        <v>0</v>
      </c>
      <c r="T678">
        <f t="shared" si="66"/>
        <v>0</v>
      </c>
      <c r="U678">
        <f t="shared" si="67"/>
        <v>0</v>
      </c>
      <c r="V678">
        <f t="shared" si="67"/>
        <v>0</v>
      </c>
    </row>
    <row r="680" spans="1:23" x14ac:dyDescent="0.2">
      <c r="S680">
        <f>AVERAGE(S10:S678)</f>
        <v>-1.0718260869565217</v>
      </c>
      <c r="T680">
        <f t="shared" ref="T680:V680" si="70">AVERAGE(T10:T678)</f>
        <v>-5.7372173913043474</v>
      </c>
      <c r="U680">
        <f t="shared" si="70"/>
        <v>-0.89426086956521789</v>
      </c>
      <c r="V680">
        <f t="shared" si="70"/>
        <v>-6.1991304347826084</v>
      </c>
      <c r="W680" s="45" t="s">
        <v>3667</v>
      </c>
    </row>
  </sheetData>
  <mergeCells count="2">
    <mergeCell ref="A1:G1"/>
    <mergeCell ref="P1:Q1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S750"/>
  <sheetViews>
    <sheetView zoomScale="60" zoomScaleNormal="60" zoomScalePageLayoutView="60" workbookViewId="0">
      <pane xSplit="1" topLeftCell="B1" activePane="topRight" state="frozen"/>
      <selection activeCell="A275" sqref="A275"/>
      <selection pane="topRight" activeCell="F6" sqref="F6"/>
    </sheetView>
  </sheetViews>
  <sheetFormatPr baseColWidth="10" defaultColWidth="11" defaultRowHeight="16" x14ac:dyDescent="0.2"/>
  <cols>
    <col min="1" max="2" width="25.83203125" customWidth="1"/>
    <col min="3" max="3" width="13.6640625" customWidth="1"/>
    <col min="4" max="4" width="17.33203125" style="2" customWidth="1"/>
    <col min="5" max="5" width="17" style="8" customWidth="1"/>
    <col min="6" max="11" width="17" customWidth="1"/>
    <col min="12" max="13" width="15.33203125" customWidth="1"/>
    <col min="14" max="14" width="28.5" customWidth="1"/>
    <col min="15" max="15" width="58.6640625" customWidth="1"/>
  </cols>
  <sheetData>
    <row r="1" spans="1:17" s="76" customFormat="1" ht="16" customHeight="1" x14ac:dyDescent="0.2">
      <c r="A1" s="103" t="s">
        <v>5731</v>
      </c>
      <c r="B1" s="103"/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L1" s="103"/>
    </row>
    <row r="2" spans="1:17" s="76" customFormat="1" ht="48" x14ac:dyDescent="0.2">
      <c r="A2" s="79"/>
      <c r="B2" s="80" t="s">
        <v>2346</v>
      </c>
      <c r="C2" s="101" t="s">
        <v>10</v>
      </c>
      <c r="D2" s="80" t="s">
        <v>52</v>
      </c>
      <c r="E2" s="102" t="s">
        <v>5735</v>
      </c>
      <c r="F2" s="102" t="s">
        <v>532</v>
      </c>
      <c r="G2" s="102" t="s">
        <v>533</v>
      </c>
      <c r="H2" s="102" t="s">
        <v>534</v>
      </c>
      <c r="I2" s="102" t="s">
        <v>529</v>
      </c>
      <c r="J2" s="102" t="s">
        <v>530</v>
      </c>
      <c r="K2" s="102" t="s">
        <v>534</v>
      </c>
      <c r="L2" s="102" t="s">
        <v>538</v>
      </c>
      <c r="M2" s="113"/>
    </row>
    <row r="3" spans="1:17" x14ac:dyDescent="0.2">
      <c r="A3" s="1" t="s">
        <v>3669</v>
      </c>
      <c r="B3" s="50">
        <v>23</v>
      </c>
      <c r="C3">
        <v>65</v>
      </c>
      <c r="D3" s="2">
        <v>2016</v>
      </c>
      <c r="N3" s="48" t="s">
        <v>5734</v>
      </c>
      <c r="O3" s="20" t="s">
        <v>541</v>
      </c>
      <c r="P3" s="25"/>
      <c r="Q3" s="20"/>
    </row>
    <row r="4" spans="1:17" ht="35.25" customHeight="1" x14ac:dyDescent="0.2">
      <c r="A4" s="1" t="s">
        <v>3670</v>
      </c>
      <c r="B4" s="50">
        <v>23</v>
      </c>
      <c r="C4">
        <v>68</v>
      </c>
      <c r="D4" s="66">
        <v>2016</v>
      </c>
      <c r="N4" s="18">
        <v>44256</v>
      </c>
      <c r="O4" s="24"/>
      <c r="P4" s="2"/>
    </row>
    <row r="5" spans="1:17" x14ac:dyDescent="0.2">
      <c r="A5" s="1" t="s">
        <v>3671</v>
      </c>
      <c r="B5" s="50">
        <v>22</v>
      </c>
      <c r="C5">
        <v>70</v>
      </c>
      <c r="D5" s="66">
        <v>1860</v>
      </c>
      <c r="N5" s="18">
        <v>44257</v>
      </c>
      <c r="O5" s="24"/>
      <c r="P5" s="66"/>
    </row>
    <row r="6" spans="1:17" ht="56" customHeight="1" x14ac:dyDescent="0.2">
      <c r="A6" s="1" t="s">
        <v>3672</v>
      </c>
      <c r="B6" s="50">
        <v>22</v>
      </c>
      <c r="C6">
        <v>71</v>
      </c>
      <c r="D6" s="66">
        <v>1860</v>
      </c>
      <c r="N6" s="18">
        <v>44258</v>
      </c>
      <c r="O6" s="24"/>
      <c r="P6" s="66"/>
    </row>
    <row r="7" spans="1:17" x14ac:dyDescent="0.2">
      <c r="A7" s="1" t="s">
        <v>3673</v>
      </c>
      <c r="B7" s="50">
        <v>21</v>
      </c>
      <c r="C7">
        <v>71</v>
      </c>
      <c r="D7" s="66">
        <v>1710</v>
      </c>
      <c r="N7" s="18">
        <v>44259</v>
      </c>
      <c r="O7" s="24"/>
      <c r="P7" s="66"/>
    </row>
    <row r="8" spans="1:17" x14ac:dyDescent="0.2">
      <c r="A8" s="1" t="s">
        <v>3674</v>
      </c>
      <c r="B8" s="50">
        <v>21</v>
      </c>
      <c r="C8">
        <v>72</v>
      </c>
      <c r="D8" s="66">
        <v>1710</v>
      </c>
      <c r="N8" s="18">
        <v>44260</v>
      </c>
      <c r="O8" s="24"/>
      <c r="P8" s="66"/>
    </row>
    <row r="9" spans="1:17" x14ac:dyDescent="0.2">
      <c r="A9" s="1" t="s">
        <v>3675</v>
      </c>
      <c r="B9" s="50">
        <v>21</v>
      </c>
      <c r="C9">
        <v>67</v>
      </c>
      <c r="D9" s="66">
        <v>1710</v>
      </c>
      <c r="N9" s="18">
        <v>44261</v>
      </c>
      <c r="O9" s="35"/>
      <c r="P9" s="66"/>
    </row>
    <row r="10" spans="1:17" ht="32" customHeight="1" x14ac:dyDescent="0.2">
      <c r="A10" s="1" t="s">
        <v>3676</v>
      </c>
      <c r="B10" s="50">
        <v>22</v>
      </c>
      <c r="C10">
        <v>62</v>
      </c>
      <c r="D10" s="66">
        <v>1860</v>
      </c>
      <c r="F10" s="54">
        <v>12.9</v>
      </c>
      <c r="G10" s="54">
        <v>83.1</v>
      </c>
      <c r="H10" s="54">
        <v>325533</v>
      </c>
      <c r="I10" s="54">
        <v>11.4</v>
      </c>
      <c r="J10" s="54">
        <v>89.8</v>
      </c>
      <c r="K10" s="54">
        <v>401492</v>
      </c>
      <c r="N10" s="18">
        <v>44262</v>
      </c>
      <c r="O10" s="24" t="s">
        <v>4362</v>
      </c>
      <c r="P10" s="66"/>
    </row>
    <row r="11" spans="1:17" x14ac:dyDescent="0.2">
      <c r="A11" s="1" t="s">
        <v>3677</v>
      </c>
      <c r="B11" s="50">
        <v>22</v>
      </c>
      <c r="C11">
        <v>57</v>
      </c>
      <c r="D11" s="66">
        <v>1860</v>
      </c>
      <c r="F11" s="54">
        <v>13.8</v>
      </c>
      <c r="G11" s="54">
        <v>79.8</v>
      </c>
      <c r="H11" s="54">
        <v>325601</v>
      </c>
      <c r="I11" s="54">
        <v>12.1</v>
      </c>
      <c r="J11" s="54">
        <v>89.6</v>
      </c>
      <c r="K11" s="54">
        <v>401492</v>
      </c>
      <c r="N11" s="18">
        <v>44263</v>
      </c>
      <c r="O11" s="24"/>
      <c r="P11" s="66"/>
    </row>
    <row r="12" spans="1:17" x14ac:dyDescent="0.2">
      <c r="A12" s="1" t="s">
        <v>3678</v>
      </c>
      <c r="B12" s="50">
        <v>24</v>
      </c>
      <c r="C12">
        <v>53</v>
      </c>
      <c r="D12" s="66">
        <v>2176</v>
      </c>
      <c r="F12" s="54">
        <v>19.8</v>
      </c>
      <c r="G12" s="54">
        <v>72.7</v>
      </c>
      <c r="H12" s="54">
        <v>325662</v>
      </c>
      <c r="I12" s="54">
        <v>12.8</v>
      </c>
      <c r="J12" s="54">
        <v>89.6</v>
      </c>
      <c r="K12" s="54">
        <v>401492</v>
      </c>
      <c r="N12" s="18">
        <v>44264</v>
      </c>
      <c r="O12" s="24"/>
      <c r="P12" s="66"/>
    </row>
    <row r="13" spans="1:17" x14ac:dyDescent="0.2">
      <c r="A13" s="1" t="s">
        <v>3679</v>
      </c>
      <c r="B13" s="50">
        <v>26</v>
      </c>
      <c r="C13">
        <v>48</v>
      </c>
      <c r="D13" s="66">
        <v>2502</v>
      </c>
      <c r="F13" s="54">
        <v>16.3</v>
      </c>
      <c r="G13" s="54">
        <v>67.5</v>
      </c>
      <c r="H13" s="54">
        <v>325723</v>
      </c>
      <c r="I13" s="54">
        <v>13.3</v>
      </c>
      <c r="J13" s="54">
        <v>87.2</v>
      </c>
      <c r="K13" s="54">
        <v>401525</v>
      </c>
      <c r="N13" s="18">
        <v>44265</v>
      </c>
      <c r="O13" s="24" t="s">
        <v>5744</v>
      </c>
      <c r="P13" s="66"/>
    </row>
    <row r="14" spans="1:17" ht="33" customHeight="1" x14ac:dyDescent="0.2">
      <c r="A14" s="1" t="s">
        <v>3680</v>
      </c>
      <c r="B14" s="50">
        <v>27</v>
      </c>
      <c r="C14">
        <v>44</v>
      </c>
      <c r="D14" s="66">
        <v>2664</v>
      </c>
      <c r="F14" s="54">
        <v>18.100000000000001</v>
      </c>
      <c r="G14" s="54">
        <v>64.7</v>
      </c>
      <c r="H14" s="54">
        <v>325788</v>
      </c>
      <c r="I14" s="54">
        <v>14</v>
      </c>
      <c r="J14" s="54">
        <v>88.2</v>
      </c>
      <c r="K14" s="54">
        <v>401627</v>
      </c>
      <c r="N14" s="18">
        <v>44266</v>
      </c>
      <c r="O14" s="35" t="s">
        <v>4363</v>
      </c>
      <c r="P14" s="66"/>
    </row>
    <row r="15" spans="1:17" x14ac:dyDescent="0.2">
      <c r="A15" s="1" t="s">
        <v>3681</v>
      </c>
      <c r="B15" s="50">
        <v>28</v>
      </c>
      <c r="C15">
        <v>39</v>
      </c>
      <c r="D15" s="66">
        <v>2823</v>
      </c>
      <c r="F15" s="54">
        <v>19.899999999999999</v>
      </c>
      <c r="G15" s="54">
        <v>52.9</v>
      </c>
      <c r="H15" s="54">
        <v>325877</v>
      </c>
      <c r="I15" s="54">
        <v>14.7</v>
      </c>
      <c r="J15" s="54">
        <v>82.7</v>
      </c>
      <c r="K15" s="54">
        <v>401786</v>
      </c>
      <c r="N15" s="18">
        <v>44267</v>
      </c>
      <c r="O15" s="24" t="s">
        <v>5745</v>
      </c>
      <c r="P15" s="66"/>
    </row>
    <row r="16" spans="1:17" x14ac:dyDescent="0.2">
      <c r="A16" s="1" t="s">
        <v>3682</v>
      </c>
      <c r="B16" s="50">
        <v>30</v>
      </c>
      <c r="C16">
        <v>34</v>
      </c>
      <c r="D16" s="66">
        <v>3129</v>
      </c>
      <c r="F16" s="54">
        <v>19.7</v>
      </c>
      <c r="G16" s="54">
        <v>56.7</v>
      </c>
      <c r="H16" s="54">
        <v>325877</v>
      </c>
      <c r="I16" s="54">
        <v>15.1</v>
      </c>
      <c r="J16" s="54">
        <v>84.3</v>
      </c>
      <c r="K16" s="54">
        <v>401786</v>
      </c>
      <c r="N16" s="18">
        <v>44268</v>
      </c>
      <c r="P16" s="66"/>
    </row>
    <row r="17" spans="1:17" x14ac:dyDescent="0.2">
      <c r="A17" s="1" t="s">
        <v>3683</v>
      </c>
      <c r="B17" s="50">
        <v>31</v>
      </c>
      <c r="C17">
        <v>29</v>
      </c>
      <c r="D17" s="66">
        <v>3274</v>
      </c>
      <c r="F17" s="54">
        <v>20.100000000000001</v>
      </c>
      <c r="G17" s="54">
        <v>57.7</v>
      </c>
      <c r="H17" s="54">
        <v>325877</v>
      </c>
      <c r="I17" s="54">
        <v>15.1</v>
      </c>
      <c r="J17" s="54">
        <v>85.2</v>
      </c>
      <c r="K17" s="54">
        <v>401786</v>
      </c>
      <c r="N17" s="18">
        <v>44269</v>
      </c>
      <c r="O17" s="24"/>
      <c r="P17" s="66"/>
      <c r="Q17" s="2"/>
    </row>
    <row r="18" spans="1:17" x14ac:dyDescent="0.2">
      <c r="A18" s="1" t="s">
        <v>3684</v>
      </c>
      <c r="B18" s="50">
        <v>31</v>
      </c>
      <c r="C18">
        <v>30</v>
      </c>
      <c r="D18" s="66">
        <v>3274</v>
      </c>
      <c r="F18" s="54">
        <v>21.1</v>
      </c>
      <c r="G18" s="54">
        <v>52.8</v>
      </c>
      <c r="H18" s="54">
        <v>325877</v>
      </c>
      <c r="I18" s="54">
        <v>15.7</v>
      </c>
      <c r="J18" s="54">
        <v>83.2</v>
      </c>
      <c r="K18" s="54">
        <v>401786</v>
      </c>
      <c r="N18" s="18">
        <v>44270</v>
      </c>
      <c r="O18" s="34"/>
      <c r="P18" s="66"/>
      <c r="Q18" s="2"/>
    </row>
    <row r="19" spans="1:17" x14ac:dyDescent="0.2">
      <c r="A19" s="1" t="s">
        <v>3685</v>
      </c>
      <c r="B19" s="50">
        <v>30</v>
      </c>
      <c r="C19">
        <v>30</v>
      </c>
      <c r="D19" s="66">
        <v>3129</v>
      </c>
      <c r="F19" s="54">
        <v>20.9</v>
      </c>
      <c r="G19" s="54">
        <v>53.9</v>
      </c>
      <c r="H19" s="54">
        <v>325877</v>
      </c>
      <c r="I19" s="54">
        <v>15.8</v>
      </c>
      <c r="J19" s="54">
        <v>83.2</v>
      </c>
      <c r="K19" s="54">
        <v>401786</v>
      </c>
      <c r="N19" s="18">
        <v>44271</v>
      </c>
      <c r="O19" s="35"/>
      <c r="P19" s="66"/>
      <c r="Q19" s="2"/>
    </row>
    <row r="20" spans="1:17" x14ac:dyDescent="0.2">
      <c r="A20" s="1" t="s">
        <v>3686</v>
      </c>
      <c r="B20" s="50">
        <v>30</v>
      </c>
      <c r="C20">
        <v>31</v>
      </c>
      <c r="D20" s="66">
        <v>3129</v>
      </c>
      <c r="F20" s="54">
        <v>20.5</v>
      </c>
      <c r="G20" s="54">
        <v>53.4</v>
      </c>
      <c r="H20" s="54">
        <v>326020</v>
      </c>
      <c r="I20" s="54">
        <v>15.4</v>
      </c>
      <c r="J20" s="54">
        <v>81.400000000000006</v>
      </c>
      <c r="K20" s="54">
        <v>401952</v>
      </c>
      <c r="N20" s="18">
        <v>44272</v>
      </c>
      <c r="O20" s="34"/>
      <c r="P20" s="66"/>
      <c r="Q20" s="2"/>
    </row>
    <row r="21" spans="1:17" x14ac:dyDescent="0.2">
      <c r="A21" s="1" t="s">
        <v>3687</v>
      </c>
      <c r="B21" s="50">
        <v>29</v>
      </c>
      <c r="C21">
        <v>34</v>
      </c>
      <c r="D21" s="66">
        <v>2979</v>
      </c>
      <c r="F21" s="54">
        <v>20.2</v>
      </c>
      <c r="G21" s="54">
        <v>86.8</v>
      </c>
      <c r="H21" s="54">
        <v>326079</v>
      </c>
      <c r="I21" s="54">
        <v>15.4</v>
      </c>
      <c r="J21" s="54">
        <v>83.9</v>
      </c>
      <c r="K21" s="54">
        <v>401952</v>
      </c>
      <c r="N21" s="18">
        <v>44273</v>
      </c>
      <c r="O21" s="34"/>
      <c r="P21" s="66"/>
      <c r="Q21" s="2"/>
    </row>
    <row r="22" spans="1:17" x14ac:dyDescent="0.2">
      <c r="A22" s="1" t="s">
        <v>3688</v>
      </c>
      <c r="B22" s="50">
        <v>29</v>
      </c>
      <c r="C22">
        <v>38</v>
      </c>
      <c r="D22" s="66">
        <v>2979</v>
      </c>
      <c r="F22" s="54">
        <v>18.100000000000001</v>
      </c>
      <c r="G22" s="54">
        <v>69.900000000000006</v>
      </c>
      <c r="H22" s="54">
        <v>326146</v>
      </c>
      <c r="I22" s="54">
        <v>14.6</v>
      </c>
      <c r="J22" s="54">
        <v>87.7</v>
      </c>
      <c r="K22" s="54">
        <v>402169</v>
      </c>
      <c r="N22" s="18">
        <v>44274</v>
      </c>
      <c r="O22" s="34"/>
      <c r="P22" s="66"/>
      <c r="Q22" s="2"/>
    </row>
    <row r="23" spans="1:17" x14ac:dyDescent="0.2">
      <c r="A23" s="1" t="s">
        <v>3689</v>
      </c>
      <c r="B23" s="50">
        <v>28</v>
      </c>
      <c r="C23">
        <v>41</v>
      </c>
      <c r="D23" s="66">
        <v>2823</v>
      </c>
      <c r="F23" s="54">
        <v>17.399999999999999</v>
      </c>
      <c r="G23" s="54">
        <v>86.9</v>
      </c>
      <c r="H23" s="54">
        <v>326146</v>
      </c>
      <c r="I23" s="54">
        <v>14.7</v>
      </c>
      <c r="J23" s="54">
        <v>90.7</v>
      </c>
      <c r="K23" s="54">
        <v>402169</v>
      </c>
      <c r="N23" s="18">
        <v>44275</v>
      </c>
      <c r="O23" s="24"/>
      <c r="P23" s="66"/>
      <c r="Q23" s="2"/>
    </row>
    <row r="24" spans="1:17" x14ac:dyDescent="0.2">
      <c r="A24" s="1" t="s">
        <v>3690</v>
      </c>
      <c r="B24" s="50">
        <v>27</v>
      </c>
      <c r="C24">
        <v>41</v>
      </c>
      <c r="D24" s="66">
        <v>2664</v>
      </c>
      <c r="F24" s="54">
        <v>16</v>
      </c>
      <c r="G24" s="54">
        <v>82.9</v>
      </c>
      <c r="H24" s="54">
        <v>326287</v>
      </c>
      <c r="I24" s="54">
        <v>13.8</v>
      </c>
      <c r="J24" s="54">
        <v>89.7</v>
      </c>
      <c r="K24" s="54">
        <v>402204</v>
      </c>
      <c r="N24" s="18">
        <v>44276</v>
      </c>
      <c r="O24" s="35"/>
      <c r="P24" s="66"/>
      <c r="Q24" s="2"/>
    </row>
    <row r="25" spans="1:17" x14ac:dyDescent="0.2">
      <c r="A25" s="1" t="s">
        <v>3691</v>
      </c>
      <c r="B25" s="50">
        <v>26</v>
      </c>
      <c r="C25">
        <v>41</v>
      </c>
      <c r="D25" s="66">
        <v>2502</v>
      </c>
      <c r="F25" s="54">
        <v>16</v>
      </c>
      <c r="G25" s="54">
        <v>77.5</v>
      </c>
      <c r="H25" s="54">
        <v>326355</v>
      </c>
      <c r="I25" s="54">
        <v>13.7</v>
      </c>
      <c r="J25" s="54">
        <v>89.7</v>
      </c>
      <c r="K25" s="54">
        <v>402303</v>
      </c>
      <c r="N25" s="18">
        <v>44277</v>
      </c>
      <c r="O25" s="24"/>
      <c r="P25" s="66"/>
    </row>
    <row r="26" spans="1:17" x14ac:dyDescent="0.2">
      <c r="A26" s="1" t="s">
        <v>3692</v>
      </c>
      <c r="B26" s="50">
        <v>25</v>
      </c>
      <c r="C26">
        <v>41</v>
      </c>
      <c r="D26" s="66">
        <v>2339</v>
      </c>
      <c r="E26" s="67">
        <v>2457.8333333333335</v>
      </c>
      <c r="F26" s="56">
        <f>AVERAGE(F10:F25)</f>
        <v>18.175000000000001</v>
      </c>
      <c r="G26" s="56">
        <f>AVERAGE(G10:G25)</f>
        <v>68.699999999999989</v>
      </c>
      <c r="H26" s="55">
        <f>H34-H10</f>
        <v>1410</v>
      </c>
      <c r="I26" s="55">
        <f>AVERAGE(I10:I25)</f>
        <v>14.225</v>
      </c>
      <c r="J26" s="55">
        <f>AVERAGE(J10:J25)</f>
        <v>86.631250000000023</v>
      </c>
      <c r="K26" s="55">
        <f>K34-K10</f>
        <v>1205</v>
      </c>
      <c r="L26" s="8">
        <f>(K34-K10)+(H34-H10)</f>
        <v>2615</v>
      </c>
      <c r="M26" s="8"/>
      <c r="N26" s="18">
        <v>44278</v>
      </c>
      <c r="O26" s="24"/>
      <c r="P26" s="66"/>
    </row>
    <row r="27" spans="1:17" x14ac:dyDescent="0.2">
      <c r="A27" s="1" t="s">
        <v>3693</v>
      </c>
      <c r="B27" s="50">
        <v>24</v>
      </c>
      <c r="C27">
        <v>49</v>
      </c>
      <c r="D27" s="66">
        <v>2176</v>
      </c>
      <c r="E27" s="67"/>
      <c r="F27" s="8"/>
      <c r="G27" s="8"/>
      <c r="I27" s="8"/>
      <c r="J27" s="8"/>
      <c r="N27" s="18">
        <v>44279</v>
      </c>
      <c r="O27" s="24"/>
      <c r="P27" s="66"/>
    </row>
    <row r="28" spans="1:17" x14ac:dyDescent="0.2">
      <c r="A28" s="1" t="s">
        <v>3694</v>
      </c>
      <c r="B28" s="50">
        <v>23</v>
      </c>
      <c r="C28">
        <v>57</v>
      </c>
      <c r="D28" s="66">
        <v>2016</v>
      </c>
      <c r="F28" s="8"/>
      <c r="G28" s="8"/>
      <c r="I28" s="8"/>
      <c r="J28" s="8"/>
      <c r="N28" s="18">
        <v>44280</v>
      </c>
      <c r="O28" s="24"/>
      <c r="P28" s="66"/>
    </row>
    <row r="29" spans="1:17" x14ac:dyDescent="0.2">
      <c r="A29" s="1" t="s">
        <v>3695</v>
      </c>
      <c r="B29" s="50">
        <v>21</v>
      </c>
      <c r="C29">
        <v>65</v>
      </c>
      <c r="D29" s="66">
        <v>1710</v>
      </c>
      <c r="N29" s="18">
        <v>44281</v>
      </c>
      <c r="P29" s="66"/>
    </row>
    <row r="30" spans="1:17" x14ac:dyDescent="0.2">
      <c r="A30" s="1" t="s">
        <v>3696</v>
      </c>
      <c r="B30" s="50">
        <v>21</v>
      </c>
      <c r="C30">
        <v>71</v>
      </c>
      <c r="D30" s="66">
        <v>1710</v>
      </c>
      <c r="N30" s="18">
        <v>44282</v>
      </c>
      <c r="P30" s="66"/>
    </row>
    <row r="31" spans="1:17" x14ac:dyDescent="0.2">
      <c r="A31" s="1" t="s">
        <v>3697</v>
      </c>
      <c r="B31" s="50">
        <v>20</v>
      </c>
      <c r="C31">
        <v>77</v>
      </c>
      <c r="D31" s="66">
        <v>1571</v>
      </c>
      <c r="N31" s="18">
        <v>44283</v>
      </c>
      <c r="P31" s="66"/>
    </row>
    <row r="32" spans="1:17" x14ac:dyDescent="0.2">
      <c r="A32" s="1" t="s">
        <v>3698</v>
      </c>
      <c r="B32" s="50">
        <v>19</v>
      </c>
      <c r="C32">
        <v>84</v>
      </c>
      <c r="D32" s="66">
        <v>1444</v>
      </c>
      <c r="N32" s="18">
        <v>44284</v>
      </c>
      <c r="O32" s="2"/>
      <c r="P32" s="66"/>
    </row>
    <row r="33" spans="1:19" x14ac:dyDescent="0.2">
      <c r="A33" s="1" t="s">
        <v>3699</v>
      </c>
      <c r="B33" s="50">
        <v>20</v>
      </c>
      <c r="C33">
        <v>79</v>
      </c>
      <c r="D33" s="66">
        <v>1571</v>
      </c>
      <c r="N33" s="18">
        <v>44285</v>
      </c>
      <c r="O33" s="2"/>
      <c r="P33" s="66"/>
    </row>
    <row r="34" spans="1:19" x14ac:dyDescent="0.2">
      <c r="A34" s="1" t="s">
        <v>3700</v>
      </c>
      <c r="B34" s="50">
        <v>21</v>
      </c>
      <c r="C34">
        <v>74</v>
      </c>
      <c r="D34" s="66">
        <v>1710</v>
      </c>
      <c r="F34" s="54">
        <v>16.100000000000001</v>
      </c>
      <c r="G34" s="54">
        <v>85.7</v>
      </c>
      <c r="H34" s="54">
        <v>326943</v>
      </c>
      <c r="I34" s="54">
        <v>14.6</v>
      </c>
      <c r="J34" s="54">
        <v>89.7</v>
      </c>
      <c r="K34" s="54">
        <v>402697</v>
      </c>
      <c r="N34" s="18">
        <v>44286</v>
      </c>
      <c r="P34" s="66"/>
    </row>
    <row r="35" spans="1:19" x14ac:dyDescent="0.2">
      <c r="A35" s="1" t="s">
        <v>3701</v>
      </c>
      <c r="B35" s="50">
        <v>22</v>
      </c>
      <c r="C35">
        <v>69</v>
      </c>
      <c r="D35" s="66">
        <v>1860</v>
      </c>
      <c r="F35" s="54">
        <v>17.5</v>
      </c>
      <c r="G35" s="54">
        <v>79.8</v>
      </c>
      <c r="H35" s="54">
        <v>326968</v>
      </c>
      <c r="I35" s="54">
        <v>18.7</v>
      </c>
      <c r="J35" s="54">
        <v>83.7</v>
      </c>
      <c r="K35" s="54">
        <v>402794</v>
      </c>
      <c r="N35" s="70"/>
      <c r="O35" s="8"/>
      <c r="P35" s="67"/>
      <c r="Q35" s="8"/>
      <c r="R35" s="8"/>
      <c r="S35" s="8"/>
    </row>
    <row r="36" spans="1:19" x14ac:dyDescent="0.2">
      <c r="A36" s="1" t="s">
        <v>3702</v>
      </c>
      <c r="B36" s="50">
        <v>23</v>
      </c>
      <c r="C36">
        <v>62</v>
      </c>
      <c r="D36" s="66">
        <v>2016</v>
      </c>
      <c r="F36" s="54">
        <v>18.5</v>
      </c>
      <c r="G36" s="54">
        <v>75.900000000000006</v>
      </c>
      <c r="H36" s="54">
        <v>326968</v>
      </c>
      <c r="I36" s="54">
        <v>19.600000000000001</v>
      </c>
      <c r="J36" s="54">
        <v>79.7</v>
      </c>
      <c r="K36" s="54">
        <v>402871</v>
      </c>
      <c r="N36" s="70"/>
      <c r="O36" s="67"/>
      <c r="P36" s="67"/>
      <c r="Q36" s="8"/>
      <c r="R36" s="8"/>
      <c r="S36" s="8"/>
    </row>
    <row r="37" spans="1:19" x14ac:dyDescent="0.2">
      <c r="A37" s="1" t="s">
        <v>3703</v>
      </c>
      <c r="B37" s="50">
        <v>25</v>
      </c>
      <c r="C37">
        <v>55</v>
      </c>
      <c r="D37" s="66">
        <v>2339</v>
      </c>
      <c r="F37" s="54">
        <v>22.1</v>
      </c>
      <c r="G37" s="54">
        <v>69.3</v>
      </c>
      <c r="H37" s="54">
        <v>326968</v>
      </c>
      <c r="I37" s="54" t="s">
        <v>537</v>
      </c>
      <c r="J37" s="54" t="s">
        <v>537</v>
      </c>
      <c r="K37" s="54">
        <v>402871</v>
      </c>
      <c r="N37" s="70"/>
      <c r="O37" s="8"/>
      <c r="P37" s="8"/>
      <c r="Q37" s="8"/>
      <c r="R37" s="8"/>
      <c r="S37" s="8"/>
    </row>
    <row r="38" spans="1:19" x14ac:dyDescent="0.2">
      <c r="A38" s="1" t="s">
        <v>3704</v>
      </c>
      <c r="B38" s="50">
        <v>27</v>
      </c>
      <c r="C38">
        <v>48</v>
      </c>
      <c r="D38" s="66">
        <v>2664</v>
      </c>
      <c r="F38" s="54">
        <v>22.1</v>
      </c>
      <c r="G38" s="54">
        <v>65</v>
      </c>
      <c r="H38" s="54">
        <v>326968</v>
      </c>
      <c r="I38" s="54" t="s">
        <v>537</v>
      </c>
      <c r="J38" s="54" t="s">
        <v>537</v>
      </c>
      <c r="K38" s="54">
        <v>402871</v>
      </c>
      <c r="N38" s="70"/>
      <c r="O38" s="8"/>
      <c r="P38" s="8"/>
      <c r="Q38" s="8"/>
      <c r="R38" s="8"/>
      <c r="S38" s="8"/>
    </row>
    <row r="39" spans="1:19" x14ac:dyDescent="0.2">
      <c r="A39" s="1" t="s">
        <v>3705</v>
      </c>
      <c r="B39" s="50">
        <v>28</v>
      </c>
      <c r="C39">
        <v>41</v>
      </c>
      <c r="D39" s="66">
        <v>2823</v>
      </c>
      <c r="F39" s="54" t="s">
        <v>537</v>
      </c>
      <c r="G39" s="54" t="s">
        <v>537</v>
      </c>
      <c r="H39" s="54">
        <v>326968</v>
      </c>
      <c r="I39" s="54" t="s">
        <v>537</v>
      </c>
      <c r="J39" s="54" t="s">
        <v>537</v>
      </c>
      <c r="K39" s="54">
        <v>402871</v>
      </c>
      <c r="N39" s="70"/>
      <c r="O39" s="71"/>
      <c r="P39" s="71"/>
      <c r="Q39" s="8"/>
      <c r="R39" s="8"/>
      <c r="S39" s="8"/>
    </row>
    <row r="40" spans="1:19" x14ac:dyDescent="0.2">
      <c r="A40" s="1" t="s">
        <v>3706</v>
      </c>
      <c r="B40" s="50">
        <v>30</v>
      </c>
      <c r="C40">
        <v>34</v>
      </c>
      <c r="D40" s="66">
        <v>3129</v>
      </c>
      <c r="F40" s="54" t="s">
        <v>537</v>
      </c>
      <c r="G40" s="54" t="s">
        <v>537</v>
      </c>
      <c r="H40" s="54">
        <v>326968</v>
      </c>
      <c r="I40" s="54" t="s">
        <v>537</v>
      </c>
      <c r="J40" s="54" t="s">
        <v>537</v>
      </c>
      <c r="K40" s="54">
        <v>402871</v>
      </c>
      <c r="N40" s="70"/>
      <c r="O40" s="8"/>
      <c r="P40" s="8"/>
      <c r="Q40" s="8"/>
      <c r="R40" s="8"/>
      <c r="S40" s="8"/>
    </row>
    <row r="41" spans="1:19" x14ac:dyDescent="0.2">
      <c r="A41" s="1" t="s">
        <v>3707</v>
      </c>
      <c r="B41" s="50">
        <v>31</v>
      </c>
      <c r="C41">
        <v>27</v>
      </c>
      <c r="D41" s="66">
        <v>3274</v>
      </c>
      <c r="F41" s="54" t="s">
        <v>537</v>
      </c>
      <c r="G41" s="54" t="s">
        <v>537</v>
      </c>
      <c r="H41" s="54">
        <v>326968</v>
      </c>
      <c r="I41" s="54" t="s">
        <v>537</v>
      </c>
      <c r="J41" s="54" t="s">
        <v>537</v>
      </c>
      <c r="K41" s="54">
        <v>402871</v>
      </c>
      <c r="N41" s="70"/>
      <c r="O41" s="71"/>
      <c r="P41" s="8"/>
      <c r="Q41" s="8"/>
      <c r="R41" s="8"/>
      <c r="S41" s="8"/>
    </row>
    <row r="42" spans="1:19" x14ac:dyDescent="0.2">
      <c r="A42" s="1" t="s">
        <v>3708</v>
      </c>
      <c r="B42" s="50">
        <v>32</v>
      </c>
      <c r="C42">
        <v>35</v>
      </c>
      <c r="D42" s="66">
        <v>3413</v>
      </c>
      <c r="F42" s="54" t="s">
        <v>537</v>
      </c>
      <c r="G42" s="54" t="s">
        <v>537</v>
      </c>
      <c r="H42" s="54">
        <v>326968</v>
      </c>
      <c r="I42" s="54" t="s">
        <v>537</v>
      </c>
      <c r="J42" s="54" t="s">
        <v>537</v>
      </c>
      <c r="K42" s="54">
        <v>402871</v>
      </c>
      <c r="N42" s="70"/>
      <c r="O42" s="8"/>
      <c r="P42" s="8"/>
      <c r="Q42" s="8"/>
      <c r="R42" s="8"/>
      <c r="S42" s="8"/>
    </row>
    <row r="43" spans="1:19" x14ac:dyDescent="0.2">
      <c r="A43" s="1" t="s">
        <v>3709</v>
      </c>
      <c r="B43" s="50">
        <v>32</v>
      </c>
      <c r="C43">
        <v>23</v>
      </c>
      <c r="D43" s="66">
        <v>3413</v>
      </c>
      <c r="F43" s="54" t="s">
        <v>537</v>
      </c>
      <c r="G43" s="54" t="s">
        <v>537</v>
      </c>
      <c r="H43" s="54">
        <v>327015</v>
      </c>
      <c r="I43" s="54">
        <v>23.4</v>
      </c>
      <c r="J43" s="54">
        <v>51</v>
      </c>
      <c r="K43" s="54">
        <v>402871</v>
      </c>
      <c r="N43" s="70"/>
      <c r="O43" s="8"/>
      <c r="P43" s="8"/>
      <c r="Q43" s="8"/>
      <c r="R43" s="8"/>
      <c r="S43" s="8"/>
    </row>
    <row r="44" spans="1:19" x14ac:dyDescent="0.2">
      <c r="A44" s="1" t="s">
        <v>3710</v>
      </c>
      <c r="B44" s="50">
        <v>33</v>
      </c>
      <c r="C44">
        <v>22</v>
      </c>
      <c r="D44" s="66">
        <v>3546</v>
      </c>
      <c r="F44" s="54" t="s">
        <v>537</v>
      </c>
      <c r="G44" s="54" t="s">
        <v>537</v>
      </c>
      <c r="H44" s="54">
        <v>327133</v>
      </c>
      <c r="I44" s="54">
        <v>23.3</v>
      </c>
      <c r="J44" s="54">
        <v>54</v>
      </c>
      <c r="K44" s="54">
        <v>402871</v>
      </c>
      <c r="N44" s="70"/>
      <c r="O44" s="8"/>
      <c r="P44" s="8"/>
      <c r="Q44" s="8"/>
      <c r="R44" s="8"/>
      <c r="S44" s="8"/>
    </row>
    <row r="45" spans="1:19" x14ac:dyDescent="0.2">
      <c r="A45" s="1" t="s">
        <v>3711</v>
      </c>
      <c r="B45" s="50">
        <v>31</v>
      </c>
      <c r="C45">
        <v>24</v>
      </c>
      <c r="D45" s="66">
        <v>3274</v>
      </c>
      <c r="F45" s="54" t="s">
        <v>537</v>
      </c>
      <c r="G45" s="54" t="s">
        <v>537</v>
      </c>
      <c r="H45" s="54">
        <v>327126</v>
      </c>
      <c r="I45" s="54">
        <v>22.4</v>
      </c>
      <c r="J45" s="54">
        <v>56.4</v>
      </c>
      <c r="K45" s="54">
        <v>402871</v>
      </c>
      <c r="N45" s="70"/>
      <c r="O45" s="8"/>
      <c r="P45" s="8"/>
      <c r="Q45" s="8"/>
      <c r="R45" s="8"/>
      <c r="S45" s="8"/>
    </row>
    <row r="46" spans="1:19" x14ac:dyDescent="0.2">
      <c r="A46" s="1" t="s">
        <v>3712</v>
      </c>
      <c r="B46" s="50">
        <v>30</v>
      </c>
      <c r="C46">
        <v>26</v>
      </c>
      <c r="D46" s="66">
        <v>3129</v>
      </c>
      <c r="F46" s="54" t="s">
        <v>537</v>
      </c>
      <c r="G46" s="54" t="s">
        <v>537</v>
      </c>
      <c r="H46" s="54">
        <v>327126</v>
      </c>
      <c r="I46" s="54">
        <v>20.5</v>
      </c>
      <c r="J46" s="54">
        <v>69.8</v>
      </c>
      <c r="K46" s="54">
        <v>402871</v>
      </c>
      <c r="N46" s="70"/>
      <c r="O46" s="8"/>
      <c r="P46" s="8"/>
      <c r="Q46" s="8"/>
      <c r="R46" s="8"/>
      <c r="S46" s="8"/>
    </row>
    <row r="47" spans="1:19" x14ac:dyDescent="0.2">
      <c r="A47" s="1" t="s">
        <v>3713</v>
      </c>
      <c r="B47" s="50">
        <v>29</v>
      </c>
      <c r="C47">
        <v>29</v>
      </c>
      <c r="D47" s="66">
        <v>2979</v>
      </c>
      <c r="F47" s="54" t="s">
        <v>537</v>
      </c>
      <c r="G47" s="54" t="s">
        <v>537</v>
      </c>
      <c r="H47" s="54">
        <v>321466</v>
      </c>
      <c r="I47" s="54">
        <v>20.3</v>
      </c>
      <c r="J47" s="54">
        <v>68.2</v>
      </c>
      <c r="K47" s="54">
        <v>402871</v>
      </c>
      <c r="N47" s="70"/>
      <c r="O47" s="8"/>
      <c r="P47" s="8"/>
      <c r="Q47" s="8"/>
      <c r="R47" s="8"/>
      <c r="S47" s="8"/>
    </row>
    <row r="48" spans="1:19" x14ac:dyDescent="0.2">
      <c r="A48" s="1" t="s">
        <v>3714</v>
      </c>
      <c r="B48" s="50">
        <v>27</v>
      </c>
      <c r="C48">
        <v>33</v>
      </c>
      <c r="D48" s="66">
        <v>2664</v>
      </c>
      <c r="F48" s="54" t="s">
        <v>537</v>
      </c>
      <c r="G48" s="54" t="s">
        <v>537</v>
      </c>
      <c r="H48" s="54">
        <v>327413</v>
      </c>
      <c r="I48" s="54">
        <v>20.6</v>
      </c>
      <c r="J48" s="54">
        <v>68.5</v>
      </c>
      <c r="K48" s="54">
        <v>402871</v>
      </c>
      <c r="N48" s="70"/>
      <c r="O48" s="8"/>
      <c r="P48" s="8"/>
      <c r="Q48" s="8"/>
      <c r="R48" s="8"/>
      <c r="S48" s="8"/>
    </row>
    <row r="49" spans="1:19" x14ac:dyDescent="0.2">
      <c r="A49" s="1" t="s">
        <v>3715</v>
      </c>
      <c r="B49" s="50">
        <v>25</v>
      </c>
      <c r="C49">
        <v>37</v>
      </c>
      <c r="D49" s="66">
        <v>2339</v>
      </c>
      <c r="F49" s="54" t="s">
        <v>537</v>
      </c>
      <c r="G49" s="54" t="s">
        <v>537</v>
      </c>
      <c r="H49" s="54">
        <v>327479</v>
      </c>
      <c r="I49" s="54">
        <v>18.899999999999999</v>
      </c>
      <c r="J49" s="54">
        <v>75.3</v>
      </c>
      <c r="K49" s="54">
        <v>402871</v>
      </c>
      <c r="N49" s="70"/>
      <c r="O49" s="8"/>
      <c r="P49" s="8"/>
      <c r="Q49" s="8"/>
      <c r="R49" s="8"/>
      <c r="S49" s="8"/>
    </row>
    <row r="50" spans="1:19" x14ac:dyDescent="0.2">
      <c r="A50" s="1" t="s">
        <v>3716</v>
      </c>
      <c r="B50" s="50">
        <v>24</v>
      </c>
      <c r="C50">
        <v>42</v>
      </c>
      <c r="D50" s="66">
        <v>2176</v>
      </c>
      <c r="E50" s="67">
        <v>2456.0833333333335</v>
      </c>
      <c r="F50" s="56">
        <f>AVERAGE(F34:F49)</f>
        <v>19.260000000000002</v>
      </c>
      <c r="G50" s="56">
        <f>AVERAGE(G34:G49)</f>
        <v>75.14</v>
      </c>
      <c r="H50" s="55">
        <f>H58-H34</f>
        <v>928</v>
      </c>
      <c r="I50" s="55">
        <f>AVERAGE(I34:I49)</f>
        <v>20.23</v>
      </c>
      <c r="J50" s="55">
        <f>AVERAGE(J34:J49)</f>
        <v>69.63</v>
      </c>
      <c r="K50" s="55">
        <f>K58-K34</f>
        <v>221</v>
      </c>
      <c r="L50" s="8">
        <f>(K58-K34)+(H58-H34)</f>
        <v>1149</v>
      </c>
      <c r="M50" s="8"/>
      <c r="N50" s="70"/>
      <c r="O50" s="8"/>
      <c r="P50" s="8"/>
      <c r="Q50" s="8"/>
      <c r="R50" s="8"/>
      <c r="S50" s="8"/>
    </row>
    <row r="51" spans="1:19" x14ac:dyDescent="0.2">
      <c r="A51" s="11" t="s">
        <v>3717</v>
      </c>
      <c r="B51" s="50">
        <v>23</v>
      </c>
      <c r="C51" s="8">
        <v>47</v>
      </c>
      <c r="D51" s="66">
        <v>2016</v>
      </c>
      <c r="E51" s="67"/>
      <c r="F51" s="8"/>
      <c r="N51" s="70"/>
      <c r="O51" s="8"/>
      <c r="P51" s="8"/>
      <c r="Q51" s="8"/>
      <c r="R51" s="8"/>
      <c r="S51" s="8"/>
    </row>
    <row r="52" spans="1:19" x14ac:dyDescent="0.2">
      <c r="A52" s="1" t="s">
        <v>3718</v>
      </c>
      <c r="B52" s="50">
        <v>22</v>
      </c>
      <c r="C52" s="8">
        <v>53</v>
      </c>
      <c r="D52" s="66">
        <v>1860</v>
      </c>
      <c r="N52" s="70"/>
      <c r="O52" s="8"/>
      <c r="P52" s="8"/>
      <c r="Q52" s="8"/>
      <c r="R52" s="8"/>
      <c r="S52" s="8"/>
    </row>
    <row r="53" spans="1:19" x14ac:dyDescent="0.2">
      <c r="A53" s="1" t="s">
        <v>3719</v>
      </c>
      <c r="B53" s="50">
        <v>22</v>
      </c>
      <c r="C53" s="8">
        <v>59</v>
      </c>
      <c r="D53" s="66">
        <v>1860</v>
      </c>
      <c r="N53" s="18"/>
    </row>
    <row r="54" spans="1:19" x14ac:dyDescent="0.2">
      <c r="A54" s="1" t="s">
        <v>3720</v>
      </c>
      <c r="B54" s="50">
        <v>21</v>
      </c>
      <c r="C54" s="8">
        <v>61</v>
      </c>
      <c r="D54" s="66">
        <v>1710</v>
      </c>
      <c r="N54" s="18"/>
    </row>
    <row r="55" spans="1:19" x14ac:dyDescent="0.2">
      <c r="A55" s="1" t="s">
        <v>3721</v>
      </c>
      <c r="B55" s="50">
        <v>21</v>
      </c>
      <c r="C55" s="8">
        <v>63</v>
      </c>
      <c r="D55" s="66">
        <v>1710</v>
      </c>
      <c r="N55" s="18"/>
    </row>
    <row r="56" spans="1:19" x14ac:dyDescent="0.2">
      <c r="A56" s="1" t="s">
        <v>3722</v>
      </c>
      <c r="B56" s="50">
        <v>21</v>
      </c>
      <c r="C56" s="8">
        <v>65</v>
      </c>
      <c r="D56" s="66">
        <v>1710</v>
      </c>
      <c r="N56" s="18"/>
    </row>
    <row r="57" spans="1:19" x14ac:dyDescent="0.2">
      <c r="A57" s="1" t="s">
        <v>3723</v>
      </c>
      <c r="B57" s="50">
        <v>21</v>
      </c>
      <c r="C57" s="8">
        <v>64</v>
      </c>
      <c r="D57" s="66">
        <v>1710</v>
      </c>
      <c r="N57" s="18"/>
    </row>
    <row r="58" spans="1:19" x14ac:dyDescent="0.2">
      <c r="A58" s="1" t="s">
        <v>3724</v>
      </c>
      <c r="B58" s="50">
        <v>21</v>
      </c>
      <c r="C58" s="8">
        <v>62</v>
      </c>
      <c r="D58" s="66">
        <v>1710</v>
      </c>
      <c r="F58" s="54" t="s">
        <v>537</v>
      </c>
      <c r="G58" s="54" t="s">
        <v>537</v>
      </c>
      <c r="H58" s="54">
        <v>327871</v>
      </c>
      <c r="I58" s="54">
        <v>17.8</v>
      </c>
      <c r="J58" s="54">
        <v>80.2</v>
      </c>
      <c r="K58" s="54">
        <v>402918</v>
      </c>
      <c r="N58" s="18"/>
    </row>
    <row r="59" spans="1:19" x14ac:dyDescent="0.2">
      <c r="A59" s="1" t="s">
        <v>3725</v>
      </c>
      <c r="B59" s="50">
        <v>21</v>
      </c>
      <c r="C59" s="8">
        <v>60</v>
      </c>
      <c r="D59" s="66">
        <v>1710</v>
      </c>
      <c r="F59" s="54" t="s">
        <v>537</v>
      </c>
      <c r="G59" s="54" t="s">
        <v>537</v>
      </c>
      <c r="H59" s="54">
        <v>327936</v>
      </c>
      <c r="I59" s="54">
        <v>20.5</v>
      </c>
      <c r="J59" s="54">
        <v>70.400000000000006</v>
      </c>
      <c r="K59" s="54">
        <v>402918</v>
      </c>
      <c r="N59" s="18"/>
    </row>
    <row r="60" spans="1:19" x14ac:dyDescent="0.2">
      <c r="A60" s="1" t="s">
        <v>3726</v>
      </c>
      <c r="B60" s="50">
        <v>23</v>
      </c>
      <c r="C60" s="8">
        <v>50</v>
      </c>
      <c r="D60" s="66">
        <v>2016</v>
      </c>
      <c r="F60" s="54" t="s">
        <v>537</v>
      </c>
      <c r="G60" s="54" t="s">
        <v>537</v>
      </c>
      <c r="H60" s="54">
        <v>327993</v>
      </c>
      <c r="I60" s="54">
        <v>22.3</v>
      </c>
      <c r="J60" s="54">
        <v>67.099999999999994</v>
      </c>
      <c r="K60" s="54">
        <v>402918</v>
      </c>
      <c r="N60" s="18"/>
      <c r="O60" s="65"/>
      <c r="P60" s="65"/>
    </row>
    <row r="61" spans="1:19" x14ac:dyDescent="0.2">
      <c r="A61" s="1" t="s">
        <v>3727</v>
      </c>
      <c r="B61" s="50">
        <v>25</v>
      </c>
      <c r="C61" s="8">
        <v>39</v>
      </c>
      <c r="D61" s="66">
        <v>2339</v>
      </c>
      <c r="F61" s="54">
        <v>23.7</v>
      </c>
      <c r="G61" s="54">
        <v>62.4</v>
      </c>
      <c r="H61" s="54">
        <v>328001</v>
      </c>
      <c r="I61" s="54" t="s">
        <v>537</v>
      </c>
      <c r="J61" s="54" t="s">
        <v>537</v>
      </c>
      <c r="K61" s="54">
        <v>402964</v>
      </c>
      <c r="N61" s="18"/>
      <c r="O61" s="65"/>
      <c r="P61" s="65"/>
    </row>
    <row r="62" spans="1:19" x14ac:dyDescent="0.2">
      <c r="A62" s="1" t="s">
        <v>3728</v>
      </c>
      <c r="B62" s="50">
        <v>27</v>
      </c>
      <c r="C62" s="8">
        <v>29</v>
      </c>
      <c r="D62" s="66">
        <v>2664</v>
      </c>
      <c r="F62" s="54" t="s">
        <v>537</v>
      </c>
      <c r="G62" s="54" t="s">
        <v>537</v>
      </c>
      <c r="H62" s="54">
        <v>328001</v>
      </c>
      <c r="I62" s="54">
        <v>24</v>
      </c>
      <c r="J62" s="54">
        <v>58.2</v>
      </c>
      <c r="K62" s="54">
        <v>402964</v>
      </c>
      <c r="N62" s="18"/>
      <c r="O62" s="55"/>
      <c r="P62" s="55"/>
    </row>
    <row r="63" spans="1:19" x14ac:dyDescent="0.2">
      <c r="A63" s="1" t="s">
        <v>3729</v>
      </c>
      <c r="B63" s="50">
        <v>29</v>
      </c>
      <c r="C63" s="8">
        <v>25</v>
      </c>
      <c r="D63" s="66">
        <v>2979</v>
      </c>
      <c r="F63" s="54" t="s">
        <v>537</v>
      </c>
      <c r="G63" s="54" t="s">
        <v>537</v>
      </c>
      <c r="H63" s="54">
        <v>328001</v>
      </c>
      <c r="I63" s="54">
        <v>25.7</v>
      </c>
      <c r="J63" s="54">
        <v>56.2</v>
      </c>
      <c r="K63" s="54">
        <v>403174</v>
      </c>
      <c r="N63" s="18"/>
      <c r="O63" s="55"/>
      <c r="P63" s="55"/>
    </row>
    <row r="64" spans="1:19" x14ac:dyDescent="0.2">
      <c r="A64" s="1" t="s">
        <v>3730</v>
      </c>
      <c r="B64" s="50">
        <v>30</v>
      </c>
      <c r="C64" s="8">
        <v>22</v>
      </c>
      <c r="D64" s="66">
        <v>3129</v>
      </c>
      <c r="F64" s="54">
        <v>28.3</v>
      </c>
      <c r="G64" s="54">
        <v>47.4</v>
      </c>
      <c r="H64" s="54">
        <v>328001</v>
      </c>
      <c r="I64" s="54">
        <v>25.3</v>
      </c>
      <c r="J64" s="54">
        <v>53.1</v>
      </c>
      <c r="K64" s="54">
        <v>403174</v>
      </c>
      <c r="N64" s="18"/>
      <c r="O64" s="55"/>
      <c r="P64" s="55"/>
    </row>
    <row r="65" spans="1:16" x14ac:dyDescent="0.2">
      <c r="A65" s="1" t="s">
        <v>3731</v>
      </c>
      <c r="B65" s="50">
        <v>32</v>
      </c>
      <c r="C65" s="8">
        <v>18</v>
      </c>
      <c r="D65" s="66">
        <v>3413</v>
      </c>
      <c r="F65" s="54">
        <v>18.600000000000001</v>
      </c>
      <c r="G65" s="54">
        <v>66.900000000000006</v>
      </c>
      <c r="H65" s="54">
        <v>328089</v>
      </c>
      <c r="I65" s="54">
        <v>18.7</v>
      </c>
      <c r="J65" s="54">
        <v>66.7</v>
      </c>
      <c r="K65" s="54">
        <v>403231</v>
      </c>
      <c r="N65" s="18"/>
      <c r="O65" s="55"/>
      <c r="P65" s="55"/>
    </row>
    <row r="66" spans="1:16" x14ac:dyDescent="0.2">
      <c r="A66" s="1" t="s">
        <v>3732</v>
      </c>
      <c r="B66" s="50">
        <v>32</v>
      </c>
      <c r="C66" s="8">
        <v>18</v>
      </c>
      <c r="D66" s="66">
        <v>3413</v>
      </c>
      <c r="F66" s="54">
        <v>20.2</v>
      </c>
      <c r="G66" s="54">
        <v>56.9</v>
      </c>
      <c r="H66" s="54">
        <v>328106</v>
      </c>
      <c r="I66" s="54">
        <v>20.3</v>
      </c>
      <c r="J66" s="54">
        <v>57</v>
      </c>
      <c r="K66" s="54">
        <v>403301</v>
      </c>
      <c r="N66" s="18"/>
      <c r="O66" s="55"/>
      <c r="P66" s="55"/>
    </row>
    <row r="67" spans="1:16" x14ac:dyDescent="0.2">
      <c r="A67" s="1" t="s">
        <v>3733</v>
      </c>
      <c r="B67" s="50">
        <v>32</v>
      </c>
      <c r="C67" s="8">
        <v>18</v>
      </c>
      <c r="D67" s="66">
        <v>3413</v>
      </c>
      <c r="F67" s="54">
        <v>23.5</v>
      </c>
      <c r="G67" s="54">
        <v>55.7</v>
      </c>
      <c r="H67" s="54">
        <v>328106</v>
      </c>
      <c r="I67" s="54">
        <v>22.5</v>
      </c>
      <c r="J67" s="54">
        <v>58.5</v>
      </c>
      <c r="K67" s="54">
        <v>403301</v>
      </c>
      <c r="N67" s="18"/>
      <c r="O67" s="55"/>
      <c r="P67" s="55"/>
    </row>
    <row r="68" spans="1:16" x14ac:dyDescent="0.2">
      <c r="A68" s="1" t="s">
        <v>3734</v>
      </c>
      <c r="B68" s="50">
        <v>32</v>
      </c>
      <c r="C68" s="8">
        <v>18</v>
      </c>
      <c r="D68" s="66">
        <v>3413</v>
      </c>
      <c r="F68" s="54">
        <v>25.1</v>
      </c>
      <c r="G68" s="54">
        <v>49.8</v>
      </c>
      <c r="H68" s="54">
        <v>328266</v>
      </c>
      <c r="I68" s="54">
        <v>23.9</v>
      </c>
      <c r="J68" s="54">
        <v>53.9</v>
      </c>
      <c r="K68" s="54">
        <v>403556</v>
      </c>
      <c r="N68" s="18"/>
    </row>
    <row r="69" spans="1:16" x14ac:dyDescent="0.2">
      <c r="A69" s="1" t="s">
        <v>3735</v>
      </c>
      <c r="B69" s="50">
        <v>31</v>
      </c>
      <c r="C69" s="8">
        <v>21</v>
      </c>
      <c r="D69" s="66">
        <v>3274</v>
      </c>
      <c r="F69" s="54">
        <v>20.399999999999999</v>
      </c>
      <c r="G69" s="54">
        <v>67.599999999999994</v>
      </c>
      <c r="H69" s="54">
        <v>328349</v>
      </c>
      <c r="I69" s="54">
        <v>17.899999999999999</v>
      </c>
      <c r="J69" s="54">
        <v>85.1</v>
      </c>
      <c r="K69" s="54">
        <v>403697</v>
      </c>
      <c r="N69" s="18"/>
      <c r="O69" s="55"/>
      <c r="P69" s="55"/>
    </row>
    <row r="70" spans="1:16" x14ac:dyDescent="0.2">
      <c r="A70" s="1" t="s">
        <v>3736</v>
      </c>
      <c r="B70" s="50">
        <v>30</v>
      </c>
      <c r="C70" s="8">
        <v>24</v>
      </c>
      <c r="D70" s="66">
        <v>3129</v>
      </c>
      <c r="F70" s="54">
        <v>19.7</v>
      </c>
      <c r="G70" s="54">
        <v>77.099999999999994</v>
      </c>
      <c r="H70" s="54">
        <v>328370</v>
      </c>
      <c r="I70" s="54">
        <v>17.2</v>
      </c>
      <c r="J70" s="54">
        <v>80</v>
      </c>
      <c r="K70" s="54">
        <v>403701</v>
      </c>
      <c r="N70" s="18"/>
      <c r="O70" s="55"/>
      <c r="P70" s="55"/>
    </row>
    <row r="71" spans="1:16" x14ac:dyDescent="0.2">
      <c r="A71" s="1" t="s">
        <v>3737</v>
      </c>
      <c r="B71" s="50">
        <v>29</v>
      </c>
      <c r="C71" s="8">
        <v>28</v>
      </c>
      <c r="D71" s="66">
        <v>2979</v>
      </c>
      <c r="F71" s="54">
        <v>19</v>
      </c>
      <c r="G71" s="54">
        <v>70</v>
      </c>
      <c r="H71" s="54">
        <v>328370</v>
      </c>
      <c r="I71" s="54">
        <v>16</v>
      </c>
      <c r="J71" s="54">
        <v>90.1</v>
      </c>
      <c r="K71" s="54">
        <v>403701</v>
      </c>
      <c r="N71" s="18"/>
      <c r="O71" s="55"/>
      <c r="P71" s="55"/>
    </row>
    <row r="72" spans="1:16" x14ac:dyDescent="0.2">
      <c r="A72" s="1" t="s">
        <v>3738</v>
      </c>
      <c r="B72" s="50">
        <v>28</v>
      </c>
      <c r="C72" s="8">
        <v>34</v>
      </c>
      <c r="D72" s="66">
        <v>2823</v>
      </c>
      <c r="F72" s="54">
        <v>18.2</v>
      </c>
      <c r="G72" s="54">
        <v>84</v>
      </c>
      <c r="H72" s="54">
        <v>328589</v>
      </c>
      <c r="I72" s="54">
        <v>15.9</v>
      </c>
      <c r="J72" s="54">
        <v>90.9</v>
      </c>
      <c r="K72" s="54">
        <v>404105</v>
      </c>
      <c r="N72" s="18"/>
      <c r="O72" s="55"/>
      <c r="P72" s="55"/>
    </row>
    <row r="73" spans="1:16" x14ac:dyDescent="0.2">
      <c r="A73" s="1" t="s">
        <v>3739</v>
      </c>
      <c r="B73" s="50">
        <v>28</v>
      </c>
      <c r="C73" s="8">
        <v>41</v>
      </c>
      <c r="D73" s="66">
        <v>2823</v>
      </c>
      <c r="F73" s="54">
        <v>17.899999999999999</v>
      </c>
      <c r="G73" s="54">
        <v>89.7</v>
      </c>
      <c r="H73" s="54">
        <v>328630</v>
      </c>
      <c r="I73" s="54">
        <v>14</v>
      </c>
      <c r="J73" s="54">
        <v>89.7</v>
      </c>
      <c r="K73" s="54">
        <v>404173</v>
      </c>
      <c r="N73" s="18"/>
      <c r="O73" s="55"/>
      <c r="P73" s="55"/>
    </row>
    <row r="74" spans="1:16" x14ac:dyDescent="0.2">
      <c r="A74" s="1" t="s">
        <v>3740</v>
      </c>
      <c r="B74" s="50">
        <v>27</v>
      </c>
      <c r="C74" s="8">
        <v>48</v>
      </c>
      <c r="D74" s="66">
        <v>2664</v>
      </c>
      <c r="E74" s="67">
        <v>2519.4583333333335</v>
      </c>
      <c r="F74" s="56">
        <f>AVERAGE(F58:F73)</f>
        <v>21.327272727272728</v>
      </c>
      <c r="G74" s="56">
        <f>AVERAGE(G58:G73)</f>
        <v>66.13636363636364</v>
      </c>
      <c r="H74" s="55">
        <f>H82-H58</f>
        <v>1352</v>
      </c>
      <c r="I74" s="55">
        <f>AVERAGE(I58:I73)</f>
        <v>20.133333333333333</v>
      </c>
      <c r="J74" s="55">
        <f>AVERAGE(J58:J73)</f>
        <v>70.473333333333343</v>
      </c>
      <c r="K74" s="55">
        <f>K82-K58</f>
        <v>1738</v>
      </c>
      <c r="L74" s="8">
        <f>(K82-K58)+(H82-H58)</f>
        <v>3090</v>
      </c>
      <c r="M74" s="8"/>
      <c r="N74" s="18"/>
      <c r="O74" s="55"/>
      <c r="P74" s="55"/>
    </row>
    <row r="75" spans="1:16" x14ac:dyDescent="0.2">
      <c r="A75" s="11" t="s">
        <v>3741</v>
      </c>
      <c r="B75" s="50">
        <v>24</v>
      </c>
      <c r="C75" s="8">
        <v>42</v>
      </c>
      <c r="D75" s="66">
        <v>2176</v>
      </c>
      <c r="E75" s="67"/>
      <c r="F75" s="8"/>
      <c r="N75" s="18"/>
      <c r="O75" s="55"/>
      <c r="P75" s="55"/>
    </row>
    <row r="76" spans="1:16" x14ac:dyDescent="0.2">
      <c r="A76" s="1" t="s">
        <v>3742</v>
      </c>
      <c r="B76" s="50">
        <v>23</v>
      </c>
      <c r="C76" s="8">
        <v>44</v>
      </c>
      <c r="D76" s="66">
        <v>2016</v>
      </c>
      <c r="N76" s="18"/>
      <c r="O76" s="55"/>
      <c r="P76" s="55"/>
    </row>
    <row r="77" spans="1:16" x14ac:dyDescent="0.2">
      <c r="A77" s="1" t="s">
        <v>3743</v>
      </c>
      <c r="B77" s="50">
        <v>23</v>
      </c>
      <c r="C77" s="8">
        <v>46</v>
      </c>
      <c r="D77" s="66">
        <v>2016</v>
      </c>
      <c r="N77" s="18"/>
      <c r="O77" s="55"/>
      <c r="P77" s="55"/>
    </row>
    <row r="78" spans="1:16" x14ac:dyDescent="0.2">
      <c r="A78" s="1" t="s">
        <v>3744</v>
      </c>
      <c r="B78" s="50">
        <v>22</v>
      </c>
      <c r="C78" s="8">
        <v>49</v>
      </c>
      <c r="D78" s="66">
        <v>1860</v>
      </c>
      <c r="N78" s="18"/>
      <c r="O78" s="55"/>
      <c r="P78" s="55"/>
    </row>
    <row r="79" spans="1:16" x14ac:dyDescent="0.2">
      <c r="A79" s="1" t="s">
        <v>3745</v>
      </c>
      <c r="B79" s="50">
        <v>21</v>
      </c>
      <c r="C79" s="8">
        <v>53</v>
      </c>
      <c r="D79" s="66">
        <v>1710</v>
      </c>
      <c r="N79" s="18"/>
      <c r="O79" s="55"/>
      <c r="P79" s="55"/>
    </row>
    <row r="80" spans="1:16" x14ac:dyDescent="0.2">
      <c r="A80" s="1" t="s">
        <v>3746</v>
      </c>
      <c r="B80" s="50">
        <v>20</v>
      </c>
      <c r="C80" s="8">
        <v>56</v>
      </c>
      <c r="D80" s="66">
        <v>1571</v>
      </c>
      <c r="N80" s="18"/>
    </row>
    <row r="81" spans="1:14" x14ac:dyDescent="0.2">
      <c r="A81" s="1" t="s">
        <v>3747</v>
      </c>
      <c r="B81" s="50">
        <v>21</v>
      </c>
      <c r="C81" s="8">
        <v>54</v>
      </c>
      <c r="D81" s="66">
        <v>1710</v>
      </c>
      <c r="N81" s="18"/>
    </row>
    <row r="82" spans="1:14" x14ac:dyDescent="0.2">
      <c r="A82" s="1" t="s">
        <v>3748</v>
      </c>
      <c r="B82" s="50">
        <v>22</v>
      </c>
      <c r="C82" s="8">
        <v>51</v>
      </c>
      <c r="D82" s="66">
        <v>1860</v>
      </c>
      <c r="F82" s="54">
        <v>17.3</v>
      </c>
      <c r="G82" s="54">
        <v>77.900000000000006</v>
      </c>
      <c r="H82" s="54">
        <v>329223</v>
      </c>
      <c r="I82" s="54">
        <v>15.3</v>
      </c>
      <c r="J82" s="54">
        <v>89.6</v>
      </c>
      <c r="K82" s="54">
        <v>404656</v>
      </c>
      <c r="N82" s="18"/>
    </row>
    <row r="83" spans="1:14" x14ac:dyDescent="0.2">
      <c r="A83" s="1" t="s">
        <v>3749</v>
      </c>
      <c r="B83" s="50">
        <v>23</v>
      </c>
      <c r="C83" s="8">
        <v>49</v>
      </c>
      <c r="D83" s="66">
        <v>2016</v>
      </c>
      <c r="F83" s="54">
        <v>19.600000000000001</v>
      </c>
      <c r="G83" s="54">
        <v>73.599999999999994</v>
      </c>
      <c r="H83" s="54">
        <v>329223</v>
      </c>
      <c r="I83" s="54">
        <v>16.2</v>
      </c>
      <c r="J83" s="54">
        <v>89.7</v>
      </c>
      <c r="K83" s="54">
        <v>404693</v>
      </c>
      <c r="N83" s="18"/>
    </row>
    <row r="84" spans="1:14" x14ac:dyDescent="0.2">
      <c r="A84" s="1" t="s">
        <v>3750</v>
      </c>
      <c r="B84" s="50">
        <v>25</v>
      </c>
      <c r="C84" s="8">
        <v>45</v>
      </c>
      <c r="D84" s="66">
        <v>2339</v>
      </c>
      <c r="F84" s="54">
        <v>21.6</v>
      </c>
      <c r="G84" s="54">
        <v>68.099999999999994</v>
      </c>
      <c r="H84" s="54">
        <v>329286</v>
      </c>
      <c r="I84" s="54">
        <v>20</v>
      </c>
      <c r="J84" s="54">
        <v>80</v>
      </c>
      <c r="K84" s="54">
        <v>404790</v>
      </c>
      <c r="N84" s="18"/>
    </row>
    <row r="85" spans="1:14" x14ac:dyDescent="0.2">
      <c r="A85" s="1" t="s">
        <v>3751</v>
      </c>
      <c r="B85" s="50">
        <v>26</v>
      </c>
      <c r="C85" s="8">
        <v>41</v>
      </c>
      <c r="D85" s="66">
        <v>2502</v>
      </c>
      <c r="F85" s="54">
        <v>17.899999999999999</v>
      </c>
      <c r="G85" s="54">
        <v>86.3</v>
      </c>
      <c r="H85" s="54">
        <v>329353</v>
      </c>
      <c r="I85" s="54">
        <v>20.6</v>
      </c>
      <c r="J85" s="54">
        <v>86.3</v>
      </c>
      <c r="K85" s="54">
        <v>404909</v>
      </c>
      <c r="N85" s="18"/>
    </row>
    <row r="86" spans="1:14" x14ac:dyDescent="0.2">
      <c r="A86" s="1" t="s">
        <v>3752</v>
      </c>
      <c r="B86" s="50">
        <v>28</v>
      </c>
      <c r="C86" s="8">
        <v>38</v>
      </c>
      <c r="D86" s="66">
        <v>2823</v>
      </c>
      <c r="F86" s="54" t="s">
        <v>537</v>
      </c>
      <c r="G86" s="54" t="s">
        <v>537</v>
      </c>
      <c r="H86" s="54">
        <v>329420</v>
      </c>
      <c r="I86" s="54" t="s">
        <v>537</v>
      </c>
      <c r="J86" s="54" t="s">
        <v>537</v>
      </c>
      <c r="K86" s="54">
        <v>404909</v>
      </c>
      <c r="N86" s="18"/>
    </row>
    <row r="87" spans="1:14" x14ac:dyDescent="0.2">
      <c r="A87" s="1" t="s">
        <v>3753</v>
      </c>
      <c r="B87" s="50">
        <v>29</v>
      </c>
      <c r="C87" s="8">
        <v>34</v>
      </c>
      <c r="D87" s="66">
        <v>2979</v>
      </c>
      <c r="F87" s="54">
        <v>25.5</v>
      </c>
      <c r="G87" s="54">
        <v>50.4</v>
      </c>
      <c r="H87" s="54">
        <v>329496</v>
      </c>
      <c r="I87" s="54">
        <v>25.5</v>
      </c>
      <c r="J87" s="54">
        <v>76.7</v>
      </c>
      <c r="K87" s="54">
        <v>405042</v>
      </c>
      <c r="N87" s="18"/>
    </row>
    <row r="88" spans="1:14" x14ac:dyDescent="0.2">
      <c r="A88" s="1" t="s">
        <v>3754</v>
      </c>
      <c r="B88" s="50">
        <v>30</v>
      </c>
      <c r="C88" s="8">
        <v>30</v>
      </c>
      <c r="D88" s="66">
        <v>3129</v>
      </c>
      <c r="F88" s="54">
        <v>25.8</v>
      </c>
      <c r="G88" s="54">
        <v>49</v>
      </c>
      <c r="H88" s="54">
        <v>329496</v>
      </c>
      <c r="I88" s="54">
        <v>25.8</v>
      </c>
      <c r="J88" s="54">
        <v>57.9</v>
      </c>
      <c r="K88" s="54">
        <v>405042</v>
      </c>
      <c r="N88" s="18"/>
    </row>
    <row r="89" spans="1:14" x14ac:dyDescent="0.2">
      <c r="A89" s="1" t="s">
        <v>3755</v>
      </c>
      <c r="B89" s="50">
        <v>31</v>
      </c>
      <c r="C89" s="8">
        <v>26</v>
      </c>
      <c r="D89" s="66">
        <v>3274</v>
      </c>
      <c r="F89" s="54">
        <v>26.6</v>
      </c>
      <c r="G89" s="54">
        <v>46.1</v>
      </c>
      <c r="H89" s="54">
        <v>329606</v>
      </c>
      <c r="I89" s="54">
        <v>26.6</v>
      </c>
      <c r="J89" s="54">
        <v>48.5</v>
      </c>
      <c r="K89" s="54">
        <v>405248</v>
      </c>
      <c r="N89" s="18"/>
    </row>
    <row r="90" spans="1:14" x14ac:dyDescent="0.2">
      <c r="A90" s="1" t="s">
        <v>3756</v>
      </c>
      <c r="B90" s="50">
        <v>31</v>
      </c>
      <c r="C90" s="8">
        <v>26</v>
      </c>
      <c r="D90" s="66">
        <v>3274</v>
      </c>
      <c r="F90" s="54">
        <v>26.2</v>
      </c>
      <c r="G90" s="54">
        <v>45.5</v>
      </c>
      <c r="H90" s="54">
        <v>329683</v>
      </c>
      <c r="I90" s="54">
        <v>26.2</v>
      </c>
      <c r="J90" s="54">
        <v>48.2</v>
      </c>
      <c r="K90" s="54">
        <v>405385</v>
      </c>
      <c r="N90" s="18"/>
    </row>
    <row r="91" spans="1:14" x14ac:dyDescent="0.2">
      <c r="A91" s="1" t="s">
        <v>3757</v>
      </c>
      <c r="B91" s="50">
        <v>31</v>
      </c>
      <c r="C91" s="8">
        <v>26</v>
      </c>
      <c r="D91" s="66">
        <v>3274</v>
      </c>
      <c r="F91" s="54">
        <v>20.8</v>
      </c>
      <c r="G91" s="54">
        <v>65.5</v>
      </c>
      <c r="H91" s="54">
        <v>329683</v>
      </c>
      <c r="I91" s="54">
        <v>20.8</v>
      </c>
      <c r="J91" s="54">
        <v>73.7</v>
      </c>
      <c r="K91" s="54">
        <v>405385</v>
      </c>
      <c r="N91" s="18"/>
    </row>
    <row r="92" spans="1:14" x14ac:dyDescent="0.2">
      <c r="A92" s="1" t="s">
        <v>3758</v>
      </c>
      <c r="B92" s="50">
        <v>30</v>
      </c>
      <c r="C92" s="8">
        <v>26</v>
      </c>
      <c r="D92" s="66">
        <v>3129</v>
      </c>
      <c r="F92" s="54">
        <v>25.5</v>
      </c>
      <c r="G92" s="54">
        <v>59.6</v>
      </c>
      <c r="H92" s="54">
        <v>329832</v>
      </c>
      <c r="I92" s="54">
        <v>25.5</v>
      </c>
      <c r="J92" s="54">
        <v>60.9</v>
      </c>
      <c r="K92" s="54">
        <v>405657</v>
      </c>
      <c r="N92" s="18"/>
    </row>
    <row r="93" spans="1:14" x14ac:dyDescent="0.2">
      <c r="A93" s="1" t="s">
        <v>3759</v>
      </c>
      <c r="B93" s="50">
        <v>29</v>
      </c>
      <c r="C93" s="8">
        <v>28</v>
      </c>
      <c r="D93" s="66">
        <v>2979</v>
      </c>
      <c r="F93" s="54">
        <v>25.8</v>
      </c>
      <c r="G93" s="54">
        <v>58.1</v>
      </c>
      <c r="H93" s="54">
        <v>329899</v>
      </c>
      <c r="I93" s="54">
        <v>25.8</v>
      </c>
      <c r="J93" s="54">
        <v>62.1</v>
      </c>
      <c r="K93" s="54">
        <v>405778</v>
      </c>
      <c r="N93" s="18"/>
    </row>
    <row r="94" spans="1:14" x14ac:dyDescent="0.2">
      <c r="A94" s="1" t="s">
        <v>3760</v>
      </c>
      <c r="B94" s="50">
        <v>29</v>
      </c>
      <c r="C94" s="8">
        <v>30</v>
      </c>
      <c r="D94" s="66">
        <v>2979</v>
      </c>
      <c r="F94" s="54">
        <v>23.9</v>
      </c>
      <c r="G94" s="54">
        <v>59</v>
      </c>
      <c r="H94" s="54">
        <v>329899</v>
      </c>
      <c r="I94" s="54">
        <v>23.9</v>
      </c>
      <c r="J94" s="54">
        <v>64</v>
      </c>
      <c r="K94" s="54">
        <v>405778</v>
      </c>
      <c r="N94" s="18"/>
    </row>
    <row r="95" spans="1:14" x14ac:dyDescent="0.2">
      <c r="A95" s="1" t="s">
        <v>3761</v>
      </c>
      <c r="B95" s="50">
        <v>28</v>
      </c>
      <c r="C95" s="8">
        <v>32</v>
      </c>
      <c r="D95" s="66">
        <v>2823</v>
      </c>
      <c r="F95" s="54">
        <v>23</v>
      </c>
      <c r="G95" s="54">
        <v>60</v>
      </c>
      <c r="H95" s="54">
        <v>330088</v>
      </c>
      <c r="I95" s="54">
        <v>23</v>
      </c>
      <c r="J95" s="54">
        <v>61</v>
      </c>
      <c r="K95" s="54">
        <v>406120</v>
      </c>
      <c r="N95" s="18"/>
    </row>
    <row r="96" spans="1:14" x14ac:dyDescent="0.2">
      <c r="A96" s="1" t="s">
        <v>3762</v>
      </c>
      <c r="B96" s="50">
        <v>27</v>
      </c>
      <c r="C96" s="8">
        <v>37</v>
      </c>
      <c r="D96" s="66">
        <v>2664</v>
      </c>
      <c r="F96" s="54">
        <v>21.3</v>
      </c>
      <c r="G96" s="54">
        <v>68</v>
      </c>
      <c r="H96" s="54">
        <v>330140</v>
      </c>
      <c r="I96" s="54">
        <v>21.3</v>
      </c>
      <c r="J96" s="54">
        <v>69.8</v>
      </c>
      <c r="K96" s="54">
        <v>406166</v>
      </c>
      <c r="N96" s="18"/>
    </row>
    <row r="97" spans="1:14" x14ac:dyDescent="0.2">
      <c r="A97" s="1" t="s">
        <v>3763</v>
      </c>
      <c r="B97" s="50">
        <v>26</v>
      </c>
      <c r="C97" s="8">
        <v>41</v>
      </c>
      <c r="D97" s="66">
        <v>2502</v>
      </c>
      <c r="F97" s="54">
        <v>19</v>
      </c>
      <c r="G97" s="54">
        <v>74.599999999999994</v>
      </c>
      <c r="H97" s="54">
        <v>330200</v>
      </c>
      <c r="I97" s="54">
        <v>19</v>
      </c>
      <c r="J97" s="54">
        <v>77.2</v>
      </c>
      <c r="K97" s="54">
        <v>406166</v>
      </c>
      <c r="N97" s="18"/>
    </row>
    <row r="98" spans="1:14" x14ac:dyDescent="0.2">
      <c r="A98" s="1" t="s">
        <v>3764</v>
      </c>
      <c r="B98" s="50">
        <v>25</v>
      </c>
      <c r="C98" s="8">
        <v>45</v>
      </c>
      <c r="D98" s="66">
        <v>2339</v>
      </c>
      <c r="E98" s="67">
        <v>2497.6666666666665</v>
      </c>
      <c r="F98" s="56">
        <f>AVERAGE(F82:F97)</f>
        <v>22.653333333333332</v>
      </c>
      <c r="G98" s="56">
        <f>AVERAGE(G82:G97)</f>
        <v>62.78</v>
      </c>
      <c r="H98" s="55">
        <f>H106-H82</f>
        <v>1601</v>
      </c>
      <c r="I98" s="55">
        <f>AVERAGE(I82:I97)</f>
        <v>22.366666666666667</v>
      </c>
      <c r="J98" s="55">
        <f>AVERAGE(J82:J97)</f>
        <v>69.706666666666678</v>
      </c>
      <c r="K98" s="55">
        <f>K106-K82</f>
        <v>2545</v>
      </c>
      <c r="L98" s="8">
        <f>(K106-K82)+(H106-H82)</f>
        <v>4146</v>
      </c>
      <c r="N98" s="18"/>
    </row>
    <row r="99" spans="1:14" x14ac:dyDescent="0.2">
      <c r="A99" s="1" t="s">
        <v>3765</v>
      </c>
      <c r="B99" s="50">
        <v>24</v>
      </c>
      <c r="C99" s="8">
        <v>48</v>
      </c>
      <c r="D99" s="66">
        <v>2176</v>
      </c>
      <c r="E99" s="67"/>
      <c r="F99" s="8"/>
      <c r="N99" s="18"/>
    </row>
    <row r="100" spans="1:14" x14ac:dyDescent="0.2">
      <c r="A100" s="1" t="s">
        <v>3766</v>
      </c>
      <c r="B100" s="50">
        <v>24</v>
      </c>
      <c r="C100" s="8">
        <v>51</v>
      </c>
      <c r="D100" s="66">
        <v>2176</v>
      </c>
      <c r="N100" s="18"/>
    </row>
    <row r="101" spans="1:14" x14ac:dyDescent="0.2">
      <c r="A101" s="1" t="s">
        <v>3767</v>
      </c>
      <c r="B101" s="50">
        <v>24</v>
      </c>
      <c r="C101" s="8">
        <v>53</v>
      </c>
      <c r="D101" s="66">
        <v>2176</v>
      </c>
      <c r="N101" s="18"/>
    </row>
    <row r="102" spans="1:14" x14ac:dyDescent="0.2">
      <c r="A102" s="1" t="s">
        <v>3768</v>
      </c>
      <c r="B102" s="50">
        <v>23</v>
      </c>
      <c r="C102" s="8">
        <v>55</v>
      </c>
      <c r="D102" s="66">
        <v>2016</v>
      </c>
      <c r="N102" s="18"/>
    </row>
    <row r="103" spans="1:14" x14ac:dyDescent="0.2">
      <c r="A103" s="1" t="s">
        <v>3769</v>
      </c>
      <c r="B103" s="50">
        <v>22</v>
      </c>
      <c r="C103" s="8">
        <v>57</v>
      </c>
      <c r="D103" s="66">
        <v>1860</v>
      </c>
      <c r="N103" s="18"/>
    </row>
    <row r="104" spans="1:14" x14ac:dyDescent="0.2">
      <c r="A104" s="1" t="s">
        <v>3770</v>
      </c>
      <c r="B104" s="50">
        <v>22</v>
      </c>
      <c r="C104" s="8">
        <v>58</v>
      </c>
      <c r="D104" s="66">
        <v>1860</v>
      </c>
      <c r="N104" s="18"/>
    </row>
    <row r="105" spans="1:14" x14ac:dyDescent="0.2">
      <c r="A105" s="1" t="s">
        <v>3771</v>
      </c>
      <c r="B105" s="50">
        <v>22</v>
      </c>
      <c r="C105" s="8">
        <v>56</v>
      </c>
      <c r="D105" s="66">
        <v>1860</v>
      </c>
      <c r="N105" s="18"/>
    </row>
    <row r="106" spans="1:14" x14ac:dyDescent="0.2">
      <c r="A106" s="1" t="s">
        <v>3772</v>
      </c>
      <c r="B106" s="50">
        <v>23</v>
      </c>
      <c r="C106" s="8">
        <v>53</v>
      </c>
      <c r="D106" s="66">
        <v>2016</v>
      </c>
      <c r="F106" s="54">
        <v>19</v>
      </c>
      <c r="G106" s="54">
        <v>72.099999999999994</v>
      </c>
      <c r="H106" s="54">
        <v>330824</v>
      </c>
      <c r="I106" s="54">
        <v>19.2</v>
      </c>
      <c r="J106" s="54">
        <v>71.2</v>
      </c>
      <c r="K106" s="54">
        <v>407201</v>
      </c>
      <c r="N106" s="18"/>
    </row>
    <row r="107" spans="1:14" x14ac:dyDescent="0.2">
      <c r="A107" s="1" t="s">
        <v>3773</v>
      </c>
      <c r="B107" s="50">
        <v>24</v>
      </c>
      <c r="C107" s="8">
        <v>50</v>
      </c>
      <c r="D107" s="66">
        <v>2176</v>
      </c>
      <c r="F107" s="54">
        <v>21.1</v>
      </c>
      <c r="G107" s="54">
        <v>65.2</v>
      </c>
      <c r="H107" s="54">
        <v>330881</v>
      </c>
      <c r="I107" s="54">
        <v>18.3</v>
      </c>
      <c r="J107" s="54">
        <v>85.5</v>
      </c>
      <c r="K107" s="54">
        <v>407303</v>
      </c>
      <c r="N107" s="18"/>
    </row>
    <row r="108" spans="1:14" x14ac:dyDescent="0.2">
      <c r="A108" s="1" t="s">
        <v>3774</v>
      </c>
      <c r="B108" s="50">
        <v>25</v>
      </c>
      <c r="C108" s="8">
        <v>44</v>
      </c>
      <c r="D108" s="66">
        <v>2339</v>
      </c>
      <c r="F108" s="54">
        <v>23.6</v>
      </c>
      <c r="G108" s="54">
        <v>59.7</v>
      </c>
      <c r="H108" s="54">
        <v>330950</v>
      </c>
      <c r="I108" s="54">
        <v>17.399999999999999</v>
      </c>
      <c r="J108" s="54">
        <v>89.5</v>
      </c>
      <c r="K108" s="54">
        <v>407430</v>
      </c>
      <c r="N108" s="18"/>
    </row>
    <row r="109" spans="1:14" x14ac:dyDescent="0.2">
      <c r="A109" s="1" t="s">
        <v>3775</v>
      </c>
      <c r="B109" s="50">
        <v>27</v>
      </c>
      <c r="C109" s="8">
        <v>38</v>
      </c>
      <c r="D109" s="66">
        <v>2664</v>
      </c>
      <c r="F109" s="54">
        <v>24.5</v>
      </c>
      <c r="G109" s="54">
        <v>57.7</v>
      </c>
      <c r="H109" s="54">
        <v>331009</v>
      </c>
      <c r="I109" s="54">
        <v>22</v>
      </c>
      <c r="J109" s="54">
        <v>81.3</v>
      </c>
      <c r="K109" s="54">
        <v>407543</v>
      </c>
      <c r="N109" s="18"/>
    </row>
    <row r="110" spans="1:14" x14ac:dyDescent="0.2">
      <c r="A110" s="1" t="s">
        <v>3776</v>
      </c>
      <c r="B110" s="50">
        <v>29</v>
      </c>
      <c r="C110" s="8">
        <v>32</v>
      </c>
      <c r="D110" s="66">
        <v>2979</v>
      </c>
      <c r="F110" s="54">
        <v>22.8</v>
      </c>
      <c r="G110" s="54">
        <v>57.9</v>
      </c>
      <c r="H110" s="54">
        <v>331015</v>
      </c>
      <c r="I110" s="54">
        <v>20</v>
      </c>
      <c r="J110" s="54">
        <v>83.4</v>
      </c>
      <c r="K110" s="54">
        <v>407669</v>
      </c>
      <c r="N110" s="18"/>
    </row>
    <row r="111" spans="1:14" x14ac:dyDescent="0.2">
      <c r="A111" s="1" t="s">
        <v>3777</v>
      </c>
      <c r="B111" s="50">
        <v>30</v>
      </c>
      <c r="C111" s="8">
        <v>29</v>
      </c>
      <c r="D111" s="66">
        <v>3129</v>
      </c>
      <c r="F111" s="54">
        <v>29.7</v>
      </c>
      <c r="G111" s="54">
        <v>47.9</v>
      </c>
      <c r="H111" s="54">
        <v>331182</v>
      </c>
      <c r="I111" s="54">
        <v>20.7</v>
      </c>
      <c r="J111" s="54">
        <v>82.7</v>
      </c>
      <c r="K111" s="54">
        <v>407880</v>
      </c>
      <c r="N111" s="18"/>
    </row>
    <row r="112" spans="1:14" x14ac:dyDescent="0.2">
      <c r="A112" s="1" t="s">
        <v>3778</v>
      </c>
      <c r="B112" s="50">
        <v>31</v>
      </c>
      <c r="C112" s="8">
        <v>26</v>
      </c>
      <c r="D112" s="66">
        <v>3274</v>
      </c>
      <c r="F112" s="54">
        <v>29.1</v>
      </c>
      <c r="G112" s="54">
        <v>45.8</v>
      </c>
      <c r="H112" s="54">
        <v>331182</v>
      </c>
      <c r="I112" s="54">
        <v>23.4</v>
      </c>
      <c r="J112" s="54">
        <v>75.3</v>
      </c>
      <c r="K112" s="54">
        <v>407880</v>
      </c>
      <c r="N112" s="18"/>
    </row>
    <row r="113" spans="1:14" x14ac:dyDescent="0.2">
      <c r="A113" s="1" t="s">
        <v>3779</v>
      </c>
      <c r="B113" s="50">
        <v>32</v>
      </c>
      <c r="C113" s="8">
        <v>23</v>
      </c>
      <c r="D113" s="66">
        <v>3413</v>
      </c>
      <c r="F113" s="54">
        <v>30.3</v>
      </c>
      <c r="G113" s="54">
        <v>43.3</v>
      </c>
      <c r="H113" s="54">
        <v>331273</v>
      </c>
      <c r="I113" s="54">
        <v>21.9</v>
      </c>
      <c r="J113" s="54">
        <v>74.7</v>
      </c>
      <c r="K113" s="54">
        <v>408059</v>
      </c>
      <c r="N113" s="18"/>
    </row>
    <row r="114" spans="1:14" x14ac:dyDescent="0.2">
      <c r="A114" s="1" t="s">
        <v>3780</v>
      </c>
      <c r="B114" s="50">
        <v>31</v>
      </c>
      <c r="C114" s="8">
        <v>25</v>
      </c>
      <c r="D114" s="66">
        <v>3274</v>
      </c>
      <c r="F114" s="54">
        <v>28.6</v>
      </c>
      <c r="G114" s="54">
        <v>40.799999999999997</v>
      </c>
      <c r="H114" s="54">
        <v>331348</v>
      </c>
      <c r="I114" s="54">
        <v>20.5</v>
      </c>
      <c r="J114" s="54">
        <v>71.8</v>
      </c>
      <c r="K114" s="54">
        <v>408206</v>
      </c>
      <c r="N114" s="18"/>
    </row>
    <row r="115" spans="1:14" x14ac:dyDescent="0.2">
      <c r="A115" s="1" t="s">
        <v>3781</v>
      </c>
      <c r="B115" s="50">
        <v>31</v>
      </c>
      <c r="C115" s="8">
        <v>27</v>
      </c>
      <c r="D115" s="66">
        <v>3274</v>
      </c>
      <c r="F115" s="54">
        <v>22.2</v>
      </c>
      <c r="G115" s="54">
        <v>65.400000000000006</v>
      </c>
      <c r="H115" s="54">
        <v>331398</v>
      </c>
      <c r="I115" s="54">
        <v>21.1</v>
      </c>
      <c r="J115" s="54">
        <v>80</v>
      </c>
      <c r="K115" s="54">
        <v>408338</v>
      </c>
      <c r="N115" s="18"/>
    </row>
    <row r="116" spans="1:14" x14ac:dyDescent="0.2">
      <c r="A116" s="1" t="s">
        <v>3782</v>
      </c>
      <c r="B116" s="50">
        <v>31</v>
      </c>
      <c r="C116" s="8">
        <v>29</v>
      </c>
      <c r="D116" s="66">
        <v>3274</v>
      </c>
      <c r="F116" s="54">
        <v>22</v>
      </c>
      <c r="G116" s="54">
        <v>79.900000000000006</v>
      </c>
      <c r="H116" s="54">
        <v>331424</v>
      </c>
      <c r="I116" s="54">
        <v>24</v>
      </c>
      <c r="J116" s="54">
        <v>78.599999999999994</v>
      </c>
      <c r="K116" s="54">
        <v>408446</v>
      </c>
      <c r="N116" s="18"/>
    </row>
    <row r="117" spans="1:14" x14ac:dyDescent="0.2">
      <c r="A117" s="1" t="s">
        <v>3783</v>
      </c>
      <c r="B117" s="50">
        <v>30</v>
      </c>
      <c r="C117" s="8">
        <v>29</v>
      </c>
      <c r="D117" s="66">
        <v>3129</v>
      </c>
      <c r="F117" s="54">
        <v>23.3</v>
      </c>
      <c r="G117" s="54">
        <v>59</v>
      </c>
      <c r="H117" s="54">
        <v>331480</v>
      </c>
      <c r="I117" s="54">
        <v>22</v>
      </c>
      <c r="J117" s="54">
        <v>65.400000000000006</v>
      </c>
      <c r="K117" s="54">
        <v>408582</v>
      </c>
      <c r="N117" s="18"/>
    </row>
    <row r="118" spans="1:14" x14ac:dyDescent="0.2">
      <c r="A118" s="1" t="s">
        <v>3784</v>
      </c>
      <c r="B118" s="50">
        <v>30</v>
      </c>
      <c r="C118" s="8">
        <v>29</v>
      </c>
      <c r="D118" s="66">
        <v>3129</v>
      </c>
      <c r="F118" s="54">
        <v>17.100000000000001</v>
      </c>
      <c r="G118" s="54">
        <v>89.5</v>
      </c>
      <c r="H118" s="54">
        <v>331531</v>
      </c>
      <c r="I118" s="54">
        <v>20</v>
      </c>
      <c r="J118" s="54">
        <v>74</v>
      </c>
      <c r="K118" s="54">
        <v>408702</v>
      </c>
      <c r="N118" s="18"/>
    </row>
    <row r="119" spans="1:14" x14ac:dyDescent="0.2">
      <c r="A119" s="1" t="s">
        <v>3785</v>
      </c>
      <c r="B119" s="50">
        <v>29</v>
      </c>
      <c r="C119" s="8">
        <v>29</v>
      </c>
      <c r="D119" s="66">
        <v>2979</v>
      </c>
      <c r="F119" s="54">
        <v>19.600000000000001</v>
      </c>
      <c r="G119" s="54">
        <v>85.7</v>
      </c>
      <c r="H119" s="54">
        <v>331581</v>
      </c>
      <c r="I119" s="54">
        <v>18.8</v>
      </c>
      <c r="J119" s="54">
        <v>79.8</v>
      </c>
      <c r="K119" s="54">
        <v>408815</v>
      </c>
      <c r="N119" s="18"/>
    </row>
    <row r="120" spans="1:14" x14ac:dyDescent="0.2">
      <c r="A120" s="1" t="s">
        <v>3786</v>
      </c>
      <c r="B120" s="50">
        <v>28</v>
      </c>
      <c r="C120" s="8">
        <v>34</v>
      </c>
      <c r="D120" s="66">
        <v>2823</v>
      </c>
      <c r="F120" s="54">
        <v>18.899999999999999</v>
      </c>
      <c r="G120" s="54">
        <v>84.1</v>
      </c>
      <c r="H120" s="54">
        <v>331621</v>
      </c>
      <c r="I120" s="54">
        <v>18.600000000000001</v>
      </c>
      <c r="J120" s="54">
        <v>80.599999999999994</v>
      </c>
      <c r="K120" s="54">
        <v>408910</v>
      </c>
      <c r="N120" s="18"/>
    </row>
    <row r="121" spans="1:14" x14ac:dyDescent="0.2">
      <c r="A121" s="1" t="s">
        <v>3787</v>
      </c>
      <c r="B121" s="50">
        <v>27</v>
      </c>
      <c r="C121" s="8">
        <v>39</v>
      </c>
      <c r="D121" s="66">
        <v>2664</v>
      </c>
      <c r="F121" s="54">
        <v>19.8</v>
      </c>
      <c r="G121" s="54">
        <v>82.1</v>
      </c>
      <c r="H121" s="54">
        <v>331670</v>
      </c>
      <c r="I121" s="54">
        <v>18.100000000000001</v>
      </c>
      <c r="J121" s="54">
        <v>81.8</v>
      </c>
      <c r="K121" s="54">
        <v>409015</v>
      </c>
      <c r="N121" s="18"/>
    </row>
    <row r="122" spans="1:14" x14ac:dyDescent="0.2">
      <c r="A122" s="1" t="s">
        <v>3788</v>
      </c>
      <c r="B122" s="50">
        <v>26</v>
      </c>
      <c r="C122" s="8">
        <v>44</v>
      </c>
      <c r="D122" s="66">
        <v>2502</v>
      </c>
      <c r="E122" s="67">
        <v>2631.75</v>
      </c>
      <c r="F122" s="56">
        <f>AVERAGE(F106:F121)</f>
        <v>23.225000000000001</v>
      </c>
      <c r="G122" s="56">
        <f>AVERAGE(G106:G121)</f>
        <v>64.756249999999994</v>
      </c>
      <c r="H122" s="55">
        <f>H130-H106</f>
        <v>1294</v>
      </c>
      <c r="I122" s="55">
        <f>AVERAGE(I106:I121)</f>
        <v>20.375000000000004</v>
      </c>
      <c r="J122" s="55">
        <f>AVERAGE(J106:J121)</f>
        <v>78.474999999999994</v>
      </c>
      <c r="K122" s="55">
        <f>K130-K106</f>
        <v>2764</v>
      </c>
      <c r="L122" s="8">
        <f>(K130-K106)+(H130-H106)</f>
        <v>4058</v>
      </c>
      <c r="M122" s="8"/>
      <c r="N122" s="18"/>
    </row>
    <row r="123" spans="1:14" x14ac:dyDescent="0.2">
      <c r="A123" s="1" t="s">
        <v>3789</v>
      </c>
      <c r="B123" s="50">
        <v>25</v>
      </c>
      <c r="C123" s="8">
        <v>49</v>
      </c>
      <c r="D123" s="66">
        <v>2339</v>
      </c>
      <c r="E123" s="67"/>
      <c r="F123" s="8"/>
      <c r="N123" s="18"/>
    </row>
    <row r="124" spans="1:14" x14ac:dyDescent="0.2">
      <c r="A124" s="1" t="s">
        <v>3790</v>
      </c>
      <c r="B124" s="50">
        <v>24</v>
      </c>
      <c r="C124" s="8">
        <v>54</v>
      </c>
      <c r="D124" s="66">
        <v>2176</v>
      </c>
      <c r="N124" s="18"/>
    </row>
    <row r="125" spans="1:14" x14ac:dyDescent="0.2">
      <c r="A125" s="1" t="s">
        <v>3791</v>
      </c>
      <c r="B125" s="50">
        <v>23</v>
      </c>
      <c r="C125" s="8">
        <v>59</v>
      </c>
      <c r="D125" s="66">
        <v>2016</v>
      </c>
      <c r="N125" s="18"/>
    </row>
    <row r="126" spans="1:14" x14ac:dyDescent="0.2">
      <c r="A126" s="1" t="s">
        <v>3792</v>
      </c>
      <c r="B126" s="50">
        <v>23</v>
      </c>
      <c r="C126" s="8">
        <v>62</v>
      </c>
      <c r="D126" s="66">
        <v>2016</v>
      </c>
      <c r="N126" s="18"/>
    </row>
    <row r="127" spans="1:14" x14ac:dyDescent="0.2">
      <c r="A127" s="1" t="s">
        <v>3793</v>
      </c>
      <c r="B127" s="50">
        <v>22</v>
      </c>
      <c r="C127" s="8">
        <v>64</v>
      </c>
      <c r="D127" s="66">
        <v>1860</v>
      </c>
      <c r="N127" s="18"/>
    </row>
    <row r="128" spans="1:14" x14ac:dyDescent="0.2">
      <c r="A128" s="1" t="s">
        <v>3794</v>
      </c>
      <c r="B128" s="50">
        <v>21</v>
      </c>
      <c r="C128" s="8">
        <v>67</v>
      </c>
      <c r="D128" s="66">
        <v>1710</v>
      </c>
      <c r="N128" s="18"/>
    </row>
    <row r="129" spans="1:14" x14ac:dyDescent="0.2">
      <c r="A129" s="1" t="s">
        <v>3795</v>
      </c>
      <c r="B129" s="50">
        <v>21</v>
      </c>
      <c r="C129" s="8">
        <v>61</v>
      </c>
      <c r="D129" s="66">
        <v>1710</v>
      </c>
      <c r="N129" s="18"/>
    </row>
    <row r="130" spans="1:14" x14ac:dyDescent="0.2">
      <c r="A130" s="1" t="s">
        <v>3796</v>
      </c>
      <c r="B130" s="50">
        <v>22</v>
      </c>
      <c r="C130" s="8">
        <v>55</v>
      </c>
      <c r="D130" s="66">
        <v>1860</v>
      </c>
      <c r="F130">
        <v>17.3</v>
      </c>
      <c r="G130">
        <v>82.9</v>
      </c>
      <c r="H130">
        <v>332118</v>
      </c>
      <c r="I130">
        <v>14.9</v>
      </c>
      <c r="J130">
        <v>89.6</v>
      </c>
      <c r="K130">
        <v>409965</v>
      </c>
      <c r="N130" s="18"/>
    </row>
    <row r="131" spans="1:14" x14ac:dyDescent="0.2">
      <c r="A131" s="1" t="s">
        <v>3797</v>
      </c>
      <c r="B131" s="50">
        <v>22</v>
      </c>
      <c r="C131" s="8">
        <v>50</v>
      </c>
      <c r="D131" s="66">
        <v>1860</v>
      </c>
      <c r="F131">
        <v>18</v>
      </c>
      <c r="G131">
        <v>90</v>
      </c>
      <c r="H131">
        <v>332167</v>
      </c>
      <c r="I131">
        <v>18.8</v>
      </c>
      <c r="J131">
        <v>85.6</v>
      </c>
      <c r="K131">
        <v>410062</v>
      </c>
      <c r="N131" s="18"/>
    </row>
    <row r="132" spans="1:14" x14ac:dyDescent="0.2">
      <c r="A132" s="1" t="s">
        <v>3798</v>
      </c>
      <c r="B132" s="50">
        <v>24</v>
      </c>
      <c r="C132" s="8">
        <v>40</v>
      </c>
      <c r="D132" s="66">
        <v>2176</v>
      </c>
      <c r="F132">
        <v>18.8</v>
      </c>
      <c r="G132">
        <v>79</v>
      </c>
      <c r="H132">
        <v>332213</v>
      </c>
      <c r="I132">
        <v>20.399999999999999</v>
      </c>
      <c r="J132">
        <v>76.099999999999994</v>
      </c>
      <c r="K132">
        <v>410158</v>
      </c>
      <c r="N132" s="18"/>
    </row>
    <row r="133" spans="1:14" x14ac:dyDescent="0.2">
      <c r="A133" s="1" t="s">
        <v>4361</v>
      </c>
      <c r="B133" s="50">
        <v>26</v>
      </c>
      <c r="C133" s="8">
        <v>31</v>
      </c>
      <c r="D133" s="66">
        <v>2502</v>
      </c>
      <c r="F133">
        <v>23</v>
      </c>
      <c r="G133">
        <v>67.8</v>
      </c>
      <c r="H133">
        <v>332259</v>
      </c>
      <c r="I133">
        <v>17.8</v>
      </c>
      <c r="J133">
        <v>89.5</v>
      </c>
      <c r="K133">
        <v>410256</v>
      </c>
      <c r="N133" s="18"/>
    </row>
    <row r="134" spans="1:14" x14ac:dyDescent="0.2">
      <c r="A134" s="1" t="s">
        <v>3799</v>
      </c>
      <c r="B134" s="50">
        <v>27</v>
      </c>
      <c r="C134" s="8">
        <v>21</v>
      </c>
      <c r="D134" s="66">
        <v>2664</v>
      </c>
      <c r="F134">
        <v>23.3</v>
      </c>
      <c r="G134">
        <v>65.599999999999994</v>
      </c>
      <c r="H134">
        <v>332319</v>
      </c>
      <c r="I134">
        <v>21.6</v>
      </c>
      <c r="J134">
        <v>81.900000000000006</v>
      </c>
      <c r="K134">
        <v>410381</v>
      </c>
      <c r="N134" s="18"/>
    </row>
    <row r="135" spans="1:14" x14ac:dyDescent="0.2">
      <c r="A135" s="1" t="s">
        <v>3800</v>
      </c>
      <c r="B135" s="50">
        <v>29</v>
      </c>
      <c r="C135" s="8">
        <v>19</v>
      </c>
      <c r="D135" s="66">
        <v>2979</v>
      </c>
      <c r="F135">
        <v>24</v>
      </c>
      <c r="G135">
        <v>60</v>
      </c>
      <c r="H135">
        <v>332319</v>
      </c>
      <c r="I135">
        <v>23.1</v>
      </c>
      <c r="J135">
        <v>77</v>
      </c>
      <c r="K135">
        <v>410381</v>
      </c>
      <c r="N135" s="18"/>
    </row>
    <row r="136" spans="1:14" x14ac:dyDescent="0.2">
      <c r="A136" s="1" t="s">
        <v>3801</v>
      </c>
      <c r="B136" s="50">
        <v>30</v>
      </c>
      <c r="C136" s="8">
        <v>17</v>
      </c>
      <c r="D136" s="66">
        <v>3129</v>
      </c>
      <c r="F136">
        <v>26.8</v>
      </c>
      <c r="G136">
        <v>56.5</v>
      </c>
      <c r="H136">
        <v>332418</v>
      </c>
      <c r="I136">
        <v>20.6</v>
      </c>
      <c r="J136">
        <v>85.6</v>
      </c>
      <c r="K136">
        <v>410550</v>
      </c>
      <c r="N136" s="18"/>
    </row>
    <row r="137" spans="1:14" x14ac:dyDescent="0.2">
      <c r="A137" s="1" t="s">
        <v>3802</v>
      </c>
      <c r="B137" s="50">
        <v>31</v>
      </c>
      <c r="C137" s="8">
        <v>15</v>
      </c>
      <c r="D137" s="66">
        <v>3274</v>
      </c>
      <c r="F137">
        <v>27.1</v>
      </c>
      <c r="G137">
        <v>55.7</v>
      </c>
      <c r="H137">
        <v>332476</v>
      </c>
      <c r="I137">
        <v>23.7</v>
      </c>
      <c r="J137">
        <v>78</v>
      </c>
      <c r="K137">
        <v>410654</v>
      </c>
      <c r="N137" s="18"/>
    </row>
    <row r="138" spans="1:14" x14ac:dyDescent="0.2">
      <c r="A138" s="1" t="s">
        <v>3803</v>
      </c>
      <c r="B138" s="50">
        <v>31</v>
      </c>
      <c r="C138" s="8">
        <v>15</v>
      </c>
      <c r="D138" s="66">
        <v>3274</v>
      </c>
      <c r="F138">
        <v>27.8</v>
      </c>
      <c r="G138">
        <v>50.8</v>
      </c>
      <c r="H138">
        <v>332532</v>
      </c>
      <c r="I138">
        <v>22.4</v>
      </c>
      <c r="J138">
        <v>75.5</v>
      </c>
      <c r="K138">
        <v>410756</v>
      </c>
      <c r="N138" s="18"/>
    </row>
    <row r="139" spans="1:14" x14ac:dyDescent="0.2">
      <c r="A139" s="1" t="s">
        <v>3804</v>
      </c>
      <c r="B139" s="50">
        <v>32</v>
      </c>
      <c r="C139" s="8">
        <v>14</v>
      </c>
      <c r="D139" s="66">
        <v>3413</v>
      </c>
      <c r="F139">
        <v>26.8</v>
      </c>
      <c r="G139">
        <v>54.4</v>
      </c>
      <c r="H139">
        <v>332590</v>
      </c>
      <c r="I139">
        <v>23.8</v>
      </c>
      <c r="J139">
        <v>69</v>
      </c>
      <c r="K139">
        <v>410864</v>
      </c>
      <c r="N139" s="18"/>
    </row>
    <row r="140" spans="1:14" x14ac:dyDescent="0.2">
      <c r="A140" s="1" t="s">
        <v>3805</v>
      </c>
      <c r="B140" s="50">
        <v>32</v>
      </c>
      <c r="C140" s="8">
        <v>14</v>
      </c>
      <c r="D140" s="66">
        <v>3413</v>
      </c>
      <c r="N140" s="18"/>
    </row>
    <row r="141" spans="1:14" x14ac:dyDescent="0.2">
      <c r="A141" s="1" t="s">
        <v>3806</v>
      </c>
      <c r="B141" s="50">
        <v>32</v>
      </c>
      <c r="C141" s="8">
        <v>17</v>
      </c>
      <c r="D141" s="66">
        <v>3413</v>
      </c>
      <c r="N141" s="18"/>
    </row>
    <row r="142" spans="1:14" x14ac:dyDescent="0.2">
      <c r="A142" s="1" t="s">
        <v>3807</v>
      </c>
      <c r="B142" s="50">
        <v>31</v>
      </c>
      <c r="C142" s="8">
        <v>19</v>
      </c>
      <c r="D142" s="66">
        <v>3274</v>
      </c>
      <c r="N142" s="18"/>
    </row>
    <row r="143" spans="1:14" x14ac:dyDescent="0.2">
      <c r="A143" s="1" t="s">
        <v>3808</v>
      </c>
      <c r="B143" s="50">
        <v>30</v>
      </c>
      <c r="C143" s="8">
        <v>22</v>
      </c>
      <c r="D143" s="66">
        <v>3129</v>
      </c>
      <c r="N143" s="18"/>
    </row>
    <row r="144" spans="1:14" x14ac:dyDescent="0.2">
      <c r="A144" s="1" t="s">
        <v>3809</v>
      </c>
      <c r="B144" s="50">
        <v>29</v>
      </c>
      <c r="C144" s="8">
        <v>35</v>
      </c>
      <c r="D144" s="66">
        <v>2979</v>
      </c>
      <c r="N144" s="18"/>
    </row>
    <row r="145" spans="1:14" x14ac:dyDescent="0.2">
      <c r="A145" s="1" t="s">
        <v>3810</v>
      </c>
      <c r="B145" s="50">
        <v>28</v>
      </c>
      <c r="C145" s="8">
        <v>47</v>
      </c>
      <c r="D145" s="66">
        <v>2823</v>
      </c>
      <c r="N145" s="18"/>
    </row>
    <row r="146" spans="1:14" x14ac:dyDescent="0.2">
      <c r="A146" s="1" t="s">
        <v>3811</v>
      </c>
      <c r="B146" s="50">
        <v>26</v>
      </c>
      <c r="C146" s="8">
        <v>60</v>
      </c>
      <c r="D146" s="66">
        <v>2502</v>
      </c>
      <c r="E146" s="67">
        <v>2603.7916666666665</v>
      </c>
      <c r="F146" s="56">
        <f>AVERAGE(F130:F145)</f>
        <v>23.29</v>
      </c>
      <c r="G146" s="56">
        <f>AVERAGE(G130:G145)</f>
        <v>66.27</v>
      </c>
      <c r="H146" s="55">
        <f>H178-H130</f>
        <v>1154</v>
      </c>
      <c r="I146" s="55">
        <f>AVERAGE(I130:I145)</f>
        <v>20.71</v>
      </c>
      <c r="J146" s="55">
        <f>AVERAGE(J130:J145)</f>
        <v>80.78</v>
      </c>
      <c r="K146" s="55">
        <f>K170-K130</f>
        <v>2086</v>
      </c>
      <c r="L146" s="8">
        <f>(K178-K130)+(H178-H130)</f>
        <v>3240</v>
      </c>
      <c r="M146" s="8"/>
      <c r="N146" s="18"/>
    </row>
    <row r="147" spans="1:14" x14ac:dyDescent="0.2">
      <c r="A147" s="1" t="s">
        <v>3812</v>
      </c>
      <c r="B147" s="50">
        <v>24</v>
      </c>
      <c r="C147" s="8">
        <v>63</v>
      </c>
      <c r="D147" s="66">
        <v>2176</v>
      </c>
      <c r="E147" s="67"/>
      <c r="F147" s="8"/>
      <c r="N147" s="18"/>
    </row>
    <row r="148" spans="1:14" x14ac:dyDescent="0.2">
      <c r="A148" s="1" t="s">
        <v>3813</v>
      </c>
      <c r="B148" s="50">
        <v>23</v>
      </c>
      <c r="C148" s="8">
        <v>66</v>
      </c>
      <c r="D148" s="66">
        <v>2016</v>
      </c>
      <c r="N148" s="18"/>
    </row>
    <row r="149" spans="1:14" x14ac:dyDescent="0.2">
      <c r="A149" s="1" t="s">
        <v>3814</v>
      </c>
      <c r="B149" s="50">
        <v>21</v>
      </c>
      <c r="C149" s="8">
        <v>69</v>
      </c>
      <c r="D149" s="66">
        <v>1710</v>
      </c>
      <c r="N149" s="18"/>
    </row>
    <row r="150" spans="1:14" x14ac:dyDescent="0.2">
      <c r="A150" s="1" t="s">
        <v>3815</v>
      </c>
      <c r="B150" s="50">
        <v>20</v>
      </c>
      <c r="C150" s="8">
        <v>71</v>
      </c>
      <c r="D150" s="66">
        <v>1571</v>
      </c>
      <c r="N150" s="18"/>
    </row>
    <row r="151" spans="1:14" x14ac:dyDescent="0.2">
      <c r="A151" s="1" t="s">
        <v>3816</v>
      </c>
      <c r="B151" s="50">
        <v>20</v>
      </c>
      <c r="C151" s="8">
        <v>72</v>
      </c>
      <c r="D151" s="66">
        <v>1571</v>
      </c>
      <c r="N151" s="18"/>
    </row>
    <row r="152" spans="1:14" x14ac:dyDescent="0.2">
      <c r="A152" s="1" t="s">
        <v>3817</v>
      </c>
      <c r="B152" s="50">
        <v>19</v>
      </c>
      <c r="C152" s="8">
        <v>73</v>
      </c>
      <c r="D152" s="66">
        <v>1444</v>
      </c>
      <c r="N152" s="18"/>
    </row>
    <row r="153" spans="1:14" x14ac:dyDescent="0.2">
      <c r="A153" s="1" t="s">
        <v>3818</v>
      </c>
      <c r="B153" s="50">
        <v>20</v>
      </c>
      <c r="C153" s="8">
        <v>70</v>
      </c>
      <c r="D153" s="66">
        <v>1571</v>
      </c>
      <c r="N153" s="18"/>
    </row>
    <row r="154" spans="1:14" x14ac:dyDescent="0.2">
      <c r="A154" s="1" t="s">
        <v>3819</v>
      </c>
      <c r="B154" s="50">
        <v>20</v>
      </c>
      <c r="C154" s="8">
        <v>68</v>
      </c>
      <c r="D154" s="66">
        <v>1571</v>
      </c>
      <c r="N154" s="18"/>
    </row>
    <row r="155" spans="1:14" x14ac:dyDescent="0.2">
      <c r="A155" s="1" t="s">
        <v>3820</v>
      </c>
      <c r="B155" s="50">
        <v>20</v>
      </c>
      <c r="C155" s="8">
        <v>65</v>
      </c>
      <c r="D155" s="66">
        <v>1571</v>
      </c>
      <c r="N155" s="18"/>
    </row>
    <row r="156" spans="1:14" x14ac:dyDescent="0.2">
      <c r="A156" s="1" t="s">
        <v>3821</v>
      </c>
      <c r="B156" s="50">
        <v>22</v>
      </c>
      <c r="C156" s="8">
        <v>56</v>
      </c>
      <c r="D156" s="66">
        <v>1860</v>
      </c>
      <c r="N156" s="18"/>
    </row>
    <row r="157" spans="1:14" x14ac:dyDescent="0.2">
      <c r="A157" s="1" t="s">
        <v>3822</v>
      </c>
      <c r="B157" s="50">
        <v>24</v>
      </c>
      <c r="C157" s="8">
        <v>47</v>
      </c>
      <c r="D157" s="66">
        <v>2176</v>
      </c>
      <c r="N157" s="18"/>
    </row>
    <row r="158" spans="1:14" x14ac:dyDescent="0.2">
      <c r="A158" s="1" t="s">
        <v>3823</v>
      </c>
      <c r="B158" s="50">
        <v>26</v>
      </c>
      <c r="C158" s="8">
        <v>39</v>
      </c>
      <c r="D158" s="66">
        <v>2502</v>
      </c>
      <c r="N158" s="18"/>
    </row>
    <row r="159" spans="1:14" x14ac:dyDescent="0.2">
      <c r="A159" s="1" t="s">
        <v>3824</v>
      </c>
      <c r="B159" s="50">
        <v>28</v>
      </c>
      <c r="C159" s="8">
        <v>34</v>
      </c>
      <c r="D159" s="66">
        <v>2823</v>
      </c>
      <c r="N159" s="18"/>
    </row>
    <row r="160" spans="1:14" x14ac:dyDescent="0.2">
      <c r="A160" s="1" t="s">
        <v>3825</v>
      </c>
      <c r="B160" s="50">
        <v>29</v>
      </c>
      <c r="C160" s="8">
        <v>30</v>
      </c>
      <c r="D160" s="66">
        <v>2979</v>
      </c>
      <c r="N160" s="18"/>
    </row>
    <row r="161" spans="1:14" x14ac:dyDescent="0.2">
      <c r="A161" s="1" t="s">
        <v>3826</v>
      </c>
      <c r="B161" s="50">
        <v>30</v>
      </c>
      <c r="C161" s="8">
        <v>25</v>
      </c>
      <c r="D161" s="66">
        <v>3129</v>
      </c>
      <c r="N161" s="18"/>
    </row>
    <row r="162" spans="1:14" x14ac:dyDescent="0.2">
      <c r="A162" s="1" t="s">
        <v>3827</v>
      </c>
      <c r="B162" s="50">
        <v>30</v>
      </c>
      <c r="C162" s="8">
        <v>26</v>
      </c>
      <c r="D162" s="66">
        <v>3129</v>
      </c>
      <c r="N162" s="18"/>
    </row>
    <row r="163" spans="1:14" x14ac:dyDescent="0.2">
      <c r="A163" s="1" t="s">
        <v>3828</v>
      </c>
      <c r="B163" s="50">
        <v>29</v>
      </c>
      <c r="C163" s="8">
        <v>26</v>
      </c>
      <c r="D163" s="66">
        <v>2979</v>
      </c>
      <c r="N163" s="18"/>
    </row>
    <row r="164" spans="1:14" x14ac:dyDescent="0.2">
      <c r="A164" s="1" t="s">
        <v>3829</v>
      </c>
      <c r="B164" s="50">
        <v>29</v>
      </c>
      <c r="C164" s="8">
        <v>27</v>
      </c>
      <c r="D164" s="66">
        <v>2979</v>
      </c>
      <c r="N164" s="18"/>
    </row>
    <row r="165" spans="1:14" x14ac:dyDescent="0.2">
      <c r="A165" s="1" t="s">
        <v>3830</v>
      </c>
      <c r="B165" s="50">
        <v>27</v>
      </c>
      <c r="C165" s="8">
        <v>31</v>
      </c>
      <c r="D165" s="66">
        <v>2664</v>
      </c>
      <c r="N165" s="18"/>
    </row>
    <row r="166" spans="1:14" x14ac:dyDescent="0.2">
      <c r="A166" s="1" t="s">
        <v>3831</v>
      </c>
      <c r="B166" s="50">
        <v>26</v>
      </c>
      <c r="C166" s="8">
        <v>35</v>
      </c>
      <c r="D166" s="66">
        <v>2502</v>
      </c>
      <c r="N166" s="18"/>
    </row>
    <row r="167" spans="1:14" x14ac:dyDescent="0.2">
      <c r="A167" s="1" t="s">
        <v>3832</v>
      </c>
      <c r="B167" s="50">
        <v>24</v>
      </c>
      <c r="C167" s="8">
        <v>40</v>
      </c>
      <c r="D167" s="66">
        <v>2176</v>
      </c>
      <c r="N167" s="18"/>
    </row>
    <row r="168" spans="1:14" x14ac:dyDescent="0.2">
      <c r="A168" s="1" t="s">
        <v>3833</v>
      </c>
      <c r="B168" s="50">
        <v>23</v>
      </c>
      <c r="C168" s="8">
        <v>39</v>
      </c>
      <c r="D168" s="66">
        <v>2016</v>
      </c>
      <c r="N168" s="18"/>
    </row>
    <row r="169" spans="1:14" x14ac:dyDescent="0.2">
      <c r="A169" s="1" t="s">
        <v>3834</v>
      </c>
      <c r="B169" s="50">
        <v>21</v>
      </c>
      <c r="C169" s="8">
        <v>38</v>
      </c>
      <c r="D169" s="66">
        <v>1710</v>
      </c>
      <c r="N169" s="18"/>
    </row>
    <row r="170" spans="1:14" x14ac:dyDescent="0.2">
      <c r="A170" s="1" t="s">
        <v>3835</v>
      </c>
      <c r="B170" s="50">
        <v>19</v>
      </c>
      <c r="C170" s="8">
        <v>37</v>
      </c>
      <c r="D170" s="66">
        <v>1444</v>
      </c>
      <c r="E170" s="67">
        <v>2177.875</v>
      </c>
      <c r="F170" s="56" t="e">
        <f>AVERAGE(F154:F169)</f>
        <v>#DIV/0!</v>
      </c>
      <c r="G170" s="56" t="e">
        <f>AVERAGE(G154:G169)</f>
        <v>#DIV/0!</v>
      </c>
      <c r="H170" s="55">
        <f>H178-H154</f>
        <v>333272</v>
      </c>
      <c r="I170" s="55" t="e">
        <f>AVERAGE(I154:I169)</f>
        <v>#DIV/0!</v>
      </c>
      <c r="J170" s="55" t="e">
        <f>AVERAGE(J154:J169)</f>
        <v>#DIV/0!</v>
      </c>
      <c r="K170" s="55">
        <f>K178-K154</f>
        <v>412051</v>
      </c>
      <c r="L170" s="8"/>
      <c r="M170" s="8"/>
      <c r="N170" s="18"/>
    </row>
    <row r="171" spans="1:14" x14ac:dyDescent="0.2">
      <c r="A171" s="1" t="s">
        <v>3836</v>
      </c>
      <c r="B171" s="50">
        <v>20</v>
      </c>
      <c r="C171" s="8">
        <v>43</v>
      </c>
      <c r="D171" s="66">
        <v>1571</v>
      </c>
      <c r="E171" s="67"/>
      <c r="F171" s="8"/>
      <c r="N171" s="18"/>
    </row>
    <row r="172" spans="1:14" x14ac:dyDescent="0.2">
      <c r="A172" s="1" t="s">
        <v>3837</v>
      </c>
      <c r="B172" s="50">
        <v>20</v>
      </c>
      <c r="C172" s="8">
        <v>50</v>
      </c>
      <c r="D172" s="66">
        <v>1571</v>
      </c>
      <c r="E172" s="67"/>
      <c r="N172" s="18"/>
    </row>
    <row r="173" spans="1:14" x14ac:dyDescent="0.2">
      <c r="A173" s="1" t="s">
        <v>3838</v>
      </c>
      <c r="B173" s="50">
        <v>20</v>
      </c>
      <c r="C173" s="8">
        <v>56</v>
      </c>
      <c r="D173" s="66">
        <v>1571</v>
      </c>
      <c r="N173" s="18"/>
    </row>
    <row r="174" spans="1:14" x14ac:dyDescent="0.2">
      <c r="A174" s="1" t="s">
        <v>3839</v>
      </c>
      <c r="B174" s="50">
        <v>19</v>
      </c>
      <c r="C174" s="8">
        <v>61</v>
      </c>
      <c r="D174" s="66">
        <v>1444</v>
      </c>
      <c r="N174" s="18"/>
    </row>
    <row r="175" spans="1:14" x14ac:dyDescent="0.2">
      <c r="A175" s="1" t="s">
        <v>3840</v>
      </c>
      <c r="B175" s="50">
        <v>19</v>
      </c>
      <c r="C175" s="8">
        <v>66</v>
      </c>
      <c r="D175" s="66">
        <v>1444</v>
      </c>
      <c r="N175" s="18"/>
    </row>
    <row r="176" spans="1:14" x14ac:dyDescent="0.2">
      <c r="A176" s="1" t="s">
        <v>3841</v>
      </c>
      <c r="B176" s="50">
        <v>18</v>
      </c>
      <c r="C176" s="8">
        <v>72</v>
      </c>
      <c r="D176" s="66">
        <v>1333</v>
      </c>
      <c r="N176" s="18"/>
    </row>
    <row r="177" spans="1:14" x14ac:dyDescent="0.2">
      <c r="A177" s="1" t="s">
        <v>3842</v>
      </c>
      <c r="B177" s="50">
        <v>19</v>
      </c>
      <c r="C177" s="8">
        <v>68</v>
      </c>
      <c r="D177" s="66">
        <v>1444</v>
      </c>
      <c r="N177" s="18"/>
    </row>
    <row r="178" spans="1:14" x14ac:dyDescent="0.2">
      <c r="A178" s="1" t="s">
        <v>3843</v>
      </c>
      <c r="B178" s="50">
        <v>20</v>
      </c>
      <c r="C178" s="8">
        <v>65</v>
      </c>
      <c r="D178" s="66">
        <v>1571</v>
      </c>
      <c r="F178">
        <v>16.3</v>
      </c>
      <c r="G178">
        <v>70.599999999999994</v>
      </c>
      <c r="H178">
        <v>333272</v>
      </c>
      <c r="I178">
        <v>18.5</v>
      </c>
      <c r="J178">
        <v>64.5</v>
      </c>
      <c r="K178">
        <v>412051</v>
      </c>
      <c r="N178" s="18"/>
    </row>
    <row r="179" spans="1:14" x14ac:dyDescent="0.2">
      <c r="A179" s="1" t="s">
        <v>3844</v>
      </c>
      <c r="B179" s="50">
        <v>21</v>
      </c>
      <c r="C179" s="8">
        <v>62</v>
      </c>
      <c r="D179" s="66">
        <v>1710</v>
      </c>
      <c r="F179">
        <v>20.6</v>
      </c>
      <c r="G179">
        <v>67.8</v>
      </c>
      <c r="H179">
        <v>333315</v>
      </c>
      <c r="I179">
        <v>16.7</v>
      </c>
      <c r="J179">
        <v>86.5</v>
      </c>
      <c r="K179">
        <v>412131</v>
      </c>
      <c r="N179" s="18"/>
    </row>
    <row r="180" spans="1:14" x14ac:dyDescent="0.2">
      <c r="A180" s="1" t="s">
        <v>3845</v>
      </c>
      <c r="B180" s="50">
        <v>23</v>
      </c>
      <c r="C180" s="8">
        <v>54</v>
      </c>
      <c r="D180" s="66">
        <v>2016</v>
      </c>
      <c r="F180">
        <v>21.2</v>
      </c>
      <c r="G180">
        <v>67.7</v>
      </c>
      <c r="H180">
        <v>333359</v>
      </c>
      <c r="I180">
        <v>16.3</v>
      </c>
      <c r="J180">
        <v>89.1</v>
      </c>
      <c r="K180">
        <v>412214</v>
      </c>
      <c r="N180" s="18"/>
    </row>
    <row r="181" spans="1:14" x14ac:dyDescent="0.2">
      <c r="A181" s="1" t="s">
        <v>3846</v>
      </c>
      <c r="B181" s="50">
        <v>25</v>
      </c>
      <c r="C181" s="8">
        <v>46</v>
      </c>
      <c r="D181" s="66">
        <v>2339</v>
      </c>
      <c r="F181">
        <v>24.6</v>
      </c>
      <c r="G181">
        <v>57.7</v>
      </c>
      <c r="H181">
        <v>333414</v>
      </c>
      <c r="I181">
        <v>21.4</v>
      </c>
      <c r="J181">
        <v>81.7</v>
      </c>
      <c r="K181">
        <v>412319</v>
      </c>
      <c r="N181" s="18"/>
    </row>
    <row r="182" spans="1:14" x14ac:dyDescent="0.2">
      <c r="A182" s="1" t="s">
        <v>3846</v>
      </c>
      <c r="B182" s="50">
        <v>26</v>
      </c>
      <c r="C182" s="8">
        <v>38</v>
      </c>
      <c r="D182" s="66">
        <v>2502</v>
      </c>
      <c r="F182">
        <v>26.9</v>
      </c>
      <c r="G182">
        <v>50</v>
      </c>
      <c r="H182">
        <v>333462</v>
      </c>
      <c r="I182">
        <v>20.5</v>
      </c>
      <c r="J182">
        <v>77.099999999999994</v>
      </c>
      <c r="K182">
        <v>412412</v>
      </c>
      <c r="N182" s="18"/>
    </row>
    <row r="183" spans="1:14" x14ac:dyDescent="0.2">
      <c r="A183" s="1" t="s">
        <v>3847</v>
      </c>
      <c r="B183" s="50">
        <v>28</v>
      </c>
      <c r="C183" s="8">
        <v>33</v>
      </c>
      <c r="D183" s="66">
        <v>2823</v>
      </c>
      <c r="F183">
        <v>28.6</v>
      </c>
      <c r="G183">
        <v>45.4</v>
      </c>
      <c r="H183">
        <v>333540</v>
      </c>
      <c r="I183">
        <v>20.5</v>
      </c>
      <c r="J183">
        <v>79.3</v>
      </c>
      <c r="K183">
        <v>412560</v>
      </c>
      <c r="N183" s="18"/>
    </row>
    <row r="184" spans="1:14" x14ac:dyDescent="0.2">
      <c r="A184" s="1" t="s">
        <v>3848</v>
      </c>
      <c r="B184" s="50">
        <v>29</v>
      </c>
      <c r="C184" s="8">
        <v>28</v>
      </c>
      <c r="D184" s="66">
        <v>2979</v>
      </c>
      <c r="F184">
        <v>28.3</v>
      </c>
      <c r="G184">
        <v>44</v>
      </c>
      <c r="H184">
        <v>333567</v>
      </c>
      <c r="I184">
        <v>23.9</v>
      </c>
      <c r="J184">
        <v>76</v>
      </c>
      <c r="K184">
        <v>412611</v>
      </c>
      <c r="N184" s="18"/>
    </row>
    <row r="185" spans="1:14" x14ac:dyDescent="0.2">
      <c r="A185" s="1" t="s">
        <v>3849</v>
      </c>
      <c r="B185" s="50">
        <v>31</v>
      </c>
      <c r="C185" s="8">
        <v>23</v>
      </c>
      <c r="D185" s="66">
        <v>3274</v>
      </c>
      <c r="F185">
        <v>30.3</v>
      </c>
      <c r="G185">
        <v>35</v>
      </c>
      <c r="H185">
        <v>333624</v>
      </c>
      <c r="I185">
        <v>18.3</v>
      </c>
      <c r="J185">
        <v>79.3</v>
      </c>
      <c r="K185">
        <v>412721</v>
      </c>
      <c r="N185" s="18"/>
    </row>
    <row r="186" spans="1:14" x14ac:dyDescent="0.2">
      <c r="A186" s="1" t="s">
        <v>3850</v>
      </c>
      <c r="B186" s="50">
        <v>32</v>
      </c>
      <c r="C186" s="8">
        <v>22</v>
      </c>
      <c r="D186" s="66">
        <v>3413</v>
      </c>
      <c r="F186">
        <v>28.9</v>
      </c>
      <c r="G186">
        <v>34.299999999999997</v>
      </c>
      <c r="H186">
        <v>333675</v>
      </c>
      <c r="I186">
        <v>20</v>
      </c>
      <c r="J186">
        <v>76.3</v>
      </c>
      <c r="K186">
        <v>412818</v>
      </c>
      <c r="N186" s="18"/>
    </row>
    <row r="187" spans="1:14" x14ac:dyDescent="0.2">
      <c r="A187" s="1" t="s">
        <v>3851</v>
      </c>
      <c r="B187" s="50">
        <v>33</v>
      </c>
      <c r="C187" s="8">
        <v>21</v>
      </c>
      <c r="D187" s="66">
        <v>3546</v>
      </c>
      <c r="F187">
        <v>29.7</v>
      </c>
      <c r="G187">
        <v>34.6</v>
      </c>
      <c r="H187">
        <v>333675</v>
      </c>
      <c r="I187">
        <v>19.8</v>
      </c>
      <c r="J187">
        <v>75.599999999999994</v>
      </c>
      <c r="K187">
        <v>412818</v>
      </c>
      <c r="N187" s="18"/>
    </row>
    <row r="188" spans="1:14" x14ac:dyDescent="0.2">
      <c r="A188" s="1" t="s">
        <v>3852</v>
      </c>
      <c r="B188" s="50">
        <v>34</v>
      </c>
      <c r="C188" s="8">
        <v>20</v>
      </c>
      <c r="D188" s="66">
        <v>3674</v>
      </c>
      <c r="F188">
        <v>28.8</v>
      </c>
      <c r="G188">
        <v>34</v>
      </c>
      <c r="H188">
        <v>333783</v>
      </c>
      <c r="I188">
        <v>18.3</v>
      </c>
      <c r="J188">
        <v>77.2</v>
      </c>
      <c r="K188">
        <v>413034</v>
      </c>
      <c r="N188" s="18"/>
    </row>
    <row r="189" spans="1:14" x14ac:dyDescent="0.2">
      <c r="A189" s="1" t="s">
        <v>3853</v>
      </c>
      <c r="B189" s="50">
        <v>32</v>
      </c>
      <c r="C189" s="8">
        <v>23</v>
      </c>
      <c r="D189" s="66">
        <v>3413</v>
      </c>
      <c r="F189">
        <v>25.8</v>
      </c>
      <c r="G189">
        <v>44.1</v>
      </c>
      <c r="H189">
        <v>333857</v>
      </c>
      <c r="I189">
        <v>17.2</v>
      </c>
      <c r="J189">
        <v>81.900000000000006</v>
      </c>
      <c r="K189">
        <v>413185</v>
      </c>
      <c r="N189" s="18"/>
    </row>
    <row r="190" spans="1:14" x14ac:dyDescent="0.2">
      <c r="A190" s="1" t="s">
        <v>3854</v>
      </c>
      <c r="B190" s="50">
        <v>31</v>
      </c>
      <c r="C190" s="8">
        <v>26</v>
      </c>
      <c r="D190" s="66">
        <v>3274</v>
      </c>
      <c r="F190">
        <v>23.1</v>
      </c>
      <c r="G190">
        <v>44.7</v>
      </c>
      <c r="H190">
        <v>333857</v>
      </c>
      <c r="I190">
        <v>19.8</v>
      </c>
      <c r="J190">
        <v>79.5</v>
      </c>
      <c r="K190">
        <v>413185</v>
      </c>
      <c r="N190" s="18"/>
    </row>
    <row r="191" spans="1:14" x14ac:dyDescent="0.2">
      <c r="A191" s="1" t="s">
        <v>3855</v>
      </c>
      <c r="B191" s="50">
        <v>30</v>
      </c>
      <c r="C191" s="8">
        <v>30</v>
      </c>
      <c r="D191" s="66">
        <v>3129</v>
      </c>
      <c r="F191">
        <v>23</v>
      </c>
      <c r="G191">
        <v>46</v>
      </c>
      <c r="H191">
        <v>333953</v>
      </c>
      <c r="I191">
        <v>18.899999999999999</v>
      </c>
      <c r="J191">
        <v>79.400000000000006</v>
      </c>
      <c r="K191">
        <v>413361</v>
      </c>
      <c r="N191" s="18"/>
    </row>
    <row r="192" spans="1:14" x14ac:dyDescent="0.2">
      <c r="A192" s="1" t="s">
        <v>3856</v>
      </c>
      <c r="B192" s="50">
        <v>28</v>
      </c>
      <c r="C192" s="8">
        <v>30</v>
      </c>
      <c r="D192" s="66">
        <v>2823</v>
      </c>
      <c r="F192">
        <v>18.600000000000001</v>
      </c>
      <c r="G192">
        <v>67.7</v>
      </c>
      <c r="H192">
        <v>334011</v>
      </c>
      <c r="I192">
        <v>15.6</v>
      </c>
      <c r="J192">
        <v>87.8</v>
      </c>
      <c r="K192">
        <v>413361</v>
      </c>
      <c r="N192" s="18"/>
    </row>
    <row r="193" spans="1:14" x14ac:dyDescent="0.2">
      <c r="A193" s="1" t="s">
        <v>3857</v>
      </c>
      <c r="B193" s="50">
        <v>27</v>
      </c>
      <c r="C193" s="8">
        <v>31</v>
      </c>
      <c r="D193" s="66">
        <v>2664</v>
      </c>
      <c r="F193">
        <v>20.3</v>
      </c>
      <c r="G193">
        <v>56.5</v>
      </c>
      <c r="H193">
        <v>334053</v>
      </c>
      <c r="I193">
        <v>16.8</v>
      </c>
      <c r="J193">
        <v>83.3</v>
      </c>
      <c r="K193">
        <v>413361</v>
      </c>
      <c r="N193" s="18"/>
    </row>
    <row r="194" spans="1:14" x14ac:dyDescent="0.2">
      <c r="A194" s="1" t="s">
        <v>3858</v>
      </c>
      <c r="B194" s="50">
        <v>25</v>
      </c>
      <c r="C194" s="8">
        <v>32</v>
      </c>
      <c r="D194" s="66">
        <v>2339</v>
      </c>
      <c r="E194" s="67">
        <v>2411.125</v>
      </c>
      <c r="F194" s="56">
        <f>AVERAGE(F178:F193)</f>
        <v>24.687500000000007</v>
      </c>
      <c r="G194" s="56">
        <f>AVERAGE(G178:G193)</f>
        <v>50.006250000000001</v>
      </c>
      <c r="H194" s="55">
        <f>H202-H178</f>
        <v>1221</v>
      </c>
      <c r="I194" s="55">
        <f>AVERAGE(I178:I193)</f>
        <v>18.906250000000004</v>
      </c>
      <c r="J194" s="55">
        <f>AVERAGE(J178:J193)</f>
        <v>79.65625</v>
      </c>
      <c r="K194" s="55">
        <f>K202-K178</f>
        <v>2031</v>
      </c>
      <c r="L194" s="8">
        <f>(K202-K178)+(H202-H178)</f>
        <v>3252</v>
      </c>
      <c r="M194" s="8"/>
      <c r="N194" s="18"/>
    </row>
    <row r="195" spans="1:14" x14ac:dyDescent="0.2">
      <c r="A195" s="1" t="s">
        <v>3859</v>
      </c>
      <c r="B195" s="50">
        <v>24</v>
      </c>
      <c r="C195" s="8">
        <v>38</v>
      </c>
      <c r="D195" s="66">
        <v>2176</v>
      </c>
      <c r="E195" s="67"/>
      <c r="F195" s="8"/>
      <c r="N195" s="18"/>
    </row>
    <row r="196" spans="1:14" x14ac:dyDescent="0.2">
      <c r="A196" s="1" t="s">
        <v>3860</v>
      </c>
      <c r="B196" s="50">
        <v>23</v>
      </c>
      <c r="C196" s="8">
        <v>44</v>
      </c>
      <c r="D196" s="66">
        <v>2016</v>
      </c>
      <c r="E196" s="67"/>
      <c r="F196" s="2"/>
      <c r="N196" s="18"/>
    </row>
    <row r="197" spans="1:14" x14ac:dyDescent="0.2">
      <c r="A197" s="1" t="s">
        <v>3861</v>
      </c>
      <c r="B197" s="50">
        <v>22</v>
      </c>
      <c r="C197" s="8">
        <v>49</v>
      </c>
      <c r="D197" s="66">
        <v>1860</v>
      </c>
      <c r="N197" s="18"/>
    </row>
    <row r="198" spans="1:14" x14ac:dyDescent="0.2">
      <c r="A198" s="1" t="s">
        <v>3862</v>
      </c>
      <c r="B198" s="50">
        <v>21</v>
      </c>
      <c r="C198" s="8">
        <v>55</v>
      </c>
      <c r="D198" s="66">
        <v>1710</v>
      </c>
      <c r="N198" s="18"/>
    </row>
    <row r="199" spans="1:14" x14ac:dyDescent="0.2">
      <c r="A199" s="1" t="s">
        <v>3863</v>
      </c>
      <c r="B199" s="50">
        <v>21</v>
      </c>
      <c r="C199" s="8">
        <v>60</v>
      </c>
      <c r="D199" s="66">
        <v>1710</v>
      </c>
      <c r="N199" s="18"/>
    </row>
    <row r="200" spans="1:14" x14ac:dyDescent="0.2">
      <c r="A200" s="1" t="s">
        <v>3864</v>
      </c>
      <c r="B200" s="50">
        <v>20</v>
      </c>
      <c r="C200" s="8">
        <v>65</v>
      </c>
      <c r="D200" s="66">
        <v>1571</v>
      </c>
      <c r="N200" s="18"/>
    </row>
    <row r="201" spans="1:14" x14ac:dyDescent="0.2">
      <c r="A201" s="1" t="s">
        <v>3865</v>
      </c>
      <c r="B201" s="50">
        <v>20</v>
      </c>
      <c r="C201" s="8">
        <v>62</v>
      </c>
      <c r="D201" s="66">
        <v>1571</v>
      </c>
      <c r="N201" s="18"/>
    </row>
    <row r="202" spans="1:14" x14ac:dyDescent="0.2">
      <c r="A202" s="1" t="s">
        <v>3866</v>
      </c>
      <c r="B202" s="50">
        <v>20</v>
      </c>
      <c r="C202" s="8">
        <v>60</v>
      </c>
      <c r="D202" s="66">
        <v>1571</v>
      </c>
      <c r="F202">
        <v>18.3</v>
      </c>
      <c r="G202">
        <v>76.599999999999994</v>
      </c>
      <c r="H202">
        <v>334493</v>
      </c>
      <c r="I202">
        <v>16.2</v>
      </c>
      <c r="J202">
        <v>89.7</v>
      </c>
      <c r="K202">
        <v>414082</v>
      </c>
      <c r="M202" s="37"/>
      <c r="N202" s="18"/>
    </row>
    <row r="203" spans="1:14" x14ac:dyDescent="0.2">
      <c r="A203" s="1" t="s">
        <v>3867</v>
      </c>
      <c r="B203" s="50">
        <v>21</v>
      </c>
      <c r="C203" s="8">
        <v>57</v>
      </c>
      <c r="D203" s="66">
        <v>1710</v>
      </c>
      <c r="F203">
        <v>20.5</v>
      </c>
      <c r="G203">
        <v>67.5</v>
      </c>
      <c r="H203">
        <v>334534</v>
      </c>
      <c r="I203">
        <v>18.8</v>
      </c>
      <c r="J203">
        <v>86.1</v>
      </c>
      <c r="K203">
        <v>414157</v>
      </c>
      <c r="M203" s="37"/>
      <c r="N203" s="18"/>
    </row>
    <row r="204" spans="1:14" x14ac:dyDescent="0.2">
      <c r="A204" s="1" t="s">
        <v>3868</v>
      </c>
      <c r="B204" s="50">
        <v>22</v>
      </c>
      <c r="C204" s="8">
        <v>52</v>
      </c>
      <c r="D204" s="66">
        <v>1860</v>
      </c>
      <c r="F204">
        <v>23.4</v>
      </c>
      <c r="G204">
        <v>56.3</v>
      </c>
      <c r="H204">
        <v>334579</v>
      </c>
      <c r="I204">
        <v>20.5</v>
      </c>
      <c r="J204">
        <v>80.5</v>
      </c>
      <c r="K204">
        <v>414239</v>
      </c>
      <c r="M204" s="37"/>
      <c r="N204" s="18"/>
    </row>
    <row r="205" spans="1:14" x14ac:dyDescent="0.2">
      <c r="A205" s="1" t="s">
        <v>3869</v>
      </c>
      <c r="B205" s="50">
        <v>24</v>
      </c>
      <c r="C205" s="8">
        <v>46</v>
      </c>
      <c r="D205" s="66">
        <v>2176</v>
      </c>
      <c r="F205">
        <v>26</v>
      </c>
      <c r="G205">
        <v>50.9</v>
      </c>
      <c r="H205">
        <v>334630</v>
      </c>
      <c r="I205">
        <v>17.5</v>
      </c>
      <c r="J205">
        <v>86.1</v>
      </c>
      <c r="K205">
        <v>414334</v>
      </c>
      <c r="M205" s="37"/>
      <c r="N205" s="18"/>
    </row>
    <row r="206" spans="1:14" x14ac:dyDescent="0.2">
      <c r="A206" s="1" t="s">
        <v>3870</v>
      </c>
      <c r="B206" s="50">
        <v>26</v>
      </c>
      <c r="C206" s="8">
        <v>41</v>
      </c>
      <c r="D206" s="66">
        <v>2502</v>
      </c>
      <c r="F206">
        <v>27</v>
      </c>
      <c r="G206">
        <v>49.2</v>
      </c>
      <c r="H206">
        <v>334676</v>
      </c>
      <c r="I206">
        <v>19.600000000000001</v>
      </c>
      <c r="J206">
        <v>85.3</v>
      </c>
      <c r="K206">
        <v>414421</v>
      </c>
      <c r="M206" s="37"/>
      <c r="N206" s="18"/>
    </row>
    <row r="207" spans="1:14" x14ac:dyDescent="0.2">
      <c r="A207" s="1" t="s">
        <v>3871</v>
      </c>
      <c r="B207" s="50">
        <v>27</v>
      </c>
      <c r="C207" s="8">
        <v>36</v>
      </c>
      <c r="D207" s="66">
        <v>2664</v>
      </c>
      <c r="F207">
        <v>29.5</v>
      </c>
      <c r="G207">
        <v>45.7</v>
      </c>
      <c r="H207">
        <v>334769</v>
      </c>
      <c r="I207">
        <v>20</v>
      </c>
      <c r="J207">
        <v>80.2</v>
      </c>
      <c r="K207">
        <v>414566</v>
      </c>
      <c r="M207" s="37"/>
      <c r="N207" s="18"/>
    </row>
    <row r="208" spans="1:14" x14ac:dyDescent="0.2">
      <c r="A208" s="1" t="s">
        <v>3872</v>
      </c>
      <c r="B208" s="50">
        <v>28</v>
      </c>
      <c r="C208" s="8">
        <v>32</v>
      </c>
      <c r="D208" s="66">
        <v>2823</v>
      </c>
      <c r="F208">
        <v>28.5</v>
      </c>
      <c r="G208">
        <v>48.1</v>
      </c>
      <c r="H208">
        <v>334749</v>
      </c>
      <c r="I208">
        <v>22.7</v>
      </c>
      <c r="J208">
        <v>72.900000000000006</v>
      </c>
      <c r="K208">
        <v>414566</v>
      </c>
      <c r="M208" s="37"/>
      <c r="N208" s="18"/>
    </row>
    <row r="209" spans="1:14" x14ac:dyDescent="0.2">
      <c r="A209" s="1" t="s">
        <v>3873</v>
      </c>
      <c r="B209" s="50">
        <v>30</v>
      </c>
      <c r="C209" s="8">
        <v>28</v>
      </c>
      <c r="D209" s="66">
        <v>3129</v>
      </c>
      <c r="F209">
        <v>28.2</v>
      </c>
      <c r="G209">
        <v>44.7</v>
      </c>
      <c r="H209">
        <v>334824</v>
      </c>
      <c r="I209">
        <v>20</v>
      </c>
      <c r="J209">
        <v>80.5</v>
      </c>
      <c r="K209">
        <v>414716</v>
      </c>
      <c r="M209" s="37"/>
      <c r="N209" s="18"/>
    </row>
    <row r="210" spans="1:14" x14ac:dyDescent="0.2">
      <c r="A210" s="1" t="s">
        <v>3874</v>
      </c>
      <c r="B210" s="50">
        <v>30</v>
      </c>
      <c r="C210" s="8">
        <v>27</v>
      </c>
      <c r="D210" s="66">
        <v>3129</v>
      </c>
      <c r="F210">
        <v>28</v>
      </c>
      <c r="G210">
        <v>44.5</v>
      </c>
      <c r="H210">
        <v>334873</v>
      </c>
      <c r="I210">
        <v>22.7</v>
      </c>
      <c r="J210">
        <v>76.7</v>
      </c>
      <c r="K210">
        <v>414815</v>
      </c>
      <c r="M210" s="37"/>
      <c r="N210" s="18"/>
    </row>
    <row r="211" spans="1:14" x14ac:dyDescent="0.2">
      <c r="A211" s="1" t="s">
        <v>3875</v>
      </c>
      <c r="B211" s="50">
        <v>30</v>
      </c>
      <c r="C211" s="8">
        <v>26</v>
      </c>
      <c r="D211" s="66">
        <v>3129</v>
      </c>
      <c r="F211">
        <v>29.5</v>
      </c>
      <c r="G211">
        <v>40.9</v>
      </c>
      <c r="H211">
        <v>334932</v>
      </c>
      <c r="I211">
        <v>20</v>
      </c>
      <c r="J211">
        <v>60</v>
      </c>
      <c r="K211">
        <v>414937</v>
      </c>
      <c r="M211" s="37"/>
      <c r="N211" s="18"/>
    </row>
    <row r="212" spans="1:14" x14ac:dyDescent="0.2">
      <c r="A212" s="1" t="s">
        <v>3876</v>
      </c>
      <c r="B212" s="50">
        <v>31</v>
      </c>
      <c r="C212" s="8">
        <v>25</v>
      </c>
      <c r="D212" s="66">
        <v>3274</v>
      </c>
      <c r="F212">
        <v>29.1</v>
      </c>
      <c r="G212">
        <v>43.7</v>
      </c>
      <c r="H212">
        <v>334973</v>
      </c>
      <c r="I212">
        <v>22.6</v>
      </c>
      <c r="J212">
        <v>78.400000000000006</v>
      </c>
      <c r="K212">
        <v>415019</v>
      </c>
      <c r="N212" s="18"/>
    </row>
    <row r="213" spans="1:14" x14ac:dyDescent="0.2">
      <c r="A213" s="1" t="s">
        <v>3877</v>
      </c>
      <c r="B213" s="50">
        <v>29</v>
      </c>
      <c r="C213" s="8">
        <v>28</v>
      </c>
      <c r="D213" s="66">
        <v>2979</v>
      </c>
      <c r="F213">
        <v>26</v>
      </c>
      <c r="G213">
        <v>52.6</v>
      </c>
      <c r="H213">
        <v>335028</v>
      </c>
      <c r="I213">
        <v>23.5</v>
      </c>
      <c r="J213">
        <v>76.599999999999994</v>
      </c>
      <c r="K213">
        <v>415128</v>
      </c>
      <c r="N213" s="18"/>
    </row>
    <row r="214" spans="1:14" x14ac:dyDescent="0.2">
      <c r="A214" s="1" t="s">
        <v>3878</v>
      </c>
      <c r="B214" s="50">
        <v>28</v>
      </c>
      <c r="C214" s="8">
        <v>31</v>
      </c>
      <c r="D214" s="66">
        <v>2823</v>
      </c>
      <c r="F214">
        <v>23.7</v>
      </c>
      <c r="G214">
        <v>69.900000000000006</v>
      </c>
      <c r="H214">
        <v>335028</v>
      </c>
      <c r="I214">
        <v>20.9</v>
      </c>
      <c r="J214">
        <v>78.099999999999994</v>
      </c>
      <c r="K214">
        <v>415128</v>
      </c>
      <c r="N214" s="18"/>
    </row>
    <row r="215" spans="1:14" x14ac:dyDescent="0.2">
      <c r="A215" s="1" t="s">
        <v>3879</v>
      </c>
      <c r="B215" s="50">
        <v>27</v>
      </c>
      <c r="C215" s="8">
        <v>35</v>
      </c>
      <c r="D215" s="66">
        <v>2664</v>
      </c>
      <c r="F215">
        <v>22.1</v>
      </c>
      <c r="G215">
        <v>68.099999999999994</v>
      </c>
      <c r="H215">
        <v>335137</v>
      </c>
      <c r="I215">
        <v>22.4</v>
      </c>
      <c r="J215">
        <v>81</v>
      </c>
      <c r="K215">
        <v>415368</v>
      </c>
      <c r="N215" s="18"/>
    </row>
    <row r="216" spans="1:14" x14ac:dyDescent="0.2">
      <c r="A216" s="1" t="s">
        <v>3880</v>
      </c>
      <c r="B216" s="50">
        <v>26</v>
      </c>
      <c r="C216" s="8">
        <v>38</v>
      </c>
      <c r="D216" s="66">
        <v>2502</v>
      </c>
      <c r="F216">
        <v>19.600000000000001</v>
      </c>
      <c r="G216">
        <v>75.599999999999994</v>
      </c>
      <c r="H216">
        <v>335185</v>
      </c>
      <c r="I216">
        <v>21.2</v>
      </c>
      <c r="J216">
        <v>89.7</v>
      </c>
      <c r="K216">
        <v>415461</v>
      </c>
      <c r="N216" s="18"/>
    </row>
    <row r="217" spans="1:14" x14ac:dyDescent="0.2">
      <c r="A217" s="1" t="s">
        <v>3881</v>
      </c>
      <c r="B217" s="50">
        <v>26</v>
      </c>
      <c r="C217" s="8">
        <v>41</v>
      </c>
      <c r="D217" s="66">
        <v>2502</v>
      </c>
      <c r="F217">
        <v>18.899999999999999</v>
      </c>
      <c r="G217">
        <v>79.099999999999994</v>
      </c>
      <c r="H217">
        <v>335231</v>
      </c>
      <c r="I217">
        <v>26.7</v>
      </c>
      <c r="J217">
        <v>89</v>
      </c>
      <c r="K217">
        <v>415546</v>
      </c>
      <c r="N217" s="18"/>
    </row>
    <row r="218" spans="1:14" x14ac:dyDescent="0.2">
      <c r="A218" s="1" t="s">
        <v>3882</v>
      </c>
      <c r="B218" s="50">
        <v>25</v>
      </c>
      <c r="C218" s="8">
        <v>44</v>
      </c>
      <c r="D218" s="66">
        <v>2339</v>
      </c>
      <c r="E218" s="67">
        <v>2349.5833333333335</v>
      </c>
      <c r="F218" s="56">
        <f>AVERAGE(F202:F217)</f>
        <v>24.893750000000001</v>
      </c>
      <c r="G218" s="56">
        <f>AVERAGE(G202:G217)</f>
        <v>57.087500000000006</v>
      </c>
      <c r="H218" s="55">
        <f>H227-H202</f>
        <v>1171</v>
      </c>
      <c r="I218" s="55">
        <f>AVERAGE(I202:I217)</f>
        <v>20.956249999999994</v>
      </c>
      <c r="J218" s="55">
        <f>AVERAGE(J202:J217)</f>
        <v>80.674999999999997</v>
      </c>
      <c r="K218" s="55">
        <f>K227-K202</f>
        <v>2248</v>
      </c>
      <c r="L218" s="8">
        <f>(K227-K202)+(H227-H202)</f>
        <v>3419</v>
      </c>
      <c r="M218" s="8"/>
      <c r="N218" s="18"/>
    </row>
    <row r="219" spans="1:14" hidden="1" x14ac:dyDescent="0.2">
      <c r="B219" s="50"/>
      <c r="D219" s="66">
        <v>0</v>
      </c>
      <c r="L219" s="8"/>
      <c r="M219" s="8"/>
      <c r="N219" s="18"/>
    </row>
    <row r="220" spans="1:14" x14ac:dyDescent="0.2">
      <c r="A220" s="1" t="s">
        <v>3883</v>
      </c>
      <c r="B220" s="50">
        <v>24</v>
      </c>
      <c r="C220">
        <v>46</v>
      </c>
      <c r="D220" s="66">
        <v>2176</v>
      </c>
      <c r="E220" s="67"/>
      <c r="F220" s="8"/>
      <c r="N220" s="18"/>
    </row>
    <row r="221" spans="1:14" x14ac:dyDescent="0.2">
      <c r="A221" s="1" t="s">
        <v>3884</v>
      </c>
      <c r="B221" s="50">
        <v>24</v>
      </c>
      <c r="C221">
        <v>48</v>
      </c>
      <c r="D221" s="66">
        <v>2176</v>
      </c>
      <c r="E221" s="67"/>
      <c r="F221" s="2"/>
      <c r="N221" s="18"/>
    </row>
    <row r="222" spans="1:14" x14ac:dyDescent="0.2">
      <c r="A222" s="1" t="s">
        <v>3885</v>
      </c>
      <c r="B222" s="50">
        <v>23</v>
      </c>
      <c r="C222">
        <v>50</v>
      </c>
      <c r="D222" s="66">
        <v>2016</v>
      </c>
      <c r="H222" s="8"/>
      <c r="K222" s="8"/>
      <c r="N222" s="18"/>
    </row>
    <row r="223" spans="1:14" x14ac:dyDescent="0.2">
      <c r="A223" s="1" t="s">
        <v>3886</v>
      </c>
      <c r="B223" s="50">
        <v>22</v>
      </c>
      <c r="C223">
        <v>51</v>
      </c>
      <c r="D223" s="66">
        <v>1860</v>
      </c>
      <c r="N223" s="18"/>
    </row>
    <row r="224" spans="1:14" x14ac:dyDescent="0.2">
      <c r="A224" s="1" t="s">
        <v>3887</v>
      </c>
      <c r="B224" s="50">
        <v>21</v>
      </c>
      <c r="C224">
        <v>52</v>
      </c>
      <c r="D224" s="66">
        <v>1710</v>
      </c>
      <c r="N224" s="18"/>
    </row>
    <row r="225" spans="1:14" x14ac:dyDescent="0.2">
      <c r="A225" s="1" t="s">
        <v>3888</v>
      </c>
      <c r="B225" s="50">
        <v>21</v>
      </c>
      <c r="C225">
        <v>54</v>
      </c>
      <c r="D225" s="66">
        <v>1710</v>
      </c>
      <c r="N225" s="18"/>
    </row>
    <row r="226" spans="1:14" x14ac:dyDescent="0.2">
      <c r="A226" s="1" t="s">
        <v>3889</v>
      </c>
      <c r="B226" s="50">
        <v>21</v>
      </c>
      <c r="C226">
        <v>53</v>
      </c>
      <c r="D226" s="66">
        <v>1710</v>
      </c>
      <c r="N226" s="18"/>
    </row>
    <row r="227" spans="1:14" x14ac:dyDescent="0.2">
      <c r="A227" s="1" t="s">
        <v>3890</v>
      </c>
      <c r="B227" s="50">
        <v>22</v>
      </c>
      <c r="C227">
        <v>51</v>
      </c>
      <c r="D227" s="66">
        <v>1860</v>
      </c>
      <c r="F227">
        <v>19.3</v>
      </c>
      <c r="G227">
        <v>79.099999999999994</v>
      </c>
      <c r="H227">
        <v>335664</v>
      </c>
      <c r="I227">
        <v>18.3</v>
      </c>
      <c r="J227">
        <v>85.1</v>
      </c>
      <c r="K227">
        <v>416330</v>
      </c>
      <c r="M227" s="37"/>
      <c r="N227" s="18"/>
    </row>
    <row r="228" spans="1:14" x14ac:dyDescent="0.2">
      <c r="A228" s="1" t="s">
        <v>3891</v>
      </c>
      <c r="B228" s="50">
        <v>22</v>
      </c>
      <c r="C228">
        <v>50</v>
      </c>
      <c r="D228" s="66">
        <v>1860</v>
      </c>
      <c r="F228">
        <v>22.5</v>
      </c>
      <c r="G228">
        <v>67.099999999999994</v>
      </c>
      <c r="H228">
        <v>335707</v>
      </c>
      <c r="I228">
        <v>17.5</v>
      </c>
      <c r="J228">
        <v>89.5</v>
      </c>
      <c r="K228">
        <v>416406</v>
      </c>
      <c r="M228" s="37"/>
      <c r="N228" s="18"/>
    </row>
    <row r="229" spans="1:14" x14ac:dyDescent="0.2">
      <c r="A229" s="1" t="s">
        <v>3892</v>
      </c>
      <c r="B229" s="50">
        <v>24</v>
      </c>
      <c r="C229">
        <v>45</v>
      </c>
      <c r="D229" s="66">
        <v>2176</v>
      </c>
      <c r="F229">
        <v>24.8</v>
      </c>
      <c r="G229">
        <v>59</v>
      </c>
      <c r="H229">
        <v>335752</v>
      </c>
      <c r="I229">
        <v>20.5</v>
      </c>
      <c r="J229">
        <v>83</v>
      </c>
      <c r="K229">
        <v>416486</v>
      </c>
      <c r="M229" s="37"/>
      <c r="N229" s="18"/>
    </row>
    <row r="230" spans="1:14" x14ac:dyDescent="0.2">
      <c r="A230" s="1" t="s">
        <v>3893</v>
      </c>
      <c r="B230" s="50">
        <v>26</v>
      </c>
      <c r="C230">
        <v>40</v>
      </c>
      <c r="D230" s="66">
        <v>2502</v>
      </c>
      <c r="F230">
        <v>27.8</v>
      </c>
      <c r="G230">
        <v>50.4</v>
      </c>
      <c r="H230">
        <v>335800</v>
      </c>
      <c r="I230">
        <v>24.4</v>
      </c>
      <c r="J230">
        <v>58.6</v>
      </c>
      <c r="K230">
        <v>416573</v>
      </c>
      <c r="M230" s="37"/>
      <c r="N230" s="18"/>
    </row>
    <row r="231" spans="1:14" x14ac:dyDescent="0.2">
      <c r="A231" s="1" t="s">
        <v>3894</v>
      </c>
      <c r="B231" s="50">
        <v>28</v>
      </c>
      <c r="C231">
        <v>35</v>
      </c>
      <c r="D231" s="66">
        <v>2823</v>
      </c>
      <c r="F231">
        <v>27.3</v>
      </c>
      <c r="G231">
        <v>47.5</v>
      </c>
      <c r="H231">
        <v>335852</v>
      </c>
      <c r="I231">
        <v>28.8</v>
      </c>
      <c r="J231">
        <v>50.1</v>
      </c>
      <c r="K231">
        <v>416662</v>
      </c>
      <c r="M231" s="37"/>
      <c r="N231" s="18"/>
    </row>
    <row r="232" spans="1:14" x14ac:dyDescent="0.2">
      <c r="A232" s="1" t="s">
        <v>3895</v>
      </c>
      <c r="B232" s="50">
        <v>29</v>
      </c>
      <c r="C232">
        <v>32</v>
      </c>
      <c r="D232" s="66">
        <v>2979</v>
      </c>
      <c r="F232">
        <v>30.6</v>
      </c>
      <c r="G232">
        <v>47.7</v>
      </c>
      <c r="H232">
        <v>335929</v>
      </c>
      <c r="I232">
        <v>29.3</v>
      </c>
      <c r="J232">
        <v>47.6</v>
      </c>
      <c r="K232">
        <v>416793</v>
      </c>
      <c r="M232" s="37"/>
      <c r="N232" s="18"/>
    </row>
    <row r="233" spans="1:14" x14ac:dyDescent="0.2">
      <c r="A233" s="1" t="s">
        <v>3896</v>
      </c>
      <c r="B233" s="50">
        <v>30</v>
      </c>
      <c r="C233">
        <v>30</v>
      </c>
      <c r="D233" s="66">
        <v>3129</v>
      </c>
      <c r="F233">
        <v>32</v>
      </c>
      <c r="G233">
        <v>38.4</v>
      </c>
      <c r="H233">
        <v>335929</v>
      </c>
      <c r="I233">
        <v>29.5</v>
      </c>
      <c r="J233">
        <v>42.6</v>
      </c>
      <c r="K233">
        <v>416793</v>
      </c>
      <c r="M233" s="37"/>
      <c r="N233" s="18"/>
    </row>
    <row r="234" spans="1:14" x14ac:dyDescent="0.2">
      <c r="A234" s="1" t="s">
        <v>3897</v>
      </c>
      <c r="B234" s="50">
        <v>31</v>
      </c>
      <c r="C234">
        <v>27</v>
      </c>
      <c r="D234" s="66">
        <v>3274</v>
      </c>
      <c r="F234">
        <v>31.1</v>
      </c>
      <c r="G234">
        <v>37.1</v>
      </c>
      <c r="H234">
        <v>336020</v>
      </c>
      <c r="I234">
        <v>30.1</v>
      </c>
      <c r="J234">
        <v>34.700000000000003</v>
      </c>
      <c r="K234">
        <v>416946</v>
      </c>
      <c r="M234" s="37"/>
      <c r="N234" s="18"/>
    </row>
    <row r="235" spans="1:14" x14ac:dyDescent="0.2">
      <c r="A235" s="1" t="s">
        <v>3898</v>
      </c>
      <c r="B235" s="50">
        <v>31</v>
      </c>
      <c r="C235">
        <v>26</v>
      </c>
      <c r="D235" s="66">
        <v>3274</v>
      </c>
      <c r="F235">
        <v>32.299999999999997</v>
      </c>
      <c r="G235">
        <v>34.799999999999997</v>
      </c>
      <c r="H235">
        <v>336077</v>
      </c>
      <c r="I235">
        <v>30.8</v>
      </c>
      <c r="J235">
        <v>36.4</v>
      </c>
      <c r="K235">
        <v>417041</v>
      </c>
      <c r="M235" s="37"/>
      <c r="N235" s="18"/>
    </row>
    <row r="236" spans="1:14" x14ac:dyDescent="0.2">
      <c r="A236" s="1" t="s">
        <v>3899</v>
      </c>
      <c r="B236" s="50">
        <v>31</v>
      </c>
      <c r="C236">
        <v>26</v>
      </c>
      <c r="D236" s="66">
        <v>3274</v>
      </c>
      <c r="F236">
        <v>31.4</v>
      </c>
      <c r="G236">
        <v>34.4</v>
      </c>
      <c r="H236">
        <v>336127</v>
      </c>
      <c r="I236">
        <v>30.2</v>
      </c>
      <c r="J236">
        <v>34</v>
      </c>
      <c r="K236">
        <v>417128</v>
      </c>
      <c r="M236" s="37"/>
      <c r="N236" s="18"/>
    </row>
    <row r="237" spans="1:14" x14ac:dyDescent="0.2">
      <c r="A237" s="1" t="s">
        <v>3900</v>
      </c>
      <c r="B237" s="50">
        <v>31</v>
      </c>
      <c r="C237">
        <v>25</v>
      </c>
      <c r="D237" s="66">
        <v>3274</v>
      </c>
      <c r="F237">
        <v>31</v>
      </c>
      <c r="G237">
        <v>36.5</v>
      </c>
      <c r="H237">
        <v>336183</v>
      </c>
      <c r="I237">
        <v>19.899999999999999</v>
      </c>
      <c r="J237">
        <v>73</v>
      </c>
      <c r="K237">
        <v>417223</v>
      </c>
      <c r="M237" s="37"/>
      <c r="N237" s="18"/>
    </row>
    <row r="238" spans="1:14" x14ac:dyDescent="0.2">
      <c r="A238" s="1" t="s">
        <v>3901</v>
      </c>
      <c r="B238" s="50">
        <v>30</v>
      </c>
      <c r="C238">
        <v>33</v>
      </c>
      <c r="D238" s="66">
        <v>3129</v>
      </c>
      <c r="F238" t="s">
        <v>537</v>
      </c>
      <c r="G238" t="s">
        <v>537</v>
      </c>
      <c r="H238" t="s">
        <v>537</v>
      </c>
      <c r="I238" t="s">
        <v>537</v>
      </c>
      <c r="J238" t="s">
        <v>537</v>
      </c>
      <c r="K238" t="s">
        <v>537</v>
      </c>
      <c r="M238" s="37"/>
      <c r="N238" s="18"/>
    </row>
    <row r="239" spans="1:14" x14ac:dyDescent="0.2">
      <c r="A239" s="1" t="s">
        <v>3902</v>
      </c>
      <c r="B239" s="50">
        <v>28</v>
      </c>
      <c r="C239">
        <v>41</v>
      </c>
      <c r="D239" s="66">
        <v>2823</v>
      </c>
      <c r="F239" t="s">
        <v>537</v>
      </c>
      <c r="G239" t="s">
        <v>537</v>
      </c>
      <c r="H239" t="s">
        <v>537</v>
      </c>
      <c r="I239" t="s">
        <v>537</v>
      </c>
      <c r="J239" t="s">
        <v>537</v>
      </c>
      <c r="K239" t="s">
        <v>537</v>
      </c>
      <c r="M239" s="37"/>
      <c r="N239" s="18"/>
    </row>
    <row r="240" spans="1:14" x14ac:dyDescent="0.2">
      <c r="A240" s="1" t="s">
        <v>3903</v>
      </c>
      <c r="B240" s="50">
        <v>27</v>
      </c>
      <c r="C240">
        <v>49</v>
      </c>
      <c r="D240" s="66">
        <v>2664</v>
      </c>
      <c r="F240">
        <v>22.2</v>
      </c>
      <c r="G240">
        <v>26.6</v>
      </c>
      <c r="H240">
        <v>336238</v>
      </c>
      <c r="I240">
        <v>16.8</v>
      </c>
      <c r="J240">
        <v>83.5</v>
      </c>
      <c r="K240">
        <v>417286</v>
      </c>
      <c r="M240" s="37"/>
      <c r="N240" s="18"/>
    </row>
    <row r="241" spans="1:14" x14ac:dyDescent="0.2">
      <c r="A241" s="1" t="s">
        <v>3904</v>
      </c>
      <c r="B241" s="50">
        <v>26</v>
      </c>
      <c r="C241">
        <v>50</v>
      </c>
      <c r="D241" s="66">
        <v>2502</v>
      </c>
      <c r="F241">
        <v>19.600000000000001</v>
      </c>
      <c r="G241">
        <v>61.6</v>
      </c>
      <c r="H241">
        <v>336265</v>
      </c>
      <c r="I241">
        <v>15.1</v>
      </c>
      <c r="J241">
        <v>78.099999999999994</v>
      </c>
      <c r="K241">
        <v>417296</v>
      </c>
      <c r="M241" s="37"/>
      <c r="N241" s="18"/>
    </row>
    <row r="242" spans="1:14" x14ac:dyDescent="0.2">
      <c r="A242" s="1" t="s">
        <v>3905</v>
      </c>
      <c r="B242" s="50">
        <v>25</v>
      </c>
      <c r="C242">
        <v>51</v>
      </c>
      <c r="D242" s="66">
        <v>2339</v>
      </c>
      <c r="F242">
        <v>18.600000000000001</v>
      </c>
      <c r="G242">
        <v>68.099999999999994</v>
      </c>
      <c r="H242">
        <v>336301</v>
      </c>
      <c r="I242">
        <v>15.5</v>
      </c>
      <c r="J242">
        <v>88.4</v>
      </c>
      <c r="K242">
        <v>417358</v>
      </c>
      <c r="M242" s="37"/>
      <c r="N242" s="18"/>
    </row>
    <row r="243" spans="1:14" x14ac:dyDescent="0.2">
      <c r="A243" s="1" t="s">
        <v>3906</v>
      </c>
      <c r="B243" s="50">
        <v>24</v>
      </c>
      <c r="C243">
        <v>52</v>
      </c>
      <c r="D243" s="66">
        <v>2176</v>
      </c>
      <c r="E243" s="67">
        <v>2475.6666666666665</v>
      </c>
      <c r="F243" s="56">
        <f>AVERAGE(F227:F242)</f>
        <v>26.464285714285715</v>
      </c>
      <c r="G243" s="56">
        <f>AVERAGE(G227:G242)</f>
        <v>49.164285714285718</v>
      </c>
      <c r="H243" s="55">
        <f>H252-H227</f>
        <v>844</v>
      </c>
      <c r="I243" s="55">
        <f>AVERAGE(I227:I242)</f>
        <v>23.335714285714285</v>
      </c>
      <c r="J243" s="55">
        <f>AVERAGE(J227:J242)</f>
        <v>63.185714285714297</v>
      </c>
      <c r="K243" s="55">
        <f>K252-K227</f>
        <v>1334</v>
      </c>
      <c r="L243" s="8"/>
      <c r="M243" s="8"/>
      <c r="N243" s="18"/>
    </row>
    <row r="244" spans="1:14" hidden="1" x14ac:dyDescent="0.2">
      <c r="B244" s="50"/>
      <c r="D244" s="66">
        <v>0</v>
      </c>
      <c r="N244" s="18"/>
    </row>
    <row r="245" spans="1:14" x14ac:dyDescent="0.2">
      <c r="A245" s="1" t="s">
        <v>3907</v>
      </c>
      <c r="B245" s="50">
        <v>24</v>
      </c>
      <c r="C245">
        <v>53</v>
      </c>
      <c r="D245" s="66">
        <v>2176</v>
      </c>
      <c r="E245" s="67"/>
      <c r="F245" s="8"/>
      <c r="L245" s="8">
        <f>(K252-K227)+(H252-H227)</f>
        <v>2178</v>
      </c>
      <c r="N245" s="18"/>
    </row>
    <row r="246" spans="1:14" x14ac:dyDescent="0.2">
      <c r="A246" s="1" t="s">
        <v>3908</v>
      </c>
      <c r="B246" s="50">
        <v>23</v>
      </c>
      <c r="C246">
        <v>54</v>
      </c>
      <c r="D246" s="66">
        <v>2016</v>
      </c>
      <c r="E246" s="67"/>
      <c r="F246" s="2"/>
      <c r="H246" s="8"/>
      <c r="K246" s="8"/>
      <c r="N246" s="18"/>
    </row>
    <row r="247" spans="1:14" x14ac:dyDescent="0.2">
      <c r="A247" s="1" t="s">
        <v>3909</v>
      </c>
      <c r="B247" s="50">
        <v>23</v>
      </c>
      <c r="C247">
        <v>54</v>
      </c>
      <c r="D247" s="66">
        <v>2016</v>
      </c>
      <c r="N247" s="18"/>
    </row>
    <row r="248" spans="1:14" x14ac:dyDescent="0.2">
      <c r="A248" s="1" t="s">
        <v>3910</v>
      </c>
      <c r="B248" s="50">
        <v>22</v>
      </c>
      <c r="C248">
        <v>56</v>
      </c>
      <c r="D248" s="66">
        <v>1860</v>
      </c>
      <c r="N248" s="18"/>
    </row>
    <row r="249" spans="1:14" x14ac:dyDescent="0.2">
      <c r="A249" s="1" t="s">
        <v>3911</v>
      </c>
      <c r="B249" s="50">
        <v>22</v>
      </c>
      <c r="C249">
        <v>57</v>
      </c>
      <c r="D249" s="66">
        <v>1860</v>
      </c>
      <c r="N249" s="18"/>
    </row>
    <row r="250" spans="1:14" x14ac:dyDescent="0.2">
      <c r="A250" s="1" t="s">
        <v>3912</v>
      </c>
      <c r="B250" s="50">
        <v>22</v>
      </c>
      <c r="C250">
        <v>59</v>
      </c>
      <c r="D250" s="66">
        <v>1860</v>
      </c>
      <c r="N250" s="18"/>
    </row>
    <row r="251" spans="1:14" x14ac:dyDescent="0.2">
      <c r="A251" s="1" t="s">
        <v>3913</v>
      </c>
      <c r="B251" s="50">
        <v>22</v>
      </c>
      <c r="C251">
        <v>57</v>
      </c>
      <c r="D251" s="66">
        <v>1860</v>
      </c>
      <c r="N251" s="18"/>
    </row>
    <row r="252" spans="1:14" x14ac:dyDescent="0.2">
      <c r="A252" s="1" t="s">
        <v>3914</v>
      </c>
      <c r="B252" s="50">
        <v>22</v>
      </c>
      <c r="C252">
        <v>55</v>
      </c>
      <c r="D252" s="66">
        <v>1860</v>
      </c>
      <c r="F252">
        <v>18.600000000000001</v>
      </c>
      <c r="G252">
        <v>60.6</v>
      </c>
      <c r="H252">
        <v>336508</v>
      </c>
      <c r="I252">
        <v>17.100000000000001</v>
      </c>
      <c r="J252">
        <v>84</v>
      </c>
      <c r="K252">
        <v>417664</v>
      </c>
      <c r="M252" s="37"/>
      <c r="N252" s="18"/>
    </row>
    <row r="253" spans="1:14" x14ac:dyDescent="0.2">
      <c r="A253" s="1" t="s">
        <v>3915</v>
      </c>
      <c r="B253" s="50">
        <v>22</v>
      </c>
      <c r="C253">
        <v>54</v>
      </c>
      <c r="D253" s="66">
        <v>1860</v>
      </c>
      <c r="F253">
        <v>23</v>
      </c>
      <c r="G253">
        <v>54.3</v>
      </c>
      <c r="H253">
        <v>336539</v>
      </c>
      <c r="I253">
        <v>19.7</v>
      </c>
      <c r="J253">
        <v>85.1</v>
      </c>
      <c r="K253">
        <v>417685</v>
      </c>
      <c r="M253" s="37"/>
      <c r="N253" s="18"/>
    </row>
    <row r="254" spans="1:14" x14ac:dyDescent="0.2">
      <c r="A254" s="1" t="s">
        <v>3916</v>
      </c>
      <c r="B254" s="50">
        <v>23</v>
      </c>
      <c r="C254">
        <v>48</v>
      </c>
      <c r="D254" s="66">
        <v>2016</v>
      </c>
      <c r="F254">
        <v>27.6</v>
      </c>
      <c r="G254">
        <v>40.299999999999997</v>
      </c>
      <c r="H254">
        <v>336539</v>
      </c>
      <c r="I254">
        <v>22</v>
      </c>
      <c r="J254">
        <v>76</v>
      </c>
      <c r="K254">
        <v>417755</v>
      </c>
      <c r="M254" s="37"/>
      <c r="N254" s="18"/>
    </row>
    <row r="255" spans="1:14" x14ac:dyDescent="0.2">
      <c r="A255" s="1" t="s">
        <v>3917</v>
      </c>
      <c r="B255" s="50">
        <v>25</v>
      </c>
      <c r="C255">
        <v>42</v>
      </c>
      <c r="D255" s="66">
        <v>2339</v>
      </c>
      <c r="F255">
        <v>26.8</v>
      </c>
      <c r="G255">
        <v>36.5</v>
      </c>
      <c r="H255">
        <v>336539</v>
      </c>
      <c r="I255">
        <v>22.4</v>
      </c>
      <c r="J255">
        <v>67.7</v>
      </c>
      <c r="K255">
        <v>417844</v>
      </c>
      <c r="M255" s="37"/>
      <c r="N255" s="18"/>
    </row>
    <row r="256" spans="1:14" x14ac:dyDescent="0.2">
      <c r="A256" s="1" t="s">
        <v>3918</v>
      </c>
      <c r="B256" s="50">
        <v>27</v>
      </c>
      <c r="C256">
        <v>37</v>
      </c>
      <c r="D256" s="66">
        <v>2664</v>
      </c>
      <c r="F256">
        <v>29.3</v>
      </c>
      <c r="G256">
        <v>37.700000000000003</v>
      </c>
      <c r="H256">
        <v>336539</v>
      </c>
      <c r="I256">
        <v>23.3</v>
      </c>
      <c r="J256">
        <v>67</v>
      </c>
      <c r="K256">
        <v>417939</v>
      </c>
      <c r="M256" s="37"/>
      <c r="N256" s="18"/>
    </row>
    <row r="257" spans="1:14" x14ac:dyDescent="0.2">
      <c r="A257" s="1" t="s">
        <v>3919</v>
      </c>
      <c r="B257" s="50">
        <v>28</v>
      </c>
      <c r="C257">
        <v>34</v>
      </c>
      <c r="D257" s="66">
        <v>2823</v>
      </c>
      <c r="F257">
        <v>31</v>
      </c>
      <c r="G257">
        <v>30.5</v>
      </c>
      <c r="H257">
        <v>336539</v>
      </c>
      <c r="I257">
        <v>23.3</v>
      </c>
      <c r="J257">
        <v>72.599999999999994</v>
      </c>
      <c r="K257">
        <v>418092</v>
      </c>
      <c r="M257" s="37"/>
      <c r="N257" s="18"/>
    </row>
    <row r="258" spans="1:14" x14ac:dyDescent="0.2">
      <c r="A258" s="1" t="s">
        <v>3920</v>
      </c>
      <c r="B258" s="50">
        <v>29</v>
      </c>
      <c r="C258">
        <v>31</v>
      </c>
      <c r="D258" s="66">
        <v>2979</v>
      </c>
      <c r="F258">
        <v>31.1</v>
      </c>
      <c r="G258">
        <v>28.7</v>
      </c>
      <c r="H258">
        <v>336539</v>
      </c>
      <c r="I258">
        <v>19.2</v>
      </c>
      <c r="J258">
        <v>64</v>
      </c>
      <c r="K258">
        <v>418092</v>
      </c>
      <c r="M258" s="37"/>
      <c r="N258" s="18"/>
    </row>
    <row r="259" spans="1:14" x14ac:dyDescent="0.2">
      <c r="A259" s="1" t="s">
        <v>3921</v>
      </c>
      <c r="B259" s="50">
        <v>30</v>
      </c>
      <c r="C259">
        <v>28</v>
      </c>
      <c r="D259" s="66">
        <v>3129</v>
      </c>
      <c r="F259">
        <v>29.5</v>
      </c>
      <c r="G259">
        <v>32.4</v>
      </c>
      <c r="H259">
        <v>336539</v>
      </c>
      <c r="I259">
        <v>20.3</v>
      </c>
      <c r="J259">
        <v>29.1</v>
      </c>
      <c r="K259">
        <v>418092</v>
      </c>
      <c r="M259" s="37"/>
      <c r="N259" s="18"/>
    </row>
    <row r="260" spans="1:14" x14ac:dyDescent="0.2">
      <c r="A260" s="1" t="s">
        <v>3922</v>
      </c>
      <c r="B260" s="50">
        <v>26</v>
      </c>
      <c r="C260">
        <v>41</v>
      </c>
      <c r="D260" s="66">
        <v>2502</v>
      </c>
      <c r="F260">
        <v>31</v>
      </c>
      <c r="G260">
        <v>29.5</v>
      </c>
      <c r="H260">
        <v>336539</v>
      </c>
      <c r="I260">
        <v>29.8</v>
      </c>
      <c r="J260">
        <v>30.4</v>
      </c>
      <c r="K260">
        <v>418147</v>
      </c>
      <c r="M260" s="37"/>
      <c r="N260" s="18"/>
    </row>
    <row r="261" spans="1:14" x14ac:dyDescent="0.2">
      <c r="A261" s="1" t="s">
        <v>3923</v>
      </c>
      <c r="B261" s="50">
        <v>23</v>
      </c>
      <c r="C261">
        <v>55</v>
      </c>
      <c r="D261" s="66">
        <v>2016</v>
      </c>
      <c r="F261">
        <v>31.6</v>
      </c>
      <c r="G261">
        <v>31.3</v>
      </c>
      <c r="H261">
        <v>336539</v>
      </c>
      <c r="I261">
        <v>32.6</v>
      </c>
      <c r="J261">
        <v>30.1</v>
      </c>
      <c r="K261">
        <v>418147</v>
      </c>
      <c r="M261" s="37"/>
      <c r="N261" s="18"/>
    </row>
    <row r="262" spans="1:14" x14ac:dyDescent="0.2">
      <c r="A262" s="1" t="s">
        <v>3924</v>
      </c>
      <c r="B262" s="50">
        <v>20</v>
      </c>
      <c r="C262">
        <v>69</v>
      </c>
      <c r="D262" s="66">
        <v>1571</v>
      </c>
      <c r="F262">
        <v>30.5</v>
      </c>
      <c r="G262">
        <v>29.1</v>
      </c>
      <c r="H262">
        <v>336539</v>
      </c>
      <c r="I262">
        <v>32.700000000000003</v>
      </c>
      <c r="J262">
        <v>48.9</v>
      </c>
      <c r="K262">
        <v>418147</v>
      </c>
      <c r="M262" s="37"/>
      <c r="N262" s="18"/>
    </row>
    <row r="263" spans="1:14" x14ac:dyDescent="0.2">
      <c r="A263" s="1" t="s">
        <v>3925</v>
      </c>
      <c r="B263" s="50">
        <v>19</v>
      </c>
      <c r="C263">
        <v>65</v>
      </c>
      <c r="D263" s="66">
        <v>1444</v>
      </c>
      <c r="F263">
        <v>22</v>
      </c>
      <c r="G263">
        <v>49</v>
      </c>
      <c r="H263">
        <v>336576</v>
      </c>
      <c r="I263">
        <v>22.7</v>
      </c>
      <c r="J263">
        <v>67</v>
      </c>
      <c r="K263">
        <v>418147</v>
      </c>
      <c r="M263" s="37"/>
      <c r="N263" s="18"/>
    </row>
    <row r="264" spans="1:14" x14ac:dyDescent="0.2">
      <c r="A264" s="1" t="s">
        <v>3926</v>
      </c>
      <c r="B264" s="50">
        <v>19</v>
      </c>
      <c r="C264">
        <v>62</v>
      </c>
      <c r="D264" s="66">
        <v>1444</v>
      </c>
      <c r="F264">
        <v>20</v>
      </c>
      <c r="G264">
        <v>69</v>
      </c>
      <c r="H264">
        <v>336611</v>
      </c>
      <c r="I264">
        <v>20</v>
      </c>
      <c r="J264">
        <v>60</v>
      </c>
      <c r="K264">
        <v>418147</v>
      </c>
      <c r="M264" s="37"/>
      <c r="N264" s="18"/>
    </row>
    <row r="265" spans="1:14" x14ac:dyDescent="0.2">
      <c r="A265" s="1" t="s">
        <v>3927</v>
      </c>
      <c r="B265" s="50">
        <v>18</v>
      </c>
      <c r="C265">
        <v>58</v>
      </c>
      <c r="D265" s="66">
        <v>1333</v>
      </c>
      <c r="F265">
        <v>19.100000000000001</v>
      </c>
      <c r="G265">
        <v>58.9</v>
      </c>
      <c r="H265">
        <v>336623</v>
      </c>
      <c r="I265">
        <v>19.7</v>
      </c>
      <c r="J265">
        <v>76.3</v>
      </c>
      <c r="K265">
        <v>418147</v>
      </c>
      <c r="M265" s="37"/>
      <c r="N265" s="18"/>
    </row>
    <row r="266" spans="1:14" x14ac:dyDescent="0.2">
      <c r="A266" s="1" t="s">
        <v>3928</v>
      </c>
      <c r="B266" s="50">
        <v>17</v>
      </c>
      <c r="C266">
        <v>57</v>
      </c>
      <c r="D266" s="66">
        <v>1242</v>
      </c>
      <c r="F266">
        <v>18.600000000000001</v>
      </c>
      <c r="G266">
        <v>73.900000000000006</v>
      </c>
      <c r="H266">
        <v>336623</v>
      </c>
      <c r="I266">
        <v>19.7</v>
      </c>
      <c r="J266">
        <v>52.3</v>
      </c>
      <c r="K266">
        <v>418147</v>
      </c>
      <c r="M266" s="37"/>
      <c r="N266" s="18"/>
    </row>
    <row r="267" spans="1:14" x14ac:dyDescent="0.2">
      <c r="A267" s="1" t="s">
        <v>3929</v>
      </c>
      <c r="B267" s="50">
        <v>15</v>
      </c>
      <c r="C267">
        <v>56</v>
      </c>
      <c r="D267" s="66">
        <v>1132</v>
      </c>
      <c r="F267">
        <v>17.600000000000001</v>
      </c>
      <c r="G267">
        <v>66</v>
      </c>
      <c r="H267">
        <v>336623</v>
      </c>
      <c r="I267">
        <v>19.899999999999999</v>
      </c>
      <c r="J267">
        <v>75.2</v>
      </c>
      <c r="K267">
        <v>418164</v>
      </c>
      <c r="M267" s="37"/>
      <c r="N267" s="18"/>
    </row>
    <row r="268" spans="1:14" x14ac:dyDescent="0.2">
      <c r="A268" s="1" t="s">
        <v>3930</v>
      </c>
      <c r="B268" s="50">
        <v>14</v>
      </c>
      <c r="C268">
        <v>55</v>
      </c>
      <c r="D268" s="66">
        <v>0</v>
      </c>
      <c r="E268" s="67">
        <v>1916.75</v>
      </c>
      <c r="F268" s="56">
        <f>AVERAGE(F252:F267)</f>
        <v>25.456250000000004</v>
      </c>
      <c r="G268" s="56">
        <f>AVERAGE(G252:G267)</f>
        <v>45.481249999999996</v>
      </c>
      <c r="H268" s="55">
        <f>H276-H252</f>
        <v>267</v>
      </c>
      <c r="I268" s="55">
        <f>AVERAGE(I252:I267)</f>
        <v>22.774999999999995</v>
      </c>
      <c r="J268" s="55">
        <f>AVERAGE(J252:J267)</f>
        <v>61.606249999999996</v>
      </c>
      <c r="K268" s="55">
        <f>K276-K252</f>
        <v>789</v>
      </c>
      <c r="L268" s="8">
        <f>(K276-K252)+(H276-H252)</f>
        <v>1056</v>
      </c>
      <c r="M268" s="8"/>
      <c r="N268" s="18"/>
    </row>
    <row r="269" spans="1:14" x14ac:dyDescent="0.2">
      <c r="A269" s="40">
        <v>44208</v>
      </c>
      <c r="B269" s="50">
        <v>25</v>
      </c>
      <c r="C269">
        <v>44</v>
      </c>
      <c r="D269" s="66">
        <v>2339</v>
      </c>
      <c r="E269" s="67"/>
      <c r="F269" s="8"/>
      <c r="L269" s="9"/>
      <c r="M269" s="9"/>
      <c r="N269" s="18"/>
    </row>
    <row r="270" spans="1:14" x14ac:dyDescent="0.2">
      <c r="A270" s="40">
        <v>44208.041666666664</v>
      </c>
      <c r="B270" s="50">
        <v>24</v>
      </c>
      <c r="C270">
        <v>46</v>
      </c>
      <c r="D270" s="66">
        <v>2176</v>
      </c>
      <c r="E270" s="67"/>
      <c r="F270" s="2"/>
      <c r="N270" s="18"/>
    </row>
    <row r="271" spans="1:14" x14ac:dyDescent="0.2">
      <c r="A271" s="40">
        <v>44208.083333333336</v>
      </c>
      <c r="B271" s="50">
        <v>24</v>
      </c>
      <c r="C271">
        <v>48</v>
      </c>
      <c r="D271" s="66">
        <v>2176</v>
      </c>
      <c r="N271" s="18"/>
    </row>
    <row r="272" spans="1:14" x14ac:dyDescent="0.2">
      <c r="A272" s="40">
        <v>44208.125</v>
      </c>
      <c r="B272" s="50">
        <v>24</v>
      </c>
      <c r="C272">
        <v>49</v>
      </c>
      <c r="D272" s="66">
        <v>2176</v>
      </c>
      <c r="N272" s="18"/>
    </row>
    <row r="273" spans="1:14" x14ac:dyDescent="0.2">
      <c r="A273" s="40">
        <v>44208.166666666664</v>
      </c>
      <c r="B273" s="50">
        <v>23</v>
      </c>
      <c r="C273">
        <v>50</v>
      </c>
      <c r="D273" s="66">
        <v>2016</v>
      </c>
      <c r="N273" s="18"/>
    </row>
    <row r="274" spans="1:14" x14ac:dyDescent="0.2">
      <c r="A274" s="40">
        <v>44208.208333333336</v>
      </c>
      <c r="B274" s="50">
        <v>23</v>
      </c>
      <c r="C274">
        <v>51</v>
      </c>
      <c r="D274" s="66">
        <v>2016</v>
      </c>
      <c r="N274" s="18"/>
    </row>
    <row r="275" spans="1:14" x14ac:dyDescent="0.2">
      <c r="A275" s="40">
        <v>44208.25</v>
      </c>
      <c r="B275" s="50">
        <v>23</v>
      </c>
      <c r="C275">
        <v>47</v>
      </c>
      <c r="D275" s="66">
        <v>2016</v>
      </c>
      <c r="N275" s="18"/>
    </row>
    <row r="276" spans="1:14" x14ac:dyDescent="0.2">
      <c r="A276" s="40">
        <v>44208.291666666664</v>
      </c>
      <c r="B276" s="50">
        <v>24</v>
      </c>
      <c r="C276">
        <v>44</v>
      </c>
      <c r="D276" s="66">
        <v>2176</v>
      </c>
      <c r="F276">
        <v>19.8</v>
      </c>
      <c r="G276" s="41">
        <v>76.2</v>
      </c>
      <c r="H276">
        <v>336775</v>
      </c>
      <c r="I276">
        <v>20.100000000000001</v>
      </c>
      <c r="J276">
        <v>80.099999999999994</v>
      </c>
      <c r="K276">
        <v>418453</v>
      </c>
      <c r="M276" s="37"/>
      <c r="N276" s="18"/>
    </row>
    <row r="277" spans="1:14" x14ac:dyDescent="0.2">
      <c r="A277" s="40">
        <v>44208.333333333336</v>
      </c>
      <c r="B277" s="50">
        <v>24</v>
      </c>
      <c r="C277">
        <v>41</v>
      </c>
      <c r="D277" s="66">
        <v>2176</v>
      </c>
      <c r="F277">
        <v>21</v>
      </c>
      <c r="G277">
        <v>71.2</v>
      </c>
      <c r="H277">
        <v>336844</v>
      </c>
      <c r="I277">
        <v>19.5</v>
      </c>
      <c r="J277">
        <v>82.8</v>
      </c>
      <c r="K277">
        <v>418505</v>
      </c>
      <c r="M277" s="37"/>
      <c r="N277" s="18"/>
    </row>
    <row r="278" spans="1:14" x14ac:dyDescent="0.2">
      <c r="A278" s="40">
        <v>44208.375</v>
      </c>
      <c r="B278" s="50">
        <v>26</v>
      </c>
      <c r="C278">
        <v>37</v>
      </c>
      <c r="D278" s="66">
        <v>2502</v>
      </c>
      <c r="F278">
        <v>22.3</v>
      </c>
      <c r="G278">
        <v>63.4</v>
      </c>
      <c r="H278">
        <v>337089</v>
      </c>
      <c r="I278">
        <v>16</v>
      </c>
      <c r="J278">
        <v>88.6</v>
      </c>
      <c r="K278">
        <v>418591</v>
      </c>
      <c r="M278" s="37"/>
      <c r="N278" s="18"/>
    </row>
    <row r="279" spans="1:14" x14ac:dyDescent="0.2">
      <c r="A279" s="40">
        <v>44208.416666666664</v>
      </c>
      <c r="B279" s="50">
        <v>27</v>
      </c>
      <c r="C279">
        <v>37</v>
      </c>
      <c r="D279" s="66">
        <v>2664</v>
      </c>
      <c r="F279" t="s">
        <v>537</v>
      </c>
      <c r="G279" t="s">
        <v>537</v>
      </c>
      <c r="H279">
        <v>337089</v>
      </c>
      <c r="I279" t="s">
        <v>537</v>
      </c>
      <c r="J279" t="s">
        <v>537</v>
      </c>
      <c r="K279">
        <v>418591</v>
      </c>
      <c r="M279" s="37"/>
      <c r="N279" s="18"/>
    </row>
    <row r="280" spans="1:14" x14ac:dyDescent="0.2">
      <c r="A280" s="40">
        <v>44208.458333333336</v>
      </c>
      <c r="B280" s="50">
        <v>29</v>
      </c>
      <c r="C280">
        <v>33</v>
      </c>
      <c r="D280" s="66">
        <v>2979</v>
      </c>
      <c r="F280" t="s">
        <v>537</v>
      </c>
      <c r="G280" t="s">
        <v>537</v>
      </c>
      <c r="H280">
        <v>337089</v>
      </c>
      <c r="I280" t="s">
        <v>537</v>
      </c>
      <c r="J280" t="s">
        <v>537</v>
      </c>
      <c r="K280">
        <v>418591</v>
      </c>
      <c r="M280" s="37"/>
      <c r="N280" s="18"/>
    </row>
    <row r="281" spans="1:14" x14ac:dyDescent="0.2">
      <c r="A281" s="40">
        <v>44208.5</v>
      </c>
      <c r="B281" s="50">
        <v>30</v>
      </c>
      <c r="C281">
        <v>29</v>
      </c>
      <c r="D281" s="66">
        <v>3129</v>
      </c>
      <c r="F281" t="s">
        <v>537</v>
      </c>
      <c r="G281" t="s">
        <v>537</v>
      </c>
      <c r="H281">
        <v>337281</v>
      </c>
      <c r="I281" t="s">
        <v>537</v>
      </c>
      <c r="J281" t="s">
        <v>537</v>
      </c>
      <c r="K281">
        <v>418711</v>
      </c>
      <c r="M281" s="37"/>
      <c r="N281" s="18"/>
    </row>
    <row r="282" spans="1:14" x14ac:dyDescent="0.2">
      <c r="A282" s="40">
        <v>44208.541666666664</v>
      </c>
      <c r="B282" s="50">
        <v>31</v>
      </c>
      <c r="C282">
        <v>27</v>
      </c>
      <c r="D282" s="66">
        <v>3274</v>
      </c>
      <c r="F282">
        <v>26.6</v>
      </c>
      <c r="G282">
        <v>50.7</v>
      </c>
      <c r="H282">
        <v>337281</v>
      </c>
      <c r="I282">
        <v>18.8</v>
      </c>
      <c r="J282">
        <v>84.4</v>
      </c>
      <c r="K282">
        <v>418711</v>
      </c>
      <c r="M282" s="37"/>
      <c r="N282" s="18"/>
    </row>
    <row r="283" spans="1:14" x14ac:dyDescent="0.2">
      <c r="A283" s="40">
        <v>44208.583333333336</v>
      </c>
      <c r="B283" s="50">
        <v>32</v>
      </c>
      <c r="C283">
        <v>26</v>
      </c>
      <c r="D283" s="66">
        <v>3413</v>
      </c>
      <c r="F283">
        <v>27.6</v>
      </c>
      <c r="G283">
        <v>51</v>
      </c>
      <c r="H283">
        <v>337384</v>
      </c>
      <c r="I283">
        <v>18.7</v>
      </c>
      <c r="J283">
        <v>52.1</v>
      </c>
      <c r="K283">
        <v>418836</v>
      </c>
      <c r="M283" s="37"/>
      <c r="N283" s="18"/>
    </row>
    <row r="284" spans="1:14" x14ac:dyDescent="0.2">
      <c r="A284" s="40">
        <v>44208.625</v>
      </c>
      <c r="B284" s="50">
        <v>32</v>
      </c>
      <c r="C284">
        <v>24</v>
      </c>
      <c r="D284" s="66">
        <v>3413</v>
      </c>
      <c r="F284">
        <v>27.3</v>
      </c>
      <c r="G284">
        <v>48</v>
      </c>
      <c r="H284">
        <v>337608</v>
      </c>
      <c r="I284">
        <v>18.7</v>
      </c>
      <c r="J284">
        <v>83.5</v>
      </c>
      <c r="K284">
        <v>418931</v>
      </c>
      <c r="M284" s="37"/>
      <c r="N284" s="18"/>
    </row>
    <row r="285" spans="1:14" x14ac:dyDescent="0.2">
      <c r="A285" s="40">
        <v>44208.666666666664</v>
      </c>
      <c r="B285" s="50">
        <v>32</v>
      </c>
      <c r="C285">
        <v>25</v>
      </c>
      <c r="D285" s="66">
        <v>3413</v>
      </c>
      <c r="F285">
        <v>27.8</v>
      </c>
      <c r="G285">
        <v>44.8</v>
      </c>
      <c r="H285">
        <v>337608</v>
      </c>
      <c r="I285">
        <v>19.3</v>
      </c>
      <c r="J285">
        <v>81</v>
      </c>
      <c r="K285">
        <v>418931</v>
      </c>
      <c r="M285" s="37"/>
      <c r="N285" s="18"/>
    </row>
    <row r="286" spans="1:14" x14ac:dyDescent="0.2">
      <c r="A286" s="40">
        <v>44208.708333333336</v>
      </c>
      <c r="B286" s="50">
        <v>32</v>
      </c>
      <c r="C286">
        <v>26</v>
      </c>
      <c r="D286" s="66">
        <v>3413</v>
      </c>
      <c r="F286">
        <v>26.1</v>
      </c>
      <c r="G286">
        <v>57.8</v>
      </c>
      <c r="H286">
        <v>338065</v>
      </c>
      <c r="I286">
        <v>19.5</v>
      </c>
      <c r="J286">
        <v>83</v>
      </c>
      <c r="K286">
        <v>419038</v>
      </c>
      <c r="M286" s="37"/>
      <c r="N286" s="18"/>
    </row>
    <row r="287" spans="1:14" x14ac:dyDescent="0.2">
      <c r="A287" s="40">
        <v>44208.75</v>
      </c>
      <c r="B287" s="50">
        <v>30</v>
      </c>
      <c r="C287">
        <v>27</v>
      </c>
      <c r="D287" s="66">
        <v>3129</v>
      </c>
      <c r="F287">
        <v>23.6</v>
      </c>
      <c r="G287">
        <v>54.6</v>
      </c>
      <c r="H287">
        <v>338301</v>
      </c>
      <c r="I287">
        <v>20.5</v>
      </c>
      <c r="J287">
        <v>67.7</v>
      </c>
      <c r="K287">
        <v>419038</v>
      </c>
      <c r="M287" s="37"/>
      <c r="N287" s="18"/>
    </row>
    <row r="288" spans="1:14" x14ac:dyDescent="0.2">
      <c r="A288" s="40">
        <v>44208.791666666664</v>
      </c>
      <c r="B288" s="50">
        <v>29</v>
      </c>
      <c r="C288">
        <v>35</v>
      </c>
      <c r="D288" s="66">
        <v>2979</v>
      </c>
      <c r="F288">
        <v>21.8</v>
      </c>
      <c r="G288">
        <v>77</v>
      </c>
      <c r="H288">
        <v>338301</v>
      </c>
      <c r="I288">
        <v>19.100000000000001</v>
      </c>
      <c r="J288">
        <v>80</v>
      </c>
      <c r="K288">
        <v>419035</v>
      </c>
      <c r="M288" s="37"/>
      <c r="N288" s="18"/>
    </row>
    <row r="289" spans="1:14" x14ac:dyDescent="0.2">
      <c r="A289" s="40">
        <v>44208.833333333336</v>
      </c>
      <c r="B289" s="50">
        <v>29</v>
      </c>
      <c r="C289">
        <v>44</v>
      </c>
      <c r="D289" s="66">
        <v>2979</v>
      </c>
      <c r="F289">
        <v>18.7</v>
      </c>
      <c r="G289">
        <v>76.599999999999994</v>
      </c>
      <c r="H289">
        <v>338363</v>
      </c>
      <c r="I289">
        <v>18.600000000000001</v>
      </c>
      <c r="J289">
        <v>79.599999999999994</v>
      </c>
      <c r="K289">
        <v>419134</v>
      </c>
      <c r="M289" s="37"/>
      <c r="N289" s="18"/>
    </row>
    <row r="290" spans="1:14" x14ac:dyDescent="0.2">
      <c r="A290" s="40">
        <v>44208.875</v>
      </c>
      <c r="B290" s="50">
        <v>27</v>
      </c>
      <c r="C290">
        <v>53</v>
      </c>
      <c r="D290" s="66">
        <v>2664</v>
      </c>
      <c r="F290">
        <v>18.8</v>
      </c>
      <c r="G290">
        <v>71.8</v>
      </c>
      <c r="H290">
        <v>338637</v>
      </c>
      <c r="I290">
        <v>18</v>
      </c>
      <c r="J290">
        <v>79.7</v>
      </c>
      <c r="K290">
        <v>429217</v>
      </c>
      <c r="M290" s="37"/>
      <c r="N290" s="18"/>
    </row>
    <row r="291" spans="1:14" x14ac:dyDescent="0.2">
      <c r="A291" s="40">
        <v>44208.916666666664</v>
      </c>
      <c r="B291" s="50">
        <v>26</v>
      </c>
      <c r="C291">
        <v>56</v>
      </c>
      <c r="D291" s="66">
        <v>2502</v>
      </c>
      <c r="F291">
        <v>19.600000000000001</v>
      </c>
      <c r="G291">
        <v>70.400000000000006</v>
      </c>
      <c r="H291">
        <v>338637</v>
      </c>
      <c r="I291">
        <v>17.600000000000001</v>
      </c>
      <c r="J291">
        <v>79</v>
      </c>
      <c r="K291">
        <v>429275</v>
      </c>
      <c r="M291" s="37"/>
      <c r="N291" s="18"/>
    </row>
    <row r="292" spans="1:14" x14ac:dyDescent="0.2">
      <c r="A292" s="40">
        <v>44208.958333333336</v>
      </c>
      <c r="B292" s="50">
        <v>25</v>
      </c>
      <c r="C292">
        <v>58</v>
      </c>
      <c r="D292" s="66">
        <v>2339</v>
      </c>
      <c r="E292" s="67">
        <v>2669.125</v>
      </c>
      <c r="F292" s="56">
        <f>AVERAGE(F276:F291)</f>
        <v>23.153846153846157</v>
      </c>
      <c r="G292" s="56">
        <f>AVERAGE(G276:G291)</f>
        <v>62.57692307692308</v>
      </c>
      <c r="H292" s="55">
        <f>H300-H276</f>
        <v>1588</v>
      </c>
      <c r="I292" s="55">
        <f>AVERAGE(I276:I291)</f>
        <v>18.8</v>
      </c>
      <c r="J292" s="55">
        <f>AVERAGE(J276:J291)</f>
        <v>78.57692307692308</v>
      </c>
      <c r="K292" s="55">
        <f>K300-K276</f>
        <v>1613</v>
      </c>
      <c r="L292" s="8">
        <f>(K300-K276)+(H300-H276)</f>
        <v>3201</v>
      </c>
      <c r="M292" s="37"/>
      <c r="N292" s="18"/>
    </row>
    <row r="293" spans="1:14" x14ac:dyDescent="0.2">
      <c r="A293" s="1" t="s">
        <v>3931</v>
      </c>
      <c r="B293" s="50">
        <v>24</v>
      </c>
      <c r="C293" s="2">
        <v>61</v>
      </c>
      <c r="D293" s="66">
        <v>2176</v>
      </c>
      <c r="E293" s="67"/>
      <c r="F293" s="8"/>
      <c r="N293" s="18"/>
    </row>
    <row r="294" spans="1:14" x14ac:dyDescent="0.2">
      <c r="A294" s="1" t="s">
        <v>3932</v>
      </c>
      <c r="B294" s="50">
        <v>23</v>
      </c>
      <c r="C294" s="2">
        <v>64</v>
      </c>
      <c r="D294" s="66">
        <v>2016</v>
      </c>
      <c r="E294" s="67"/>
      <c r="F294" s="2"/>
      <c r="H294" s="8"/>
      <c r="K294" s="8"/>
      <c r="N294" s="18"/>
    </row>
    <row r="295" spans="1:14" x14ac:dyDescent="0.2">
      <c r="A295" s="1" t="s">
        <v>3933</v>
      </c>
      <c r="B295" s="50">
        <v>22</v>
      </c>
      <c r="C295" s="2">
        <v>67</v>
      </c>
      <c r="D295" s="66">
        <v>1860</v>
      </c>
      <c r="N295" s="18"/>
    </row>
    <row r="296" spans="1:14" x14ac:dyDescent="0.2">
      <c r="A296" s="1" t="s">
        <v>3934</v>
      </c>
      <c r="B296" s="50">
        <v>21</v>
      </c>
      <c r="C296" s="2">
        <v>71</v>
      </c>
      <c r="D296" s="66">
        <v>1710</v>
      </c>
      <c r="N296" s="18"/>
    </row>
    <row r="297" spans="1:14" x14ac:dyDescent="0.2">
      <c r="A297" s="1" t="s">
        <v>3935</v>
      </c>
      <c r="B297" s="50">
        <v>21</v>
      </c>
      <c r="C297" s="2">
        <v>71</v>
      </c>
      <c r="D297" s="66">
        <v>1710</v>
      </c>
      <c r="N297" s="18"/>
    </row>
    <row r="298" spans="1:14" x14ac:dyDescent="0.2">
      <c r="A298" s="1" t="s">
        <v>3936</v>
      </c>
      <c r="B298" s="50">
        <v>21</v>
      </c>
      <c r="C298" s="2">
        <v>72</v>
      </c>
      <c r="D298" s="66">
        <v>1710</v>
      </c>
      <c r="N298" s="18"/>
    </row>
    <row r="299" spans="1:14" x14ac:dyDescent="0.2">
      <c r="A299" s="1" t="s">
        <v>3937</v>
      </c>
      <c r="B299" s="50">
        <v>21</v>
      </c>
      <c r="C299" s="2">
        <v>72</v>
      </c>
      <c r="D299" s="66">
        <v>1710</v>
      </c>
      <c r="N299" s="18"/>
    </row>
    <row r="300" spans="1:14" x14ac:dyDescent="0.2">
      <c r="A300" s="1" t="s">
        <v>3938</v>
      </c>
      <c r="B300" s="50">
        <v>21</v>
      </c>
      <c r="C300" s="2">
        <v>69</v>
      </c>
      <c r="D300" s="66">
        <v>1710</v>
      </c>
      <c r="F300">
        <v>20.100000000000001</v>
      </c>
      <c r="G300">
        <v>82.2</v>
      </c>
      <c r="H300">
        <v>338363</v>
      </c>
      <c r="I300">
        <v>20</v>
      </c>
      <c r="J300">
        <v>78.8</v>
      </c>
      <c r="K300">
        <v>420066</v>
      </c>
      <c r="N300" s="18"/>
    </row>
    <row r="301" spans="1:14" x14ac:dyDescent="0.2">
      <c r="A301" s="1" t="s">
        <v>3939</v>
      </c>
      <c r="B301" s="50">
        <v>21</v>
      </c>
      <c r="C301" s="2">
        <v>66</v>
      </c>
      <c r="D301" s="66">
        <v>1710</v>
      </c>
      <c r="F301" t="s">
        <v>537</v>
      </c>
      <c r="G301" t="s">
        <v>537</v>
      </c>
      <c r="H301" t="s">
        <v>537</v>
      </c>
      <c r="I301" t="s">
        <v>537</v>
      </c>
      <c r="K301" t="s">
        <v>537</v>
      </c>
      <c r="N301" s="18"/>
    </row>
    <row r="302" spans="1:14" x14ac:dyDescent="0.2">
      <c r="A302" s="1" t="s">
        <v>3940</v>
      </c>
      <c r="B302" s="50">
        <v>23</v>
      </c>
      <c r="C302" s="2">
        <v>63</v>
      </c>
      <c r="D302" s="66">
        <v>2016</v>
      </c>
      <c r="F302" t="s">
        <v>537</v>
      </c>
      <c r="G302" t="s">
        <v>537</v>
      </c>
      <c r="H302" t="s">
        <v>537</v>
      </c>
      <c r="I302" t="s">
        <v>537</v>
      </c>
      <c r="K302" t="s">
        <v>537</v>
      </c>
      <c r="N302" s="18"/>
    </row>
    <row r="303" spans="1:14" x14ac:dyDescent="0.2">
      <c r="A303" s="1" t="s">
        <v>3941</v>
      </c>
      <c r="B303" s="50">
        <v>25</v>
      </c>
      <c r="C303" s="2">
        <v>57</v>
      </c>
      <c r="D303" s="66">
        <v>2339</v>
      </c>
      <c r="F303">
        <v>21.1</v>
      </c>
      <c r="G303">
        <v>80.599999999999994</v>
      </c>
      <c r="H303">
        <v>338363</v>
      </c>
      <c r="I303">
        <v>22.8</v>
      </c>
      <c r="J303">
        <v>69</v>
      </c>
      <c r="K303">
        <v>420078</v>
      </c>
      <c r="N303" s="18"/>
    </row>
    <row r="304" spans="1:14" x14ac:dyDescent="0.2">
      <c r="A304" s="1" t="s">
        <v>3942</v>
      </c>
      <c r="B304" s="50">
        <v>26</v>
      </c>
      <c r="C304" s="2">
        <v>51</v>
      </c>
      <c r="D304" s="66">
        <v>2502</v>
      </c>
      <c r="F304">
        <v>18.899999999999999</v>
      </c>
      <c r="G304">
        <v>85.7</v>
      </c>
      <c r="H304">
        <v>338363</v>
      </c>
      <c r="I304">
        <v>23</v>
      </c>
      <c r="J304">
        <v>65.599999999999994</v>
      </c>
      <c r="K304">
        <v>420070</v>
      </c>
      <c r="N304" s="18"/>
    </row>
    <row r="305" spans="1:14" x14ac:dyDescent="0.2">
      <c r="A305" s="1" t="s">
        <v>3943</v>
      </c>
      <c r="B305" s="50">
        <v>28</v>
      </c>
      <c r="C305" s="2">
        <v>45</v>
      </c>
      <c r="D305" s="66">
        <v>2823</v>
      </c>
      <c r="F305">
        <v>23.4</v>
      </c>
      <c r="G305">
        <v>76.900000000000006</v>
      </c>
      <c r="H305">
        <v>338363</v>
      </c>
      <c r="I305">
        <v>25.7</v>
      </c>
      <c r="J305">
        <v>54.5</v>
      </c>
      <c r="K305">
        <v>420201</v>
      </c>
      <c r="N305" s="18"/>
    </row>
    <row r="306" spans="1:14" x14ac:dyDescent="0.2">
      <c r="A306" s="1" t="s">
        <v>3944</v>
      </c>
      <c r="B306" s="50">
        <v>29</v>
      </c>
      <c r="C306" s="2">
        <v>41</v>
      </c>
      <c r="D306" s="66">
        <v>2979</v>
      </c>
      <c r="F306">
        <v>25.4</v>
      </c>
      <c r="G306">
        <v>50.4</v>
      </c>
      <c r="H306">
        <v>338363</v>
      </c>
      <c r="I306">
        <v>25.1</v>
      </c>
      <c r="J306">
        <v>48.7</v>
      </c>
      <c r="K306">
        <v>420209</v>
      </c>
      <c r="N306" s="18"/>
    </row>
    <row r="307" spans="1:14" x14ac:dyDescent="0.2">
      <c r="A307" s="1" t="s">
        <v>3945</v>
      </c>
      <c r="B307" s="50">
        <v>31</v>
      </c>
      <c r="C307" s="2">
        <v>36</v>
      </c>
      <c r="D307" s="66">
        <v>3274</v>
      </c>
      <c r="F307">
        <v>23.6</v>
      </c>
      <c r="G307">
        <v>47</v>
      </c>
      <c r="H307">
        <v>338363</v>
      </c>
      <c r="I307">
        <v>25</v>
      </c>
      <c r="J307">
        <v>49</v>
      </c>
      <c r="K307">
        <v>420316</v>
      </c>
      <c r="N307" s="18"/>
    </row>
    <row r="308" spans="1:14" x14ac:dyDescent="0.2">
      <c r="A308" s="1" t="s">
        <v>3946</v>
      </c>
      <c r="B308" s="50">
        <v>31</v>
      </c>
      <c r="C308" s="2">
        <v>31</v>
      </c>
      <c r="D308" s="66">
        <v>3274</v>
      </c>
      <c r="F308">
        <v>23.6</v>
      </c>
      <c r="G308">
        <v>48.3</v>
      </c>
      <c r="H308">
        <v>338363</v>
      </c>
      <c r="I308">
        <v>26</v>
      </c>
      <c r="J308">
        <v>48.5</v>
      </c>
      <c r="K308">
        <v>420386</v>
      </c>
      <c r="N308" s="18"/>
    </row>
    <row r="309" spans="1:14" x14ac:dyDescent="0.2">
      <c r="A309" s="1" t="s">
        <v>3947</v>
      </c>
      <c r="B309" s="50">
        <v>32</v>
      </c>
      <c r="C309" s="2">
        <v>30</v>
      </c>
      <c r="D309" s="66">
        <v>3413</v>
      </c>
      <c r="N309" s="18"/>
    </row>
    <row r="310" spans="1:14" x14ac:dyDescent="0.2">
      <c r="A310" s="1" t="s">
        <v>3948</v>
      </c>
      <c r="B310" s="50">
        <v>32</v>
      </c>
      <c r="C310" s="2">
        <v>29</v>
      </c>
      <c r="D310" s="66">
        <v>3413</v>
      </c>
      <c r="M310" s="37"/>
      <c r="N310" s="18"/>
    </row>
    <row r="311" spans="1:14" x14ac:dyDescent="0.2">
      <c r="A311" s="1" t="s">
        <v>3949</v>
      </c>
      <c r="B311" s="50">
        <v>32</v>
      </c>
      <c r="C311" s="2">
        <v>28</v>
      </c>
      <c r="D311" s="66">
        <v>3413</v>
      </c>
      <c r="M311" s="37"/>
      <c r="N311" s="18"/>
    </row>
    <row r="312" spans="1:14" x14ac:dyDescent="0.2">
      <c r="A312" s="1" t="s">
        <v>3950</v>
      </c>
      <c r="B312" s="50">
        <v>31</v>
      </c>
      <c r="C312" s="2">
        <v>43</v>
      </c>
      <c r="D312" s="66">
        <v>3274</v>
      </c>
      <c r="M312" s="37"/>
      <c r="N312" s="18"/>
    </row>
    <row r="313" spans="1:14" x14ac:dyDescent="0.2">
      <c r="A313" s="1" t="s">
        <v>3951</v>
      </c>
      <c r="B313" s="50">
        <v>30</v>
      </c>
      <c r="C313" s="2">
        <v>74</v>
      </c>
      <c r="D313" s="66">
        <v>3129</v>
      </c>
      <c r="M313" s="37"/>
      <c r="N313" s="18"/>
    </row>
    <row r="314" spans="1:14" x14ac:dyDescent="0.2">
      <c r="A314" s="1" t="s">
        <v>3952</v>
      </c>
      <c r="B314" s="50">
        <v>29</v>
      </c>
      <c r="C314" s="2">
        <v>75</v>
      </c>
      <c r="D314" s="66">
        <v>2979</v>
      </c>
      <c r="M314" s="37"/>
      <c r="N314" s="18"/>
    </row>
    <row r="315" spans="1:14" x14ac:dyDescent="0.2">
      <c r="A315" s="1" t="s">
        <v>3953</v>
      </c>
      <c r="B315" s="50">
        <v>28</v>
      </c>
      <c r="C315" s="2">
        <v>75</v>
      </c>
      <c r="D315" s="66">
        <v>2823</v>
      </c>
      <c r="M315" s="37"/>
      <c r="N315" s="18"/>
    </row>
    <row r="316" spans="1:14" x14ac:dyDescent="0.2">
      <c r="A316" s="1" t="s">
        <v>3954</v>
      </c>
      <c r="B316" s="50">
        <v>27</v>
      </c>
      <c r="C316" s="2">
        <v>76</v>
      </c>
      <c r="D316" s="66">
        <v>2664</v>
      </c>
      <c r="E316" s="67">
        <v>2526.125</v>
      </c>
      <c r="F316" s="56">
        <f>AVERAGE(F300:F315)</f>
        <v>22.3</v>
      </c>
      <c r="G316" s="56">
        <f>AVERAGE(G300:G315)</f>
        <v>67.3</v>
      </c>
      <c r="H316" s="55">
        <f>H324-H300</f>
        <v>201</v>
      </c>
      <c r="I316" s="55">
        <f>AVERAGE(I300:I315)</f>
        <v>23.942857142857143</v>
      </c>
      <c r="J316" s="55">
        <f>AVERAGE(J300:J315)</f>
        <v>59.157142857142851</v>
      </c>
      <c r="K316" s="55">
        <f>K326-K300</f>
        <v>975</v>
      </c>
      <c r="L316" s="8">
        <f>(K324-K300)+(H324-H300)</f>
        <v>158</v>
      </c>
      <c r="N316" s="18"/>
    </row>
    <row r="317" spans="1:14" x14ac:dyDescent="0.2">
      <c r="A317" s="1" t="s">
        <v>3955</v>
      </c>
      <c r="B317" s="50">
        <v>26</v>
      </c>
      <c r="C317" s="2">
        <v>74</v>
      </c>
      <c r="D317" s="66">
        <v>2502</v>
      </c>
      <c r="E317" s="67"/>
      <c r="F317" s="8"/>
      <c r="L317" s="8"/>
      <c r="M317" s="8"/>
      <c r="N317" s="18"/>
    </row>
    <row r="318" spans="1:14" x14ac:dyDescent="0.2">
      <c r="A318" s="1" t="s">
        <v>3956</v>
      </c>
      <c r="B318" s="50">
        <v>24</v>
      </c>
      <c r="C318" s="2">
        <v>72</v>
      </c>
      <c r="D318" s="66">
        <v>2176</v>
      </c>
      <c r="E318" s="67"/>
      <c r="F318" s="2"/>
      <c r="N318" s="18"/>
    </row>
    <row r="319" spans="1:14" x14ac:dyDescent="0.2">
      <c r="A319" s="1" t="s">
        <v>3957</v>
      </c>
      <c r="B319" s="50">
        <v>22</v>
      </c>
      <c r="C319" s="2">
        <v>71</v>
      </c>
      <c r="D319" s="66">
        <v>1860</v>
      </c>
      <c r="N319" s="18"/>
    </row>
    <row r="320" spans="1:14" x14ac:dyDescent="0.2">
      <c r="A320" s="1" t="s">
        <v>3958</v>
      </c>
      <c r="B320" s="50">
        <v>21</v>
      </c>
      <c r="C320" s="2">
        <v>72</v>
      </c>
      <c r="D320" s="66">
        <v>1710</v>
      </c>
      <c r="N320" s="18"/>
    </row>
    <row r="321" spans="1:14" x14ac:dyDescent="0.2">
      <c r="A321" s="1" t="s">
        <v>3959</v>
      </c>
      <c r="B321" s="50">
        <v>21</v>
      </c>
      <c r="C321" s="2">
        <v>73</v>
      </c>
      <c r="D321" s="66">
        <v>1710</v>
      </c>
      <c r="N321" s="18"/>
    </row>
    <row r="322" spans="1:14" x14ac:dyDescent="0.2">
      <c r="A322" s="1" t="s">
        <v>3960</v>
      </c>
      <c r="B322" s="50">
        <v>20</v>
      </c>
      <c r="C322" s="2">
        <v>73</v>
      </c>
      <c r="D322" s="66">
        <v>1571</v>
      </c>
      <c r="N322" s="18"/>
    </row>
    <row r="323" spans="1:14" x14ac:dyDescent="0.2">
      <c r="A323" s="1" t="s">
        <v>3961</v>
      </c>
      <c r="B323" s="50">
        <v>20</v>
      </c>
      <c r="C323" s="2">
        <v>71</v>
      </c>
      <c r="D323" s="66">
        <v>1571</v>
      </c>
      <c r="N323" s="18"/>
    </row>
    <row r="324" spans="1:14" x14ac:dyDescent="0.2">
      <c r="A324" s="1" t="s">
        <v>3962</v>
      </c>
      <c r="B324" s="50">
        <v>20</v>
      </c>
      <c r="C324" s="2">
        <v>69</v>
      </c>
      <c r="D324" s="66">
        <v>1571</v>
      </c>
      <c r="F324" t="s">
        <v>537</v>
      </c>
      <c r="G324" t="s">
        <v>537</v>
      </c>
      <c r="H324">
        <v>338564</v>
      </c>
      <c r="I324" t="s">
        <v>537</v>
      </c>
      <c r="J324" t="s">
        <v>537</v>
      </c>
      <c r="K324">
        <v>420023</v>
      </c>
      <c r="N324" s="18"/>
    </row>
    <row r="325" spans="1:14" x14ac:dyDescent="0.2">
      <c r="A325" s="1" t="s">
        <v>3963</v>
      </c>
      <c r="B325" s="50">
        <v>21</v>
      </c>
      <c r="C325" s="2">
        <v>67</v>
      </c>
      <c r="D325" s="66">
        <v>1710</v>
      </c>
      <c r="F325">
        <v>18.7</v>
      </c>
      <c r="G325">
        <v>75.7</v>
      </c>
      <c r="H325">
        <v>338564</v>
      </c>
      <c r="I325">
        <v>18.899999999999999</v>
      </c>
      <c r="J325">
        <v>70.599999999999994</v>
      </c>
      <c r="K325">
        <v>420023</v>
      </c>
      <c r="N325" s="18"/>
    </row>
    <row r="326" spans="1:14" x14ac:dyDescent="0.2">
      <c r="A326" s="1" t="s">
        <v>3964</v>
      </c>
      <c r="B326" s="50">
        <v>22</v>
      </c>
      <c r="C326" s="2">
        <v>60</v>
      </c>
      <c r="D326" s="66">
        <v>1860</v>
      </c>
      <c r="F326">
        <v>17.8</v>
      </c>
      <c r="G326">
        <v>80</v>
      </c>
      <c r="H326">
        <v>388564</v>
      </c>
      <c r="I326">
        <v>14.5</v>
      </c>
      <c r="J326">
        <v>89.7</v>
      </c>
      <c r="K326">
        <v>421041</v>
      </c>
      <c r="N326" s="18"/>
    </row>
    <row r="327" spans="1:14" x14ac:dyDescent="0.2">
      <c r="A327" s="1" t="s">
        <v>3965</v>
      </c>
      <c r="B327" s="50">
        <v>24</v>
      </c>
      <c r="C327" s="2">
        <v>53</v>
      </c>
      <c r="D327" s="66">
        <v>2176</v>
      </c>
      <c r="F327">
        <v>19.600000000000001</v>
      </c>
      <c r="G327">
        <v>64.400000000000006</v>
      </c>
      <c r="H327">
        <v>388753</v>
      </c>
      <c r="I327">
        <v>14.8</v>
      </c>
      <c r="J327">
        <v>86.6</v>
      </c>
      <c r="K327">
        <v>421121</v>
      </c>
      <c r="N327" s="18"/>
    </row>
    <row r="328" spans="1:14" x14ac:dyDescent="0.2">
      <c r="A328" s="1" t="s">
        <v>3966</v>
      </c>
      <c r="B328" s="50">
        <v>26</v>
      </c>
      <c r="C328" s="2">
        <v>46</v>
      </c>
      <c r="D328" s="66">
        <v>2502</v>
      </c>
      <c r="F328">
        <v>21.5</v>
      </c>
      <c r="G328">
        <v>56.2</v>
      </c>
      <c r="H328">
        <v>388933</v>
      </c>
      <c r="I328">
        <v>15.2</v>
      </c>
      <c r="J328">
        <v>86</v>
      </c>
      <c r="K328">
        <v>421194</v>
      </c>
      <c r="N328" s="18"/>
    </row>
    <row r="329" spans="1:14" x14ac:dyDescent="0.2">
      <c r="A329" s="1" t="s">
        <v>3967</v>
      </c>
      <c r="B329" s="50">
        <v>27</v>
      </c>
      <c r="C329" s="2">
        <v>41</v>
      </c>
      <c r="D329" s="66">
        <v>2664</v>
      </c>
      <c r="F329">
        <v>22.6</v>
      </c>
      <c r="G329">
        <v>52.5</v>
      </c>
      <c r="H329">
        <v>339188</v>
      </c>
      <c r="I329">
        <v>16.2</v>
      </c>
      <c r="J329">
        <v>84.8</v>
      </c>
      <c r="K329">
        <v>421275</v>
      </c>
      <c r="N329" s="18"/>
    </row>
    <row r="330" spans="1:14" x14ac:dyDescent="0.2">
      <c r="A330" s="1" t="s">
        <v>3968</v>
      </c>
      <c r="B330" s="50">
        <v>29</v>
      </c>
      <c r="C330" s="2">
        <v>36</v>
      </c>
      <c r="D330" s="66">
        <v>2979</v>
      </c>
      <c r="N330" s="18"/>
    </row>
    <row r="331" spans="1:14" x14ac:dyDescent="0.2">
      <c r="A331" s="1" t="s">
        <v>3969</v>
      </c>
      <c r="B331" s="50">
        <v>0</v>
      </c>
      <c r="C331" s="2">
        <v>31</v>
      </c>
      <c r="D331" s="66">
        <v>0</v>
      </c>
      <c r="N331" s="18"/>
    </row>
    <row r="332" spans="1:14" x14ac:dyDescent="0.2">
      <c r="A332" s="1" t="s">
        <v>3970</v>
      </c>
      <c r="B332" s="50">
        <v>31</v>
      </c>
      <c r="C332" s="2">
        <v>31</v>
      </c>
      <c r="D332" s="66">
        <v>3274</v>
      </c>
      <c r="N332" s="18"/>
    </row>
    <row r="333" spans="1:14" x14ac:dyDescent="0.2">
      <c r="A333" s="1" t="s">
        <v>3971</v>
      </c>
      <c r="B333" s="50">
        <v>31</v>
      </c>
      <c r="C333" s="2">
        <v>31</v>
      </c>
      <c r="D333" s="66">
        <v>3274</v>
      </c>
      <c r="N333" s="18"/>
    </row>
    <row r="334" spans="1:14" x14ac:dyDescent="0.2">
      <c r="A334" s="1" t="s">
        <v>3972</v>
      </c>
      <c r="B334" s="50">
        <v>32</v>
      </c>
      <c r="C334" s="2">
        <v>30</v>
      </c>
      <c r="D334" s="66">
        <v>3413</v>
      </c>
      <c r="N334" s="18"/>
    </row>
    <row r="335" spans="1:14" x14ac:dyDescent="0.2">
      <c r="A335" s="1" t="s">
        <v>3973</v>
      </c>
      <c r="B335" s="50">
        <v>30</v>
      </c>
      <c r="C335" s="2">
        <v>41</v>
      </c>
      <c r="D335" s="66">
        <v>3129</v>
      </c>
      <c r="N335" s="18"/>
    </row>
    <row r="336" spans="1:14" x14ac:dyDescent="0.2">
      <c r="A336" s="1" t="s">
        <v>3974</v>
      </c>
      <c r="B336" s="50">
        <v>29</v>
      </c>
      <c r="C336" s="2">
        <v>53</v>
      </c>
      <c r="D336" s="66">
        <v>2979</v>
      </c>
      <c r="N336" s="18"/>
    </row>
    <row r="337" spans="1:14" x14ac:dyDescent="0.2">
      <c r="A337" s="1" t="s">
        <v>3975</v>
      </c>
      <c r="B337" s="50">
        <v>28</v>
      </c>
      <c r="C337" s="2">
        <v>64</v>
      </c>
      <c r="D337" s="66">
        <v>2823</v>
      </c>
      <c r="N337" s="18"/>
    </row>
    <row r="338" spans="1:14" x14ac:dyDescent="0.2">
      <c r="A338" s="1" t="s">
        <v>3976</v>
      </c>
      <c r="B338" s="50">
        <v>27</v>
      </c>
      <c r="C338" s="2">
        <v>61</v>
      </c>
      <c r="D338" s="66">
        <v>2664</v>
      </c>
      <c r="N338" s="18"/>
    </row>
    <row r="339" spans="1:14" x14ac:dyDescent="0.2">
      <c r="A339" s="1" t="s">
        <v>3977</v>
      </c>
      <c r="B339" s="50">
        <v>26</v>
      </c>
      <c r="C339" s="2">
        <v>58</v>
      </c>
      <c r="D339" s="66">
        <v>2502</v>
      </c>
      <c r="N339" s="18"/>
    </row>
    <row r="340" spans="1:14" x14ac:dyDescent="0.2">
      <c r="A340" s="1" t="s">
        <v>3978</v>
      </c>
      <c r="B340" s="50">
        <v>25</v>
      </c>
      <c r="C340" s="2">
        <v>56</v>
      </c>
      <c r="D340" s="66">
        <v>2339</v>
      </c>
      <c r="E340" s="67">
        <v>2289.9583333333335</v>
      </c>
      <c r="F340" s="56">
        <f>AVERAGE(F324:F339)</f>
        <v>20.04</v>
      </c>
      <c r="G340" s="56">
        <f>AVERAGE(G324:G339)</f>
        <v>65.760000000000005</v>
      </c>
      <c r="H340" s="55">
        <f>H348-H324</f>
        <v>1873</v>
      </c>
      <c r="I340" s="55">
        <f>AVERAGE(I324:I339)</f>
        <v>15.920000000000002</v>
      </c>
      <c r="J340" s="55">
        <f>AVERAGE(J324:J339)</f>
        <v>83.539999999999992</v>
      </c>
      <c r="K340" s="55">
        <f>K348-K324</f>
        <v>1634</v>
      </c>
      <c r="L340" s="8">
        <f>(K348-K324)+(H348-H324)</f>
        <v>3507</v>
      </c>
      <c r="M340" s="8"/>
      <c r="N340" s="18"/>
    </row>
    <row r="341" spans="1:14" x14ac:dyDescent="0.2">
      <c r="A341" s="1" t="s">
        <v>3979</v>
      </c>
      <c r="B341" s="50">
        <v>24</v>
      </c>
      <c r="C341" s="2">
        <v>62</v>
      </c>
      <c r="D341" s="66">
        <v>2176</v>
      </c>
      <c r="E341" s="67"/>
      <c r="F341" s="8"/>
      <c r="N341" s="18"/>
    </row>
    <row r="342" spans="1:14" x14ac:dyDescent="0.2">
      <c r="A342" s="1" t="s">
        <v>3980</v>
      </c>
      <c r="B342" s="50">
        <v>22</v>
      </c>
      <c r="C342" s="2">
        <v>68</v>
      </c>
      <c r="D342" s="66">
        <v>1860</v>
      </c>
      <c r="N342" s="18"/>
    </row>
    <row r="343" spans="1:14" x14ac:dyDescent="0.2">
      <c r="A343" s="1" t="s">
        <v>3981</v>
      </c>
      <c r="B343" s="50">
        <v>21</v>
      </c>
      <c r="C343" s="2">
        <v>75</v>
      </c>
      <c r="D343" s="66">
        <v>1710</v>
      </c>
      <c r="N343" s="18"/>
    </row>
    <row r="344" spans="1:14" x14ac:dyDescent="0.2">
      <c r="A344" s="1" t="s">
        <v>3982</v>
      </c>
      <c r="B344" s="50">
        <v>21</v>
      </c>
      <c r="C344" s="2">
        <v>74</v>
      </c>
      <c r="D344" s="66">
        <v>1710</v>
      </c>
      <c r="N344" s="18"/>
    </row>
    <row r="345" spans="1:14" x14ac:dyDescent="0.2">
      <c r="A345" s="1" t="s">
        <v>3983</v>
      </c>
      <c r="B345" s="50">
        <v>21</v>
      </c>
      <c r="C345" s="2">
        <v>74</v>
      </c>
      <c r="D345" s="66">
        <v>1710</v>
      </c>
      <c r="N345" s="18"/>
    </row>
    <row r="346" spans="1:14" x14ac:dyDescent="0.2">
      <c r="A346" s="1" t="s">
        <v>3984</v>
      </c>
      <c r="B346" s="50">
        <v>21</v>
      </c>
      <c r="C346" s="2">
        <v>73</v>
      </c>
      <c r="D346" s="66">
        <v>1710</v>
      </c>
      <c r="N346" s="18"/>
    </row>
    <row r="347" spans="1:14" x14ac:dyDescent="0.2">
      <c r="A347" s="1" t="s">
        <v>3985</v>
      </c>
      <c r="B347" s="50">
        <v>21</v>
      </c>
      <c r="C347" s="2">
        <v>69</v>
      </c>
      <c r="D347" s="66">
        <v>1710</v>
      </c>
      <c r="N347" s="18"/>
    </row>
    <row r="348" spans="1:14" x14ac:dyDescent="0.2">
      <c r="A348" s="1" t="s">
        <v>3986</v>
      </c>
      <c r="B348" s="50">
        <v>21</v>
      </c>
      <c r="C348" s="2">
        <v>64</v>
      </c>
      <c r="D348" s="66">
        <v>1710</v>
      </c>
      <c r="F348">
        <v>18.100000000000001</v>
      </c>
      <c r="G348">
        <v>76.8</v>
      </c>
      <c r="H348">
        <v>340437</v>
      </c>
      <c r="I348">
        <v>15.5</v>
      </c>
      <c r="J348">
        <v>88.4</v>
      </c>
      <c r="K348">
        <v>421657</v>
      </c>
      <c r="N348" s="18"/>
    </row>
    <row r="349" spans="1:14" x14ac:dyDescent="0.2">
      <c r="A349" s="1" t="s">
        <v>3987</v>
      </c>
      <c r="B349" s="50">
        <v>21</v>
      </c>
      <c r="C349" s="2">
        <v>60</v>
      </c>
      <c r="D349" s="66">
        <v>1710</v>
      </c>
      <c r="F349">
        <v>19.600000000000001</v>
      </c>
      <c r="G349">
        <v>71.3</v>
      </c>
      <c r="H349">
        <v>340528</v>
      </c>
      <c r="I349">
        <v>15.9</v>
      </c>
      <c r="J349">
        <v>89.7</v>
      </c>
      <c r="K349">
        <v>421657</v>
      </c>
      <c r="N349" s="18"/>
    </row>
    <row r="350" spans="1:14" x14ac:dyDescent="0.2">
      <c r="A350" s="1" t="s">
        <v>3988</v>
      </c>
      <c r="B350" s="50">
        <v>23</v>
      </c>
      <c r="C350" s="2">
        <v>56</v>
      </c>
      <c r="D350" s="66">
        <v>2016</v>
      </c>
      <c r="F350">
        <v>20.399999999999999</v>
      </c>
      <c r="G350">
        <v>66.8</v>
      </c>
      <c r="H350">
        <v>340629</v>
      </c>
      <c r="I350">
        <v>16.100000000000001</v>
      </c>
      <c r="J350">
        <v>89.6</v>
      </c>
      <c r="K350">
        <v>421768</v>
      </c>
      <c r="N350" s="18"/>
    </row>
    <row r="351" spans="1:14" x14ac:dyDescent="0.2">
      <c r="A351" s="1" t="s">
        <v>3989</v>
      </c>
      <c r="B351" s="50">
        <v>24</v>
      </c>
      <c r="C351" s="2">
        <v>52</v>
      </c>
      <c r="D351" s="66">
        <v>2176</v>
      </c>
      <c r="F351">
        <v>22.5</v>
      </c>
      <c r="G351">
        <v>61.7</v>
      </c>
      <c r="H351">
        <v>340629</v>
      </c>
      <c r="I351">
        <v>17.2</v>
      </c>
      <c r="J351">
        <v>88.5</v>
      </c>
      <c r="K351">
        <v>421768</v>
      </c>
      <c r="N351" s="18"/>
    </row>
    <row r="352" spans="1:14" x14ac:dyDescent="0.2">
      <c r="A352" s="1" t="s">
        <v>3990</v>
      </c>
      <c r="B352" s="50">
        <v>26</v>
      </c>
      <c r="C352" s="2">
        <v>47</v>
      </c>
      <c r="D352" s="66">
        <v>2502</v>
      </c>
      <c r="F352">
        <v>23.6</v>
      </c>
      <c r="G352">
        <v>62.6</v>
      </c>
      <c r="H352">
        <v>341091</v>
      </c>
      <c r="I352">
        <v>17.3</v>
      </c>
      <c r="J352">
        <v>88.6</v>
      </c>
      <c r="K352">
        <v>421928</v>
      </c>
      <c r="N352" s="18"/>
    </row>
    <row r="353" spans="1:14" x14ac:dyDescent="0.2">
      <c r="A353" s="1" t="s">
        <v>3991</v>
      </c>
      <c r="B353" s="50">
        <v>27</v>
      </c>
      <c r="C353" s="2">
        <v>43</v>
      </c>
      <c r="D353" s="66">
        <v>2664</v>
      </c>
      <c r="F353">
        <v>25.5</v>
      </c>
      <c r="G353">
        <v>48.2</v>
      </c>
      <c r="H353">
        <v>341126</v>
      </c>
      <c r="I353">
        <v>17.399999999999999</v>
      </c>
      <c r="J353">
        <v>82.8</v>
      </c>
      <c r="K353">
        <v>421948</v>
      </c>
      <c r="N353" s="18"/>
    </row>
    <row r="354" spans="1:14" x14ac:dyDescent="0.2">
      <c r="A354" s="1" t="s">
        <v>3992</v>
      </c>
      <c r="B354" s="50">
        <v>28</v>
      </c>
      <c r="C354" s="2">
        <v>38</v>
      </c>
      <c r="D354" s="66">
        <v>2823</v>
      </c>
      <c r="F354">
        <v>26.6</v>
      </c>
      <c r="G354">
        <v>49.3</v>
      </c>
      <c r="H354">
        <v>341126</v>
      </c>
      <c r="I354">
        <v>17.5</v>
      </c>
      <c r="J354">
        <v>82.9</v>
      </c>
      <c r="K354">
        <v>421948</v>
      </c>
      <c r="N354" s="18"/>
    </row>
    <row r="355" spans="1:14" x14ac:dyDescent="0.2">
      <c r="A355" s="1" t="s">
        <v>3993</v>
      </c>
      <c r="B355" s="50">
        <v>30</v>
      </c>
      <c r="C355" s="2">
        <v>34</v>
      </c>
      <c r="D355" s="66">
        <v>3129</v>
      </c>
      <c r="F355">
        <v>26.2</v>
      </c>
      <c r="G355">
        <v>48.5</v>
      </c>
      <c r="H355">
        <v>341423</v>
      </c>
      <c r="I355">
        <v>18.7</v>
      </c>
      <c r="J355">
        <v>81.599999999999994</v>
      </c>
      <c r="K355">
        <v>422066</v>
      </c>
      <c r="N355" s="18"/>
    </row>
    <row r="356" spans="1:14" x14ac:dyDescent="0.2">
      <c r="A356" s="1" t="s">
        <v>3994</v>
      </c>
      <c r="B356" s="50">
        <v>30</v>
      </c>
      <c r="C356" s="2">
        <v>33</v>
      </c>
      <c r="D356" s="66">
        <v>3129</v>
      </c>
      <c r="F356">
        <v>27.1</v>
      </c>
      <c r="G356">
        <v>47</v>
      </c>
      <c r="H356">
        <v>341676</v>
      </c>
      <c r="I356">
        <v>18.8</v>
      </c>
      <c r="J356">
        <v>80.400000000000006</v>
      </c>
      <c r="K356">
        <v>422208</v>
      </c>
      <c r="N356" s="18"/>
    </row>
    <row r="357" spans="1:14" x14ac:dyDescent="0.2">
      <c r="A357" s="1" t="s">
        <v>3995</v>
      </c>
      <c r="B357" s="50">
        <v>31</v>
      </c>
      <c r="C357" s="2">
        <v>32</v>
      </c>
      <c r="D357" s="66">
        <v>3274</v>
      </c>
      <c r="F357">
        <v>25.9</v>
      </c>
      <c r="G357">
        <v>45.8</v>
      </c>
      <c r="H357">
        <v>341898</v>
      </c>
      <c r="I357">
        <v>18.7</v>
      </c>
      <c r="J357">
        <v>80.099999999999994</v>
      </c>
      <c r="K357">
        <v>422240</v>
      </c>
      <c r="N357" s="18"/>
    </row>
    <row r="358" spans="1:14" x14ac:dyDescent="0.2">
      <c r="A358" s="1" t="s">
        <v>3996</v>
      </c>
      <c r="B358" s="50">
        <v>31</v>
      </c>
      <c r="C358" s="2">
        <v>32</v>
      </c>
      <c r="D358" s="66">
        <v>3274</v>
      </c>
      <c r="F358">
        <v>27.5</v>
      </c>
      <c r="G358">
        <v>44.9</v>
      </c>
      <c r="H358">
        <v>342082</v>
      </c>
      <c r="I358">
        <v>18</v>
      </c>
      <c r="J358">
        <v>82.3</v>
      </c>
      <c r="K358">
        <v>422240</v>
      </c>
      <c r="N358" s="18"/>
    </row>
    <row r="359" spans="1:14" x14ac:dyDescent="0.2">
      <c r="A359" s="1" t="s">
        <v>3997</v>
      </c>
      <c r="B359" s="50">
        <v>31</v>
      </c>
      <c r="C359" s="2">
        <v>40</v>
      </c>
      <c r="D359" s="66">
        <v>3274</v>
      </c>
      <c r="F359">
        <v>26</v>
      </c>
      <c r="G359">
        <v>48.3</v>
      </c>
      <c r="H359">
        <v>342083</v>
      </c>
      <c r="I359">
        <v>17.600000000000001</v>
      </c>
      <c r="J359">
        <v>81.900000000000006</v>
      </c>
      <c r="K359">
        <v>422240</v>
      </c>
      <c r="N359" s="18"/>
    </row>
    <row r="360" spans="1:14" x14ac:dyDescent="0.2">
      <c r="A360" s="1" t="s">
        <v>3998</v>
      </c>
      <c r="B360" s="50">
        <v>30</v>
      </c>
      <c r="C360" s="2">
        <v>48</v>
      </c>
      <c r="D360" s="66">
        <v>3129</v>
      </c>
      <c r="F360">
        <v>23.6</v>
      </c>
      <c r="G360">
        <v>53.1</v>
      </c>
      <c r="H360">
        <v>342284</v>
      </c>
      <c r="I360">
        <v>15.7</v>
      </c>
      <c r="J360">
        <v>88</v>
      </c>
      <c r="K360">
        <v>422240</v>
      </c>
      <c r="N360" s="18"/>
    </row>
    <row r="361" spans="1:14" x14ac:dyDescent="0.2">
      <c r="A361" s="1" t="s">
        <v>3999</v>
      </c>
      <c r="B361" s="50">
        <v>29</v>
      </c>
      <c r="C361" s="2">
        <v>55</v>
      </c>
      <c r="D361" s="66">
        <v>2979</v>
      </c>
      <c r="F361">
        <v>14.7</v>
      </c>
      <c r="G361">
        <v>89.6</v>
      </c>
      <c r="H361">
        <v>342399</v>
      </c>
      <c r="I361">
        <v>18.600000000000001</v>
      </c>
      <c r="J361">
        <v>70</v>
      </c>
      <c r="K361">
        <v>422300</v>
      </c>
      <c r="N361" s="18"/>
    </row>
    <row r="362" spans="1:14" x14ac:dyDescent="0.2">
      <c r="A362" s="1" t="s">
        <v>4000</v>
      </c>
      <c r="B362" s="50">
        <v>28</v>
      </c>
      <c r="C362" s="2">
        <v>57</v>
      </c>
      <c r="D362" s="66">
        <v>2823</v>
      </c>
      <c r="F362">
        <v>14.7</v>
      </c>
      <c r="G362">
        <v>89.8</v>
      </c>
      <c r="H362">
        <v>342760</v>
      </c>
      <c r="I362">
        <v>18.2</v>
      </c>
      <c r="J362">
        <v>77</v>
      </c>
      <c r="K362">
        <v>422300</v>
      </c>
      <c r="N362" s="18"/>
    </row>
    <row r="363" spans="1:14" x14ac:dyDescent="0.2">
      <c r="A363" s="1" t="s">
        <v>4001</v>
      </c>
      <c r="B363" s="50">
        <v>27</v>
      </c>
      <c r="C363" s="2">
        <v>58</v>
      </c>
      <c r="D363" s="66">
        <v>2664</v>
      </c>
      <c r="F363">
        <v>15.8</v>
      </c>
      <c r="G363">
        <v>89.2</v>
      </c>
      <c r="H363">
        <v>342760</v>
      </c>
      <c r="I363">
        <v>17.3</v>
      </c>
      <c r="J363">
        <v>75.8</v>
      </c>
      <c r="K363">
        <v>422309</v>
      </c>
      <c r="N363" s="18"/>
    </row>
    <row r="364" spans="1:14" x14ac:dyDescent="0.2">
      <c r="A364" s="1" t="s">
        <v>4002</v>
      </c>
      <c r="B364" s="50">
        <v>26</v>
      </c>
      <c r="C364" s="2">
        <v>59</v>
      </c>
      <c r="D364" s="66">
        <v>2502</v>
      </c>
      <c r="E364" s="67">
        <v>2431.8333333333335</v>
      </c>
      <c r="F364" s="56">
        <f>AVERAGE(F348:F363)</f>
        <v>22.362500000000001</v>
      </c>
      <c r="G364" s="56">
        <f>AVERAGE(G348:G363)</f>
        <v>62.056249999999999</v>
      </c>
      <c r="H364" s="55">
        <f>H372-H348</f>
        <v>3101</v>
      </c>
      <c r="I364" s="55">
        <f>AVERAGE(I348:I363)</f>
        <v>17.40625</v>
      </c>
      <c r="J364" s="55">
        <f>AVERAGE(J348:J363)</f>
        <v>82.974999999999994</v>
      </c>
      <c r="K364" s="55">
        <f>K372-K348</f>
        <v>1088</v>
      </c>
      <c r="L364" s="8">
        <f>(K372-K348)+(H372-H348)</f>
        <v>4189</v>
      </c>
      <c r="M364" s="8"/>
      <c r="N364" s="18"/>
    </row>
    <row r="365" spans="1:14" x14ac:dyDescent="0.2">
      <c r="A365" s="1" t="s">
        <v>4003</v>
      </c>
      <c r="B365" s="50">
        <v>25</v>
      </c>
      <c r="C365" s="2">
        <v>59</v>
      </c>
      <c r="D365" s="66">
        <v>2339</v>
      </c>
      <c r="E365" s="67"/>
      <c r="F365" s="8"/>
      <c r="G365" s="8"/>
      <c r="N365" s="18"/>
    </row>
    <row r="366" spans="1:14" x14ac:dyDescent="0.2">
      <c r="A366" s="1" t="s">
        <v>4004</v>
      </c>
      <c r="B366" s="50">
        <v>24</v>
      </c>
      <c r="C366" s="2">
        <v>59</v>
      </c>
      <c r="D366" s="66">
        <v>2176</v>
      </c>
      <c r="F366" s="8"/>
      <c r="G366" s="8"/>
      <c r="I366" s="8"/>
      <c r="J366" s="8"/>
      <c r="K366" s="8"/>
      <c r="N366" s="18"/>
    </row>
    <row r="367" spans="1:14" x14ac:dyDescent="0.2">
      <c r="A367" s="1" t="s">
        <v>4005</v>
      </c>
      <c r="B367" s="50">
        <v>22</v>
      </c>
      <c r="C367" s="2">
        <v>59</v>
      </c>
      <c r="D367" s="66">
        <v>1860</v>
      </c>
      <c r="N367" s="18"/>
    </row>
    <row r="368" spans="1:14" x14ac:dyDescent="0.2">
      <c r="A368" s="1" t="s">
        <v>4006</v>
      </c>
      <c r="B368" s="50">
        <v>22</v>
      </c>
      <c r="C368" s="2">
        <v>62</v>
      </c>
      <c r="D368" s="66">
        <v>1860</v>
      </c>
      <c r="N368" s="18"/>
    </row>
    <row r="369" spans="1:14" x14ac:dyDescent="0.2">
      <c r="A369" s="1" t="s">
        <v>4007</v>
      </c>
      <c r="B369" s="50">
        <v>21</v>
      </c>
      <c r="C369" s="2">
        <v>65</v>
      </c>
      <c r="D369" s="66">
        <v>1710</v>
      </c>
      <c r="N369" s="18"/>
    </row>
    <row r="370" spans="1:14" x14ac:dyDescent="0.2">
      <c r="A370" s="1" t="s">
        <v>4008</v>
      </c>
      <c r="B370" s="50">
        <v>21</v>
      </c>
      <c r="C370" s="2">
        <v>68</v>
      </c>
      <c r="D370" s="66">
        <v>1710</v>
      </c>
      <c r="N370" s="18"/>
    </row>
    <row r="371" spans="1:14" x14ac:dyDescent="0.2">
      <c r="A371" s="1" t="s">
        <v>4009</v>
      </c>
      <c r="B371" s="50">
        <v>21</v>
      </c>
      <c r="C371" s="2">
        <v>67</v>
      </c>
      <c r="D371" s="66">
        <v>1710</v>
      </c>
      <c r="N371" s="18"/>
    </row>
    <row r="372" spans="1:14" x14ac:dyDescent="0.2">
      <c r="A372" s="1" t="s">
        <v>4010</v>
      </c>
      <c r="B372" s="50">
        <v>21</v>
      </c>
      <c r="C372" s="2">
        <v>65</v>
      </c>
      <c r="D372" s="66">
        <v>1710</v>
      </c>
      <c r="F372">
        <v>16.100000000000001</v>
      </c>
      <c r="G372">
        <v>82.3</v>
      </c>
      <c r="H372">
        <v>343538</v>
      </c>
      <c r="I372">
        <v>17.2</v>
      </c>
      <c r="J372">
        <v>79.900000000000006</v>
      </c>
      <c r="K372">
        <v>422745</v>
      </c>
      <c r="M372" s="37"/>
      <c r="N372" s="18"/>
    </row>
    <row r="373" spans="1:14" x14ac:dyDescent="0.2">
      <c r="A373" s="1" t="s">
        <v>4011</v>
      </c>
      <c r="B373" s="50">
        <v>21</v>
      </c>
      <c r="C373" s="2">
        <v>64</v>
      </c>
      <c r="D373" s="66">
        <v>1710</v>
      </c>
      <c r="F373" t="s">
        <v>537</v>
      </c>
      <c r="G373" t="s">
        <v>537</v>
      </c>
      <c r="H373">
        <v>343671</v>
      </c>
      <c r="I373" t="s">
        <v>537</v>
      </c>
      <c r="J373" t="s">
        <v>537</v>
      </c>
      <c r="K373">
        <v>422745</v>
      </c>
      <c r="M373" s="37"/>
      <c r="N373" s="18"/>
    </row>
    <row r="374" spans="1:14" x14ac:dyDescent="0.2">
      <c r="A374" s="1" t="s">
        <v>4012</v>
      </c>
      <c r="B374" s="50">
        <v>23</v>
      </c>
      <c r="C374" s="2">
        <v>57</v>
      </c>
      <c r="D374" s="66">
        <v>2016</v>
      </c>
      <c r="F374" t="s">
        <v>537</v>
      </c>
      <c r="G374" t="s">
        <v>537</v>
      </c>
      <c r="H374">
        <v>343671</v>
      </c>
      <c r="I374" t="s">
        <v>537</v>
      </c>
      <c r="J374" t="s">
        <v>537</v>
      </c>
      <c r="K374">
        <v>422745</v>
      </c>
      <c r="M374" s="37"/>
      <c r="N374" s="18"/>
    </row>
    <row r="375" spans="1:14" x14ac:dyDescent="0.2">
      <c r="A375" s="1" t="s">
        <v>4013</v>
      </c>
      <c r="B375" s="50">
        <v>24</v>
      </c>
      <c r="C375" s="2">
        <v>50</v>
      </c>
      <c r="D375" s="66">
        <v>2176</v>
      </c>
      <c r="F375">
        <v>26.6</v>
      </c>
      <c r="G375">
        <v>50.3</v>
      </c>
      <c r="H375">
        <v>343671</v>
      </c>
      <c r="I375">
        <v>18.7</v>
      </c>
      <c r="J375">
        <v>84.4</v>
      </c>
      <c r="K375">
        <v>422745</v>
      </c>
      <c r="M375" s="37"/>
      <c r="N375" s="18"/>
    </row>
    <row r="376" spans="1:14" x14ac:dyDescent="0.2">
      <c r="A376" s="1" t="s">
        <v>4014</v>
      </c>
      <c r="B376" s="50">
        <v>26</v>
      </c>
      <c r="C376" s="2">
        <v>43</v>
      </c>
      <c r="D376" s="66">
        <v>2502</v>
      </c>
      <c r="F376">
        <v>26.2</v>
      </c>
      <c r="G376">
        <v>51.7</v>
      </c>
      <c r="H376">
        <v>343671</v>
      </c>
      <c r="I376">
        <v>18.8</v>
      </c>
      <c r="J376">
        <v>81.7</v>
      </c>
      <c r="K376">
        <v>422745</v>
      </c>
      <c r="M376" s="37"/>
      <c r="N376" s="18"/>
    </row>
    <row r="377" spans="1:14" x14ac:dyDescent="0.2">
      <c r="A377" s="1" t="s">
        <v>4015</v>
      </c>
      <c r="B377" s="50">
        <v>27</v>
      </c>
      <c r="C377" s="2">
        <v>40</v>
      </c>
      <c r="D377" s="66">
        <v>2664</v>
      </c>
      <c r="F377">
        <v>18.899999999999999</v>
      </c>
      <c r="G377">
        <v>83.3</v>
      </c>
      <c r="H377">
        <v>344291</v>
      </c>
      <c r="I377">
        <v>26.6</v>
      </c>
      <c r="J377">
        <v>47.7</v>
      </c>
      <c r="K377">
        <v>422789</v>
      </c>
      <c r="M377" s="37"/>
      <c r="N377" s="18"/>
    </row>
    <row r="378" spans="1:14" x14ac:dyDescent="0.2">
      <c r="A378" s="1" t="s">
        <v>4016</v>
      </c>
      <c r="B378" s="50">
        <v>28</v>
      </c>
      <c r="C378" s="2">
        <v>36</v>
      </c>
      <c r="D378" s="66">
        <v>2823</v>
      </c>
      <c r="F378">
        <v>26.8</v>
      </c>
      <c r="G378">
        <v>45.7</v>
      </c>
      <c r="H378">
        <v>344291</v>
      </c>
      <c r="I378">
        <v>18.899999999999999</v>
      </c>
      <c r="J378">
        <v>80.400000000000006</v>
      </c>
      <c r="K378">
        <v>422789</v>
      </c>
      <c r="M378" s="37"/>
      <c r="N378" s="18"/>
    </row>
    <row r="379" spans="1:14" x14ac:dyDescent="0.2">
      <c r="A379" s="1" t="s">
        <v>4017</v>
      </c>
      <c r="B379" s="50">
        <v>30</v>
      </c>
      <c r="C379" s="2">
        <v>33</v>
      </c>
      <c r="D379" s="66">
        <v>3129</v>
      </c>
      <c r="F379">
        <v>26.1</v>
      </c>
      <c r="G379">
        <v>46.1</v>
      </c>
      <c r="H379">
        <v>344323</v>
      </c>
      <c r="I379">
        <v>18.7</v>
      </c>
      <c r="J379">
        <v>80.400000000000006</v>
      </c>
      <c r="K379">
        <v>422887</v>
      </c>
      <c r="M379" s="37"/>
      <c r="N379" s="18"/>
    </row>
    <row r="380" spans="1:14" x14ac:dyDescent="0.2">
      <c r="A380" s="1" t="s">
        <v>4018</v>
      </c>
      <c r="B380" s="50">
        <v>30</v>
      </c>
      <c r="C380" s="2">
        <v>33</v>
      </c>
      <c r="D380" s="66">
        <v>3129</v>
      </c>
      <c r="F380">
        <v>26.8</v>
      </c>
      <c r="G380">
        <v>44.9</v>
      </c>
      <c r="H380">
        <v>344392</v>
      </c>
      <c r="I380">
        <v>21.1</v>
      </c>
      <c r="J380">
        <v>74.2</v>
      </c>
      <c r="K380">
        <v>422916</v>
      </c>
      <c r="M380" s="37"/>
      <c r="N380" s="18"/>
    </row>
    <row r="381" spans="1:14" x14ac:dyDescent="0.2">
      <c r="A381" s="1" t="s">
        <v>4019</v>
      </c>
      <c r="B381" s="50">
        <v>30</v>
      </c>
      <c r="C381" s="2">
        <v>32</v>
      </c>
      <c r="D381" s="66">
        <v>3129</v>
      </c>
      <c r="F381">
        <v>26.8</v>
      </c>
      <c r="G381">
        <v>41.7</v>
      </c>
      <c r="H381">
        <v>344392</v>
      </c>
      <c r="I381">
        <v>19</v>
      </c>
      <c r="J381">
        <v>77.3</v>
      </c>
      <c r="K381">
        <v>422916</v>
      </c>
      <c r="M381" s="37"/>
      <c r="N381" s="18"/>
    </row>
    <row r="382" spans="1:14" x14ac:dyDescent="0.2">
      <c r="A382" s="1" t="s">
        <v>4020</v>
      </c>
      <c r="B382" s="50">
        <v>31</v>
      </c>
      <c r="C382" s="2">
        <v>32</v>
      </c>
      <c r="D382" s="66">
        <v>3274</v>
      </c>
      <c r="F382">
        <v>26.7</v>
      </c>
      <c r="G382">
        <v>41.7</v>
      </c>
      <c r="H382">
        <v>344847</v>
      </c>
      <c r="I382">
        <v>17.600000000000001</v>
      </c>
      <c r="J382">
        <v>79.900000000000006</v>
      </c>
      <c r="K382">
        <v>423141</v>
      </c>
      <c r="M382" s="37"/>
      <c r="N382" s="18"/>
    </row>
    <row r="383" spans="1:14" x14ac:dyDescent="0.2">
      <c r="A383" s="1" t="s">
        <v>4021</v>
      </c>
      <c r="B383" s="50">
        <v>30</v>
      </c>
      <c r="C383" s="2">
        <v>35</v>
      </c>
      <c r="D383" s="66">
        <v>3129</v>
      </c>
      <c r="F383">
        <v>23.6</v>
      </c>
      <c r="G383">
        <v>49.3</v>
      </c>
      <c r="H383">
        <v>345036</v>
      </c>
      <c r="I383">
        <v>16.899999999999999</v>
      </c>
      <c r="J383">
        <v>81.8</v>
      </c>
      <c r="K383">
        <v>423177</v>
      </c>
      <c r="M383" s="37"/>
      <c r="N383" s="18"/>
    </row>
    <row r="384" spans="1:14" x14ac:dyDescent="0.2">
      <c r="A384" s="1" t="s">
        <v>4022</v>
      </c>
      <c r="B384" s="50">
        <v>28</v>
      </c>
      <c r="C384" s="2">
        <v>39</v>
      </c>
      <c r="D384" s="66">
        <v>2823</v>
      </c>
      <c r="F384">
        <v>22.1</v>
      </c>
      <c r="G384">
        <v>80.8</v>
      </c>
      <c r="H384">
        <v>345394</v>
      </c>
      <c r="I384">
        <v>14.7</v>
      </c>
      <c r="J384">
        <v>89.9</v>
      </c>
      <c r="K384">
        <v>423177</v>
      </c>
      <c r="M384" s="37"/>
      <c r="N384" s="18"/>
    </row>
    <row r="385" spans="1:14" x14ac:dyDescent="0.2">
      <c r="A385" s="1" t="s">
        <v>4023</v>
      </c>
      <c r="B385" s="50">
        <v>27</v>
      </c>
      <c r="C385" s="2">
        <v>42</v>
      </c>
      <c r="D385" s="66">
        <v>2664</v>
      </c>
      <c r="F385">
        <v>21.5</v>
      </c>
      <c r="G385">
        <v>89.7</v>
      </c>
      <c r="H385">
        <v>345558</v>
      </c>
      <c r="I385">
        <v>16.399999999999999</v>
      </c>
      <c r="J385">
        <v>86.9</v>
      </c>
      <c r="K385">
        <v>423177</v>
      </c>
      <c r="M385" s="37"/>
      <c r="N385" s="18"/>
    </row>
    <row r="386" spans="1:14" x14ac:dyDescent="0.2">
      <c r="A386" s="1" t="s">
        <v>4024</v>
      </c>
      <c r="B386" s="50">
        <v>26</v>
      </c>
      <c r="C386" s="2">
        <v>46</v>
      </c>
      <c r="D386" s="66">
        <v>2502</v>
      </c>
      <c r="F386">
        <v>20.399999999999999</v>
      </c>
      <c r="G386">
        <v>64.900000000000006</v>
      </c>
      <c r="H386">
        <v>345704</v>
      </c>
      <c r="I386">
        <v>16</v>
      </c>
      <c r="J386">
        <v>64.900000000000006</v>
      </c>
      <c r="K386">
        <v>423177</v>
      </c>
      <c r="M386" s="37"/>
      <c r="N386" s="18"/>
    </row>
    <row r="387" spans="1:14" x14ac:dyDescent="0.2">
      <c r="A387" s="1" t="s">
        <v>4025</v>
      </c>
      <c r="B387" s="50">
        <v>25</v>
      </c>
      <c r="C387" s="2">
        <v>50</v>
      </c>
      <c r="D387" s="66">
        <v>2339</v>
      </c>
      <c r="F387" s="2">
        <v>18.7</v>
      </c>
      <c r="G387" s="2">
        <v>69.7</v>
      </c>
      <c r="H387" t="s">
        <v>537</v>
      </c>
      <c r="I387">
        <v>15.1</v>
      </c>
      <c r="J387">
        <v>69.099999999999994</v>
      </c>
      <c r="K387" t="s">
        <v>537</v>
      </c>
      <c r="M387" s="37"/>
      <c r="N387" s="18"/>
    </row>
    <row r="388" spans="1:14" x14ac:dyDescent="0.2">
      <c r="A388" s="1" t="s">
        <v>4026</v>
      </c>
      <c r="B388" s="50">
        <v>24</v>
      </c>
      <c r="C388" s="2">
        <v>54</v>
      </c>
      <c r="D388" s="66">
        <v>2176</v>
      </c>
      <c r="E388" s="67">
        <v>2385.8333333333335</v>
      </c>
      <c r="F388" s="56">
        <f>AVERAGE(F372:F387)</f>
        <v>23.37857142857143</v>
      </c>
      <c r="G388" s="56">
        <f>AVERAGE(G372:G387)</f>
        <v>60.15</v>
      </c>
      <c r="H388" s="55">
        <f>H396-H372</f>
        <v>3754</v>
      </c>
      <c r="I388" s="55">
        <f>AVERAGE(I372:I387)</f>
        <v>18.264285714285716</v>
      </c>
      <c r="J388" s="55">
        <f>AVERAGE(J372:J387)</f>
        <v>77.035714285714263</v>
      </c>
      <c r="K388" s="55">
        <f>K396-K372</f>
        <v>1087</v>
      </c>
      <c r="L388" s="8"/>
      <c r="M388" s="8"/>
      <c r="N388" s="18"/>
    </row>
    <row r="389" spans="1:14" x14ac:dyDescent="0.2">
      <c r="A389" s="1" t="s">
        <v>4027</v>
      </c>
      <c r="B389" s="50">
        <v>24</v>
      </c>
      <c r="C389" s="2">
        <v>58</v>
      </c>
      <c r="D389" s="66">
        <v>2176</v>
      </c>
      <c r="E389" s="67"/>
      <c r="F389" s="8"/>
      <c r="L389" s="8">
        <f>(K396-K372)+(H396-H372)</f>
        <v>4841</v>
      </c>
      <c r="N389" s="18"/>
    </row>
    <row r="390" spans="1:14" x14ac:dyDescent="0.2">
      <c r="A390" s="1" t="s">
        <v>4028</v>
      </c>
      <c r="B390" s="50">
        <v>23</v>
      </c>
      <c r="C390" s="2">
        <v>61</v>
      </c>
      <c r="D390" s="66">
        <v>2016</v>
      </c>
      <c r="N390" s="18"/>
    </row>
    <row r="391" spans="1:14" x14ac:dyDescent="0.2">
      <c r="A391" s="1" t="s">
        <v>4029</v>
      </c>
      <c r="B391" s="50">
        <v>22</v>
      </c>
      <c r="C391" s="2">
        <v>65</v>
      </c>
      <c r="D391" s="66">
        <v>1860</v>
      </c>
      <c r="N391" s="18"/>
    </row>
    <row r="392" spans="1:14" x14ac:dyDescent="0.2">
      <c r="A392" s="1" t="s">
        <v>4030</v>
      </c>
      <c r="B392" s="50">
        <v>22</v>
      </c>
      <c r="C392" s="2">
        <v>67</v>
      </c>
      <c r="D392" s="66">
        <v>1860</v>
      </c>
      <c r="N392" s="18"/>
    </row>
    <row r="393" spans="1:14" x14ac:dyDescent="0.2">
      <c r="A393" s="1" t="s">
        <v>4031</v>
      </c>
      <c r="B393" s="50">
        <v>21</v>
      </c>
      <c r="C393" s="2">
        <v>68</v>
      </c>
      <c r="D393" s="66">
        <v>1710</v>
      </c>
      <c r="N393" s="18"/>
    </row>
    <row r="394" spans="1:14" x14ac:dyDescent="0.2">
      <c r="A394" s="1" t="s">
        <v>4032</v>
      </c>
      <c r="B394" s="50">
        <v>20</v>
      </c>
      <c r="C394" s="2">
        <v>70</v>
      </c>
      <c r="D394" s="66">
        <v>1571</v>
      </c>
      <c r="N394" s="18"/>
    </row>
    <row r="395" spans="1:14" x14ac:dyDescent="0.2">
      <c r="A395" s="1" t="s">
        <v>4033</v>
      </c>
      <c r="B395" s="50">
        <v>21</v>
      </c>
      <c r="C395" s="2">
        <v>66</v>
      </c>
      <c r="D395" s="66">
        <v>1710</v>
      </c>
      <c r="N395" s="18"/>
    </row>
    <row r="396" spans="1:14" x14ac:dyDescent="0.2">
      <c r="A396" s="1" t="s">
        <v>4034</v>
      </c>
      <c r="B396" s="50">
        <v>21</v>
      </c>
      <c r="C396" s="2">
        <v>62</v>
      </c>
      <c r="D396" s="66">
        <v>1710</v>
      </c>
      <c r="F396">
        <v>18.100000000000001</v>
      </c>
      <c r="G396">
        <v>85.2</v>
      </c>
      <c r="H396">
        <v>347292</v>
      </c>
      <c r="I396">
        <v>16.3</v>
      </c>
      <c r="J396">
        <v>89.7</v>
      </c>
      <c r="K396">
        <v>423832</v>
      </c>
      <c r="N396" s="18"/>
    </row>
    <row r="397" spans="1:14" x14ac:dyDescent="0.2">
      <c r="A397" s="1" t="s">
        <v>4035</v>
      </c>
      <c r="B397" s="50">
        <v>21</v>
      </c>
      <c r="C397" s="2">
        <v>58</v>
      </c>
      <c r="D397" s="66">
        <v>1710</v>
      </c>
      <c r="F397">
        <v>17.7</v>
      </c>
      <c r="G397">
        <v>86.7</v>
      </c>
      <c r="H397">
        <v>347509</v>
      </c>
      <c r="I397">
        <v>16.100000000000001</v>
      </c>
      <c r="J397">
        <v>89.5</v>
      </c>
      <c r="K397">
        <v>423938</v>
      </c>
      <c r="N397" s="18"/>
    </row>
    <row r="398" spans="1:14" x14ac:dyDescent="0.2">
      <c r="A398" s="1" t="s">
        <v>4036</v>
      </c>
      <c r="B398" s="50">
        <v>23</v>
      </c>
      <c r="C398" s="2">
        <v>53</v>
      </c>
      <c r="D398" s="66">
        <v>2016</v>
      </c>
      <c r="F398">
        <v>18.7</v>
      </c>
      <c r="G398">
        <v>79.599999999999994</v>
      </c>
      <c r="H398">
        <v>347713</v>
      </c>
      <c r="I398">
        <v>16.2</v>
      </c>
      <c r="J398">
        <v>89.6</v>
      </c>
      <c r="K398">
        <v>424039</v>
      </c>
      <c r="N398" s="18"/>
    </row>
    <row r="399" spans="1:14" x14ac:dyDescent="0.2">
      <c r="A399" s="1" t="s">
        <v>4037</v>
      </c>
      <c r="B399" s="50">
        <v>25</v>
      </c>
      <c r="C399" s="2">
        <v>47</v>
      </c>
      <c r="D399" s="66">
        <v>2339</v>
      </c>
      <c r="F399">
        <v>20.8</v>
      </c>
      <c r="G399">
        <v>70</v>
      </c>
      <c r="H399">
        <v>347891</v>
      </c>
      <c r="I399">
        <v>16.2</v>
      </c>
      <c r="J399">
        <v>89.5</v>
      </c>
      <c r="K399">
        <v>424061</v>
      </c>
      <c r="N399" s="18"/>
    </row>
    <row r="400" spans="1:14" x14ac:dyDescent="0.2">
      <c r="A400" s="1" t="s">
        <v>4038</v>
      </c>
      <c r="B400" s="50">
        <v>26</v>
      </c>
      <c r="C400" s="2">
        <v>42</v>
      </c>
      <c r="D400" s="66">
        <v>2502</v>
      </c>
      <c r="F400">
        <v>23.3</v>
      </c>
      <c r="G400">
        <v>64.5</v>
      </c>
      <c r="H400">
        <v>347959</v>
      </c>
      <c r="I400">
        <v>18.100000000000001</v>
      </c>
      <c r="J400">
        <v>89.5</v>
      </c>
      <c r="K400">
        <v>424061</v>
      </c>
      <c r="N400" s="18"/>
    </row>
    <row r="401" spans="1:14" x14ac:dyDescent="0.2">
      <c r="A401" s="1" t="s">
        <v>4039</v>
      </c>
      <c r="B401" s="50">
        <v>28</v>
      </c>
      <c r="C401" s="2">
        <v>38</v>
      </c>
      <c r="D401" s="66">
        <v>2823</v>
      </c>
      <c r="F401">
        <v>23.3</v>
      </c>
      <c r="G401">
        <v>61.3</v>
      </c>
      <c r="H401">
        <v>348257</v>
      </c>
      <c r="I401">
        <v>17.600000000000001</v>
      </c>
      <c r="J401">
        <v>87.3</v>
      </c>
      <c r="K401">
        <v>424101</v>
      </c>
      <c r="N401" s="18"/>
    </row>
    <row r="402" spans="1:14" x14ac:dyDescent="0.2">
      <c r="A402" s="1" t="s">
        <v>4040</v>
      </c>
      <c r="B402" s="50">
        <v>29</v>
      </c>
      <c r="C402" s="2">
        <v>34</v>
      </c>
      <c r="D402" s="66">
        <v>2979</v>
      </c>
      <c r="F402">
        <v>25</v>
      </c>
      <c r="G402">
        <v>59.5</v>
      </c>
      <c r="H402">
        <v>348257</v>
      </c>
      <c r="I402">
        <v>18.600000000000001</v>
      </c>
      <c r="J402">
        <v>87.1</v>
      </c>
      <c r="K402">
        <v>424101</v>
      </c>
      <c r="N402" s="18"/>
    </row>
    <row r="403" spans="1:14" x14ac:dyDescent="0.2">
      <c r="A403" s="1" t="s">
        <v>4041</v>
      </c>
      <c r="B403" s="50">
        <v>30</v>
      </c>
      <c r="C403" s="2">
        <v>30</v>
      </c>
      <c r="D403" s="66">
        <v>3129</v>
      </c>
      <c r="F403" t="s">
        <v>537</v>
      </c>
      <c r="G403" t="s">
        <v>537</v>
      </c>
      <c r="H403" t="s">
        <v>537</v>
      </c>
      <c r="I403" t="s">
        <v>537</v>
      </c>
      <c r="J403" t="s">
        <v>537</v>
      </c>
      <c r="K403" t="s">
        <v>537</v>
      </c>
      <c r="N403" s="18"/>
    </row>
    <row r="404" spans="1:14" x14ac:dyDescent="0.2">
      <c r="A404" s="1" t="s">
        <v>4042</v>
      </c>
      <c r="B404" s="50">
        <v>30</v>
      </c>
      <c r="C404" s="2">
        <v>30</v>
      </c>
      <c r="D404" s="66">
        <v>3129</v>
      </c>
      <c r="F404" t="s">
        <v>537</v>
      </c>
      <c r="G404" t="s">
        <v>537</v>
      </c>
      <c r="H404" t="s">
        <v>537</v>
      </c>
      <c r="I404" t="s">
        <v>537</v>
      </c>
      <c r="J404" t="s">
        <v>537</v>
      </c>
      <c r="K404" t="s">
        <v>537</v>
      </c>
      <c r="N404" s="18"/>
    </row>
    <row r="405" spans="1:14" x14ac:dyDescent="0.2">
      <c r="A405" s="1" t="s">
        <v>4043</v>
      </c>
      <c r="B405" s="50">
        <v>31</v>
      </c>
      <c r="C405" s="2">
        <v>29</v>
      </c>
      <c r="D405" s="66">
        <v>3274</v>
      </c>
      <c r="F405">
        <v>21.4</v>
      </c>
      <c r="G405">
        <v>64</v>
      </c>
      <c r="H405">
        <v>348464</v>
      </c>
      <c r="I405">
        <v>21.3</v>
      </c>
      <c r="J405">
        <v>34.1</v>
      </c>
      <c r="K405">
        <v>424204</v>
      </c>
      <c r="N405" s="18"/>
    </row>
    <row r="406" spans="1:14" x14ac:dyDescent="0.2">
      <c r="A406" s="1" t="s">
        <v>4044</v>
      </c>
      <c r="B406" s="50">
        <v>31</v>
      </c>
      <c r="C406" s="2">
        <v>29</v>
      </c>
      <c r="D406" s="66">
        <v>3274</v>
      </c>
      <c r="F406">
        <v>23.6</v>
      </c>
      <c r="G406">
        <v>61.3</v>
      </c>
      <c r="H406">
        <v>348595</v>
      </c>
      <c r="I406">
        <v>21.1</v>
      </c>
      <c r="J406">
        <v>73</v>
      </c>
      <c r="K406">
        <v>424204</v>
      </c>
      <c r="N406" s="18"/>
    </row>
    <row r="407" spans="1:14" x14ac:dyDescent="0.2">
      <c r="A407" s="1" t="s">
        <v>4045</v>
      </c>
      <c r="B407" s="50">
        <v>30</v>
      </c>
      <c r="C407" s="2">
        <v>34</v>
      </c>
      <c r="D407" s="66">
        <v>3129</v>
      </c>
      <c r="F407">
        <v>22</v>
      </c>
      <c r="G407">
        <v>61</v>
      </c>
      <c r="H407">
        <v>348770</v>
      </c>
      <c r="I407">
        <v>21.1</v>
      </c>
      <c r="J407">
        <v>63.6</v>
      </c>
      <c r="K407">
        <v>424212</v>
      </c>
      <c r="N407" s="18"/>
    </row>
    <row r="408" spans="1:14" x14ac:dyDescent="0.2">
      <c r="A408" s="1" t="s">
        <v>4046</v>
      </c>
      <c r="B408" s="50">
        <v>29</v>
      </c>
      <c r="C408" s="2">
        <v>39</v>
      </c>
      <c r="D408" s="66">
        <v>2979</v>
      </c>
      <c r="F408">
        <v>21.8</v>
      </c>
      <c r="G408">
        <v>62</v>
      </c>
      <c r="H408">
        <v>348821</v>
      </c>
      <c r="I408">
        <v>18.600000000000001</v>
      </c>
      <c r="J408">
        <v>69</v>
      </c>
      <c r="K408">
        <v>424212</v>
      </c>
      <c r="N408" s="18"/>
    </row>
    <row r="409" spans="1:14" x14ac:dyDescent="0.2">
      <c r="A409" s="1" t="s">
        <v>4047</v>
      </c>
      <c r="B409" s="50">
        <v>29</v>
      </c>
      <c r="C409" s="2">
        <v>45</v>
      </c>
      <c r="D409" s="66">
        <v>2979</v>
      </c>
      <c r="F409">
        <v>20.2</v>
      </c>
      <c r="G409">
        <v>77</v>
      </c>
      <c r="H409">
        <v>349091</v>
      </c>
      <c r="I409">
        <v>18.600000000000001</v>
      </c>
      <c r="J409">
        <v>69</v>
      </c>
      <c r="K409">
        <v>424212</v>
      </c>
      <c r="N409" s="18"/>
    </row>
    <row r="410" spans="1:14" x14ac:dyDescent="0.2">
      <c r="A410" s="1" t="s">
        <v>4048</v>
      </c>
      <c r="B410" s="50">
        <v>28</v>
      </c>
      <c r="C410" s="2">
        <v>49</v>
      </c>
      <c r="D410" s="66">
        <v>2823</v>
      </c>
      <c r="F410">
        <v>18.3</v>
      </c>
      <c r="G410">
        <v>79.8</v>
      </c>
      <c r="H410">
        <v>349162</v>
      </c>
      <c r="I410">
        <v>18.7</v>
      </c>
      <c r="J410">
        <v>82.3</v>
      </c>
      <c r="K410">
        <v>424212</v>
      </c>
      <c r="N410" s="18"/>
    </row>
    <row r="411" spans="1:14" x14ac:dyDescent="0.2">
      <c r="A411" s="1" t="s">
        <v>4049</v>
      </c>
      <c r="B411" s="50">
        <v>27</v>
      </c>
      <c r="C411" s="2">
        <v>53</v>
      </c>
      <c r="D411" s="66">
        <v>2664</v>
      </c>
      <c r="F411">
        <v>20.8</v>
      </c>
      <c r="G411">
        <v>68</v>
      </c>
      <c r="H411">
        <v>349122</v>
      </c>
      <c r="I411">
        <v>17.100000000000001</v>
      </c>
      <c r="J411">
        <v>79</v>
      </c>
      <c r="K411">
        <v>424212</v>
      </c>
      <c r="N411" s="18"/>
    </row>
    <row r="412" spans="1:14" x14ac:dyDescent="0.2">
      <c r="A412" s="1" t="s">
        <v>4050</v>
      </c>
      <c r="B412" s="50">
        <v>26</v>
      </c>
      <c r="C412" s="2">
        <v>57</v>
      </c>
      <c r="D412" s="66">
        <v>2502</v>
      </c>
      <c r="E412" s="67">
        <v>2452.6666666666665</v>
      </c>
      <c r="F412" s="56">
        <f>AVERAGE(F396:F411)</f>
        <v>21.071428571428573</v>
      </c>
      <c r="G412" s="56">
        <f>AVERAGE(G396:G411)</f>
        <v>69.992857142857133</v>
      </c>
      <c r="H412" s="55">
        <f>H420-H396</f>
        <v>2902</v>
      </c>
      <c r="I412" s="55">
        <f>AVERAGE(I396:I411)</f>
        <v>18.257142857142856</v>
      </c>
      <c r="J412" s="55">
        <f>AVERAGE(J396:J411)</f>
        <v>78.014285714285705</v>
      </c>
      <c r="K412" s="55">
        <f>K420-K396</f>
        <v>440</v>
      </c>
      <c r="L412" s="8">
        <f>(K420-K396)+(H420-H396)</f>
        <v>3342</v>
      </c>
      <c r="M412" s="8"/>
      <c r="N412" s="18"/>
    </row>
    <row r="413" spans="1:14" x14ac:dyDescent="0.2">
      <c r="A413" s="1" t="s">
        <v>4051</v>
      </c>
      <c r="B413" s="50">
        <v>24</v>
      </c>
      <c r="C413" s="2">
        <v>62</v>
      </c>
      <c r="D413" s="66">
        <v>2176</v>
      </c>
      <c r="E413" s="67"/>
      <c r="F413" s="8"/>
      <c r="N413" s="18"/>
    </row>
    <row r="414" spans="1:14" x14ac:dyDescent="0.2">
      <c r="A414" s="1" t="s">
        <v>4052</v>
      </c>
      <c r="B414" s="50">
        <v>23</v>
      </c>
      <c r="C414" s="2">
        <v>67</v>
      </c>
      <c r="D414" s="66">
        <v>2016</v>
      </c>
      <c r="N414" s="18"/>
    </row>
    <row r="415" spans="1:14" x14ac:dyDescent="0.2">
      <c r="A415" s="1" t="s">
        <v>4053</v>
      </c>
      <c r="B415" s="50">
        <v>22</v>
      </c>
      <c r="C415" s="2">
        <v>72</v>
      </c>
      <c r="D415" s="66">
        <v>1860</v>
      </c>
      <c r="N415" s="18"/>
    </row>
    <row r="416" spans="1:14" x14ac:dyDescent="0.2">
      <c r="A416" s="1" t="s">
        <v>4054</v>
      </c>
      <c r="B416" s="50">
        <v>21</v>
      </c>
      <c r="C416" s="2">
        <v>74</v>
      </c>
      <c r="D416" s="66">
        <v>1710</v>
      </c>
      <c r="N416" s="18"/>
    </row>
    <row r="417" spans="1:14" x14ac:dyDescent="0.2">
      <c r="A417" s="1" t="s">
        <v>4055</v>
      </c>
      <c r="B417" s="50">
        <v>21</v>
      </c>
      <c r="C417" s="2">
        <v>76</v>
      </c>
      <c r="D417" s="66">
        <v>1710</v>
      </c>
      <c r="N417" s="18"/>
    </row>
    <row r="418" spans="1:14" x14ac:dyDescent="0.2">
      <c r="A418" s="1" t="s">
        <v>4056</v>
      </c>
      <c r="B418" s="50">
        <v>20</v>
      </c>
      <c r="C418" s="2">
        <v>79</v>
      </c>
      <c r="D418" s="66">
        <v>1571</v>
      </c>
      <c r="N418" s="18"/>
    </row>
    <row r="419" spans="1:14" x14ac:dyDescent="0.2">
      <c r="A419" s="1" t="s">
        <v>4057</v>
      </c>
      <c r="B419" s="50">
        <v>20</v>
      </c>
      <c r="C419" s="2">
        <v>75</v>
      </c>
      <c r="D419" s="66">
        <v>1571</v>
      </c>
      <c r="N419" s="18"/>
    </row>
    <row r="420" spans="1:14" x14ac:dyDescent="0.2">
      <c r="A420" s="1" t="s">
        <v>4058</v>
      </c>
      <c r="B420" s="50">
        <v>20</v>
      </c>
      <c r="C420" s="2">
        <v>71</v>
      </c>
      <c r="D420" s="66">
        <v>1571</v>
      </c>
      <c r="F420">
        <v>20.3</v>
      </c>
      <c r="G420">
        <v>72.400000000000006</v>
      </c>
      <c r="H420">
        <v>350194</v>
      </c>
      <c r="I420">
        <v>15.7</v>
      </c>
      <c r="J420">
        <v>89.6</v>
      </c>
      <c r="K420">
        <v>424272</v>
      </c>
      <c r="N420" s="18"/>
    </row>
    <row r="421" spans="1:14" x14ac:dyDescent="0.2">
      <c r="A421" s="1" t="s">
        <v>4059</v>
      </c>
      <c r="B421" s="50">
        <v>20</v>
      </c>
      <c r="C421" s="2">
        <v>67</v>
      </c>
      <c r="D421" s="66">
        <v>1571</v>
      </c>
      <c r="F421">
        <v>22.5</v>
      </c>
      <c r="G421">
        <v>64.5</v>
      </c>
      <c r="H421">
        <v>350410</v>
      </c>
      <c r="I421">
        <v>17.100000000000001</v>
      </c>
      <c r="J421">
        <v>89.6</v>
      </c>
      <c r="K421">
        <v>424363</v>
      </c>
      <c r="N421" s="18"/>
    </row>
    <row r="422" spans="1:14" x14ac:dyDescent="0.2">
      <c r="A422" s="1" t="s">
        <v>4060</v>
      </c>
      <c r="B422" s="50">
        <v>22</v>
      </c>
      <c r="C422" s="2">
        <v>59</v>
      </c>
      <c r="D422" s="66">
        <v>1860</v>
      </c>
      <c r="F422">
        <v>22.1</v>
      </c>
      <c r="G422">
        <v>64.5</v>
      </c>
      <c r="H422">
        <v>350652</v>
      </c>
      <c r="I422">
        <v>16</v>
      </c>
      <c r="J422">
        <v>89.6</v>
      </c>
      <c r="K422">
        <v>424462</v>
      </c>
      <c r="N422" s="18"/>
    </row>
    <row r="423" spans="1:14" x14ac:dyDescent="0.2">
      <c r="A423" s="1" t="s">
        <v>4061</v>
      </c>
      <c r="B423" s="50">
        <v>24</v>
      </c>
      <c r="C423" s="2">
        <v>52</v>
      </c>
      <c r="D423" s="66">
        <v>2176</v>
      </c>
      <c r="F423">
        <v>24</v>
      </c>
      <c r="G423">
        <v>59.4</v>
      </c>
      <c r="H423">
        <v>350718</v>
      </c>
      <c r="I423">
        <v>17.5</v>
      </c>
      <c r="J423">
        <v>89.5</v>
      </c>
      <c r="K423">
        <v>424574</v>
      </c>
      <c r="N423" s="18"/>
    </row>
    <row r="424" spans="1:14" x14ac:dyDescent="0.2">
      <c r="A424" s="1" t="s">
        <v>4062</v>
      </c>
      <c r="B424" s="50">
        <v>26</v>
      </c>
      <c r="C424" s="2">
        <v>44</v>
      </c>
      <c r="D424" s="66">
        <v>2502</v>
      </c>
      <c r="F424">
        <v>21.1</v>
      </c>
      <c r="G424">
        <v>67.7</v>
      </c>
      <c r="H424">
        <v>350846</v>
      </c>
      <c r="I424">
        <v>16.100000000000001</v>
      </c>
      <c r="J424">
        <v>89.5</v>
      </c>
      <c r="K424">
        <v>424681</v>
      </c>
      <c r="N424" s="18"/>
    </row>
    <row r="425" spans="1:14" x14ac:dyDescent="0.2">
      <c r="A425" s="1" t="s">
        <v>4063</v>
      </c>
      <c r="B425" s="50">
        <v>27</v>
      </c>
      <c r="C425" s="2">
        <v>40</v>
      </c>
      <c r="D425" s="66">
        <v>2664</v>
      </c>
      <c r="F425">
        <v>18.600000000000001</v>
      </c>
      <c r="G425">
        <v>83.8</v>
      </c>
      <c r="H425">
        <v>351255</v>
      </c>
      <c r="I425">
        <v>26.1</v>
      </c>
      <c r="J425">
        <v>82.1</v>
      </c>
      <c r="K425">
        <v>424859</v>
      </c>
      <c r="N425" s="18"/>
    </row>
    <row r="426" spans="1:14" x14ac:dyDescent="0.2">
      <c r="A426" s="1" t="s">
        <v>4064</v>
      </c>
      <c r="B426" s="50">
        <v>28</v>
      </c>
      <c r="C426" s="2">
        <v>36</v>
      </c>
      <c r="D426" s="66">
        <v>2823</v>
      </c>
      <c r="F426">
        <v>21</v>
      </c>
      <c r="G426">
        <v>49.5</v>
      </c>
      <c r="H426">
        <v>351255</v>
      </c>
      <c r="I426">
        <v>18.7</v>
      </c>
      <c r="J426">
        <v>82.1</v>
      </c>
      <c r="K426">
        <v>424859</v>
      </c>
      <c r="N426" s="18"/>
    </row>
    <row r="427" spans="1:14" x14ac:dyDescent="0.2">
      <c r="A427" s="1" t="s">
        <v>4065</v>
      </c>
      <c r="B427" s="50">
        <v>29</v>
      </c>
      <c r="C427" s="2">
        <v>32</v>
      </c>
      <c r="D427" s="66">
        <v>2979</v>
      </c>
      <c r="F427" t="s">
        <v>537</v>
      </c>
      <c r="G427" t="s">
        <v>537</v>
      </c>
      <c r="H427">
        <v>351255</v>
      </c>
      <c r="I427" t="s">
        <v>537</v>
      </c>
      <c r="J427" t="s">
        <v>537</v>
      </c>
      <c r="K427">
        <v>424859</v>
      </c>
      <c r="N427" s="18"/>
    </row>
    <row r="428" spans="1:14" x14ac:dyDescent="0.2">
      <c r="A428" s="1" t="s">
        <v>4066</v>
      </c>
      <c r="B428" s="50">
        <v>30</v>
      </c>
      <c r="C428" s="2">
        <v>32</v>
      </c>
      <c r="D428" s="66">
        <v>3129</v>
      </c>
      <c r="F428" t="s">
        <v>537</v>
      </c>
      <c r="G428" t="s">
        <v>537</v>
      </c>
      <c r="H428">
        <v>351255</v>
      </c>
      <c r="I428" t="s">
        <v>537</v>
      </c>
      <c r="J428" t="s">
        <v>537</v>
      </c>
      <c r="K428">
        <v>424859</v>
      </c>
      <c r="N428" s="18"/>
    </row>
    <row r="429" spans="1:14" x14ac:dyDescent="0.2">
      <c r="A429" s="1" t="s">
        <v>4067</v>
      </c>
      <c r="B429" s="50">
        <v>30</v>
      </c>
      <c r="C429" s="2">
        <v>31</v>
      </c>
      <c r="D429" s="66">
        <v>3129</v>
      </c>
      <c r="F429">
        <v>27</v>
      </c>
      <c r="G429">
        <v>42</v>
      </c>
      <c r="H429">
        <v>351255</v>
      </c>
      <c r="I429">
        <v>25.1</v>
      </c>
      <c r="J429">
        <v>50</v>
      </c>
      <c r="K429">
        <v>424859</v>
      </c>
      <c r="N429" s="18"/>
    </row>
    <row r="430" spans="1:14" x14ac:dyDescent="0.2">
      <c r="A430" s="1" t="s">
        <v>4068</v>
      </c>
      <c r="B430" s="50">
        <v>30</v>
      </c>
      <c r="C430" s="2">
        <v>30</v>
      </c>
      <c r="D430" s="66">
        <v>3129</v>
      </c>
      <c r="F430">
        <v>24.1</v>
      </c>
      <c r="G430">
        <v>52</v>
      </c>
      <c r="H430">
        <v>351317</v>
      </c>
      <c r="I430">
        <v>20</v>
      </c>
      <c r="J430">
        <v>54</v>
      </c>
      <c r="K430">
        <v>424955</v>
      </c>
      <c r="M430" s="37"/>
      <c r="N430" s="18"/>
    </row>
    <row r="431" spans="1:14" x14ac:dyDescent="0.2">
      <c r="A431" s="1" t="s">
        <v>4069</v>
      </c>
      <c r="B431" s="50">
        <v>29</v>
      </c>
      <c r="C431" s="2">
        <v>38</v>
      </c>
      <c r="D431" s="66">
        <v>2979</v>
      </c>
      <c r="F431">
        <v>21.9</v>
      </c>
      <c r="G431">
        <v>80</v>
      </c>
      <c r="H431">
        <v>351591</v>
      </c>
      <c r="I431">
        <v>16</v>
      </c>
      <c r="J431">
        <v>80</v>
      </c>
      <c r="K431">
        <v>424955</v>
      </c>
      <c r="M431" s="37"/>
      <c r="N431" s="18"/>
    </row>
    <row r="432" spans="1:14" x14ac:dyDescent="0.2">
      <c r="A432" s="1" t="s">
        <v>4070</v>
      </c>
      <c r="B432" s="50">
        <v>28</v>
      </c>
      <c r="C432" s="2">
        <v>46</v>
      </c>
      <c r="D432" s="66">
        <v>2823</v>
      </c>
      <c r="F432">
        <v>18</v>
      </c>
      <c r="G432">
        <v>76.7</v>
      </c>
      <c r="H432">
        <v>351599</v>
      </c>
      <c r="I432">
        <v>17</v>
      </c>
      <c r="J432">
        <v>76.7</v>
      </c>
      <c r="K432">
        <v>424955</v>
      </c>
      <c r="M432" s="37"/>
      <c r="N432" s="18"/>
    </row>
    <row r="433" spans="1:14" x14ac:dyDescent="0.2">
      <c r="A433" s="1" t="s">
        <v>4071</v>
      </c>
      <c r="B433" s="50">
        <v>27</v>
      </c>
      <c r="C433" s="2">
        <v>54</v>
      </c>
      <c r="D433" s="66">
        <v>2664</v>
      </c>
      <c r="F433">
        <v>17.899999999999999</v>
      </c>
      <c r="G433">
        <v>77.900000000000006</v>
      </c>
      <c r="H433">
        <v>351882</v>
      </c>
      <c r="I433">
        <v>17.399999999999999</v>
      </c>
      <c r="J433">
        <v>78</v>
      </c>
      <c r="K433">
        <v>425069</v>
      </c>
      <c r="M433" s="37"/>
      <c r="N433" s="18"/>
    </row>
    <row r="434" spans="1:14" x14ac:dyDescent="0.2">
      <c r="A434" s="1" t="s">
        <v>4072</v>
      </c>
      <c r="B434" s="50">
        <v>26</v>
      </c>
      <c r="C434" s="2">
        <v>58</v>
      </c>
      <c r="D434" s="66">
        <v>2502</v>
      </c>
      <c r="F434">
        <v>17</v>
      </c>
      <c r="G434">
        <v>78</v>
      </c>
      <c r="H434">
        <v>351882</v>
      </c>
      <c r="I434">
        <v>16</v>
      </c>
      <c r="J434">
        <v>89</v>
      </c>
      <c r="K434">
        <v>425080</v>
      </c>
      <c r="M434" s="37"/>
      <c r="N434" s="18"/>
    </row>
    <row r="435" spans="1:14" x14ac:dyDescent="0.2">
      <c r="A435" s="1" t="s">
        <v>4073</v>
      </c>
      <c r="B435" s="50">
        <v>24</v>
      </c>
      <c r="C435" s="2">
        <v>62</v>
      </c>
      <c r="D435" s="66">
        <v>2176</v>
      </c>
      <c r="M435" s="37"/>
      <c r="N435" s="18"/>
    </row>
    <row r="436" spans="1:14" x14ac:dyDescent="0.2">
      <c r="A436" s="1" t="s">
        <v>4074</v>
      </c>
      <c r="B436" s="50">
        <v>23</v>
      </c>
      <c r="C436" s="2">
        <v>66</v>
      </c>
      <c r="D436" s="66">
        <v>2016</v>
      </c>
      <c r="E436" s="67">
        <v>2304.4583333333335</v>
      </c>
      <c r="F436" s="56">
        <f>AVERAGE(F420:F435)</f>
        <v>21.192307692307693</v>
      </c>
      <c r="G436" s="56">
        <f>AVERAGE(G420:G435)</f>
        <v>66.8</v>
      </c>
      <c r="H436" s="55">
        <f>H444-H420</f>
        <v>2391</v>
      </c>
      <c r="I436" s="55">
        <f>AVERAGE(I420:I435)</f>
        <v>18.361538461538462</v>
      </c>
      <c r="J436" s="55">
        <f>AVERAGE(J420:J435)</f>
        <v>79.976923076923086</v>
      </c>
      <c r="K436" s="55">
        <f>K444-K420</f>
        <v>1200</v>
      </c>
      <c r="L436" s="9">
        <f>(K444-K420)+(H444-H420)</f>
        <v>3591</v>
      </c>
      <c r="M436" s="8"/>
      <c r="N436" s="18"/>
    </row>
    <row r="437" spans="1:14" x14ac:dyDescent="0.2">
      <c r="A437" s="14">
        <v>44154</v>
      </c>
      <c r="B437" s="50">
        <v>23</v>
      </c>
      <c r="C437" s="2">
        <v>58</v>
      </c>
      <c r="D437" s="66">
        <v>2016</v>
      </c>
      <c r="E437" s="67"/>
      <c r="F437" s="8"/>
      <c r="L437" s="8"/>
      <c r="M437" s="8"/>
      <c r="N437" s="18"/>
    </row>
    <row r="438" spans="1:14" x14ac:dyDescent="0.2">
      <c r="A438" s="14">
        <v>44154.041666666664</v>
      </c>
      <c r="B438" s="50">
        <v>22</v>
      </c>
      <c r="C438" s="2">
        <v>61</v>
      </c>
      <c r="D438" s="66">
        <v>1860</v>
      </c>
      <c r="N438" s="18"/>
    </row>
    <row r="439" spans="1:14" x14ac:dyDescent="0.2">
      <c r="A439" s="14">
        <v>44154.083333333336</v>
      </c>
      <c r="B439" s="50">
        <v>22</v>
      </c>
      <c r="C439" s="2">
        <v>63</v>
      </c>
      <c r="D439" s="66">
        <v>1860</v>
      </c>
      <c r="N439" s="18"/>
    </row>
    <row r="440" spans="1:14" x14ac:dyDescent="0.2">
      <c r="A440" s="14">
        <v>44154.125</v>
      </c>
      <c r="B440" s="50">
        <v>21</v>
      </c>
      <c r="C440" s="2">
        <v>67</v>
      </c>
      <c r="D440" s="66">
        <v>1710</v>
      </c>
      <c r="N440" s="18"/>
    </row>
    <row r="441" spans="1:14" x14ac:dyDescent="0.2">
      <c r="A441" s="14">
        <v>44154.166666666664</v>
      </c>
      <c r="B441" s="50">
        <v>20</v>
      </c>
      <c r="C441" s="2">
        <v>71</v>
      </c>
      <c r="D441" s="66">
        <v>1571</v>
      </c>
      <c r="N441" s="18"/>
    </row>
    <row r="442" spans="1:14" x14ac:dyDescent="0.2">
      <c r="A442" s="14">
        <v>44154.208333333336</v>
      </c>
      <c r="B442" s="50">
        <v>20</v>
      </c>
      <c r="C442" s="2">
        <v>75</v>
      </c>
      <c r="D442" s="66">
        <v>1571</v>
      </c>
      <c r="N442" s="18"/>
    </row>
    <row r="443" spans="1:14" x14ac:dyDescent="0.2">
      <c r="A443" s="14">
        <v>44154.25</v>
      </c>
      <c r="B443" s="50">
        <v>20</v>
      </c>
      <c r="C443" s="2">
        <v>72</v>
      </c>
      <c r="D443" s="66">
        <v>1571</v>
      </c>
      <c r="N443" s="18"/>
    </row>
    <row r="444" spans="1:14" x14ac:dyDescent="0.2">
      <c r="A444" s="14">
        <v>44154.291666666664</v>
      </c>
      <c r="B444" s="50">
        <v>20</v>
      </c>
      <c r="C444" s="2">
        <v>68</v>
      </c>
      <c r="D444" s="66">
        <v>1571</v>
      </c>
      <c r="F444" s="9"/>
      <c r="G444" s="9"/>
      <c r="H444" s="9">
        <v>352585</v>
      </c>
      <c r="I444" s="9"/>
      <c r="J444" s="9"/>
      <c r="K444" s="9">
        <v>425472</v>
      </c>
      <c r="M444" s="37"/>
      <c r="N444" s="18"/>
    </row>
    <row r="445" spans="1:14" x14ac:dyDescent="0.2">
      <c r="A445" s="14">
        <v>44154.333333333336</v>
      </c>
      <c r="B445" s="50">
        <v>20</v>
      </c>
      <c r="C445" s="2">
        <v>65</v>
      </c>
      <c r="D445" s="66">
        <v>1571</v>
      </c>
      <c r="F445" s="9"/>
      <c r="G445" s="9"/>
      <c r="H445" s="9"/>
      <c r="I445" s="9"/>
      <c r="J445" s="9"/>
      <c r="K445" s="9">
        <v>425515</v>
      </c>
      <c r="M445" s="37"/>
      <c r="N445" s="18"/>
    </row>
    <row r="446" spans="1:14" x14ac:dyDescent="0.2">
      <c r="A446" s="14">
        <v>44154.375</v>
      </c>
      <c r="B446" s="50">
        <v>22</v>
      </c>
      <c r="C446" s="2">
        <v>58</v>
      </c>
      <c r="D446" s="66">
        <v>1860</v>
      </c>
      <c r="F446" s="9"/>
      <c r="G446" s="9"/>
      <c r="H446" s="9"/>
      <c r="I446" s="9"/>
      <c r="J446" s="9"/>
      <c r="K446" s="9">
        <v>425561</v>
      </c>
      <c r="M446" s="37"/>
      <c r="N446" s="18"/>
    </row>
    <row r="447" spans="1:14" x14ac:dyDescent="0.2">
      <c r="A447" s="14">
        <v>44154.416666666664</v>
      </c>
      <c r="B447" s="50">
        <v>24</v>
      </c>
      <c r="C447" s="2">
        <v>52</v>
      </c>
      <c r="D447" s="66">
        <v>2176</v>
      </c>
      <c r="F447" s="9"/>
      <c r="G447" s="9"/>
      <c r="H447" s="9"/>
      <c r="I447" s="9"/>
      <c r="J447" s="9"/>
      <c r="K447" s="9">
        <v>425668</v>
      </c>
      <c r="M447" s="37"/>
      <c r="N447" s="18"/>
    </row>
    <row r="448" spans="1:14" x14ac:dyDescent="0.2">
      <c r="A448" s="14">
        <v>44154.458333333336</v>
      </c>
      <c r="B448" s="50">
        <v>26</v>
      </c>
      <c r="C448" s="2">
        <v>45</v>
      </c>
      <c r="D448" s="66">
        <v>2502</v>
      </c>
      <c r="F448" s="9"/>
      <c r="G448" s="9"/>
      <c r="H448" s="9"/>
      <c r="I448" s="9"/>
      <c r="J448" s="9"/>
      <c r="K448" s="9">
        <v>425703</v>
      </c>
      <c r="M448" s="37"/>
      <c r="N448" s="18"/>
    </row>
    <row r="449" spans="1:14" x14ac:dyDescent="0.2">
      <c r="A449" s="14">
        <v>44154.5</v>
      </c>
      <c r="B449" s="50">
        <v>27</v>
      </c>
      <c r="C449" s="2">
        <v>40</v>
      </c>
      <c r="D449" s="66">
        <v>2664</v>
      </c>
      <c r="F449" s="9"/>
      <c r="G449" s="9"/>
      <c r="H449" s="9"/>
      <c r="I449" s="9"/>
      <c r="J449" s="9"/>
      <c r="K449" s="9">
        <v>425703</v>
      </c>
      <c r="M449" s="37"/>
      <c r="N449" s="18"/>
    </row>
    <row r="450" spans="1:14" x14ac:dyDescent="0.2">
      <c r="A450" s="14">
        <v>44154.541666666664</v>
      </c>
      <c r="B450" s="50">
        <v>28</v>
      </c>
      <c r="C450" s="2">
        <v>35</v>
      </c>
      <c r="D450" s="66">
        <v>2823</v>
      </c>
      <c r="F450" s="9"/>
      <c r="G450" s="9"/>
      <c r="H450" s="9"/>
      <c r="I450" s="9"/>
      <c r="J450" s="9"/>
      <c r="K450" s="9">
        <v>425703</v>
      </c>
      <c r="M450" s="37"/>
      <c r="N450" s="18"/>
    </row>
    <row r="451" spans="1:14" x14ac:dyDescent="0.2">
      <c r="A451" s="14">
        <v>44154.583333333336</v>
      </c>
      <c r="B451" s="50">
        <v>29</v>
      </c>
      <c r="C451" s="2">
        <v>30</v>
      </c>
      <c r="D451" s="66">
        <v>2979</v>
      </c>
      <c r="F451" s="9"/>
      <c r="G451" s="9"/>
      <c r="H451" s="9"/>
      <c r="I451" s="9"/>
      <c r="J451" s="9"/>
      <c r="K451" s="9">
        <v>425742</v>
      </c>
      <c r="M451" s="37"/>
      <c r="N451" s="18"/>
    </row>
    <row r="452" spans="1:14" x14ac:dyDescent="0.2">
      <c r="A452" s="14">
        <v>44154.625</v>
      </c>
      <c r="B452" s="50">
        <v>29</v>
      </c>
      <c r="C452" s="2">
        <v>30</v>
      </c>
      <c r="D452" s="66">
        <v>2979</v>
      </c>
      <c r="F452" s="9"/>
      <c r="G452" s="9"/>
      <c r="H452" s="9"/>
      <c r="I452" s="9"/>
      <c r="J452" s="9"/>
      <c r="K452" s="9">
        <v>425830</v>
      </c>
      <c r="M452" s="37"/>
      <c r="N452" s="18"/>
    </row>
    <row r="453" spans="1:14" x14ac:dyDescent="0.2">
      <c r="A453" s="14">
        <v>44154.666666666664</v>
      </c>
      <c r="B453" s="50">
        <v>29</v>
      </c>
      <c r="C453" s="2">
        <v>30</v>
      </c>
      <c r="D453" s="66">
        <v>2979</v>
      </c>
      <c r="F453" s="9"/>
      <c r="G453" s="9"/>
      <c r="H453" s="9"/>
      <c r="I453" s="9"/>
      <c r="J453" s="9"/>
      <c r="K453" s="9">
        <v>425916</v>
      </c>
      <c r="M453" s="37"/>
      <c r="N453" s="18"/>
    </row>
    <row r="454" spans="1:14" x14ac:dyDescent="0.2">
      <c r="A454" s="14">
        <v>44154.708333333336</v>
      </c>
      <c r="B454" s="50">
        <v>29</v>
      </c>
      <c r="C454" s="2">
        <v>30</v>
      </c>
      <c r="D454" s="66">
        <v>2979</v>
      </c>
      <c r="H454" s="9"/>
      <c r="K454" s="9">
        <v>425916</v>
      </c>
      <c r="M454" s="37"/>
      <c r="N454" s="18"/>
    </row>
    <row r="455" spans="1:14" x14ac:dyDescent="0.2">
      <c r="A455" s="14">
        <v>44154.75</v>
      </c>
      <c r="B455" s="50">
        <v>28</v>
      </c>
      <c r="C455" s="2">
        <v>39</v>
      </c>
      <c r="D455" s="66">
        <v>2823</v>
      </c>
      <c r="H455" s="9"/>
      <c r="K455" s="9">
        <v>425916</v>
      </c>
      <c r="M455" s="37"/>
      <c r="N455" s="18"/>
    </row>
    <row r="456" spans="1:14" x14ac:dyDescent="0.2">
      <c r="A456" s="14">
        <v>44154.791666666664</v>
      </c>
      <c r="B456" s="50">
        <v>26</v>
      </c>
      <c r="C456" s="2">
        <v>47</v>
      </c>
      <c r="D456" s="66">
        <v>2502</v>
      </c>
      <c r="H456" s="9"/>
      <c r="K456" s="9">
        <v>425916</v>
      </c>
      <c r="M456" s="37"/>
      <c r="N456" s="18"/>
    </row>
    <row r="457" spans="1:14" x14ac:dyDescent="0.2">
      <c r="A457" s="14">
        <v>44154.833333333336</v>
      </c>
      <c r="B457" s="50">
        <v>25</v>
      </c>
      <c r="C457" s="2">
        <v>56</v>
      </c>
      <c r="D457" s="66">
        <v>2339</v>
      </c>
      <c r="H457" s="9"/>
      <c r="K457" s="9">
        <v>425916</v>
      </c>
      <c r="M457" s="37"/>
      <c r="N457" s="18"/>
    </row>
    <row r="458" spans="1:14" x14ac:dyDescent="0.2">
      <c r="A458" s="14">
        <v>44154.875</v>
      </c>
      <c r="B458" s="50">
        <v>24</v>
      </c>
      <c r="C458" s="2">
        <v>61</v>
      </c>
      <c r="D458" s="66">
        <v>2176</v>
      </c>
      <c r="K458" s="9">
        <v>425916</v>
      </c>
      <c r="M458" s="37"/>
      <c r="N458" s="18"/>
    </row>
    <row r="459" spans="1:14" x14ac:dyDescent="0.2">
      <c r="A459" s="14">
        <v>44154.916666666664</v>
      </c>
      <c r="B459" s="50">
        <v>24</v>
      </c>
      <c r="C459" s="2">
        <v>66</v>
      </c>
      <c r="D459" s="66">
        <v>2176</v>
      </c>
      <c r="K459" s="9">
        <v>425916</v>
      </c>
      <c r="M459" s="37"/>
      <c r="N459" s="18"/>
    </row>
    <row r="460" spans="1:14" x14ac:dyDescent="0.2">
      <c r="A460" s="14">
        <v>44154.958333333336</v>
      </c>
      <c r="B460" s="50">
        <v>23</v>
      </c>
      <c r="C460" s="2">
        <v>71</v>
      </c>
      <c r="D460" s="66">
        <v>2016</v>
      </c>
      <c r="E460" s="67">
        <v>2219.75</v>
      </c>
      <c r="F460" s="56"/>
      <c r="G460" s="56"/>
      <c r="H460" s="56">
        <f>H468-H444</f>
        <v>2925</v>
      </c>
      <c r="I460" s="55"/>
      <c r="J460" s="55"/>
      <c r="K460" s="56">
        <f>K468-K444</f>
        <v>1001</v>
      </c>
      <c r="L460" s="9">
        <f>(K468-K444)+(H468-H444)</f>
        <v>3926</v>
      </c>
      <c r="M460" s="8"/>
      <c r="N460" s="18"/>
    </row>
    <row r="461" spans="1:14" x14ac:dyDescent="0.2">
      <c r="A461" s="1" t="s">
        <v>4075</v>
      </c>
      <c r="B461" s="50">
        <v>21</v>
      </c>
      <c r="C461" s="2">
        <v>75</v>
      </c>
      <c r="D461" s="66">
        <v>1710</v>
      </c>
      <c r="E461" s="67"/>
      <c r="F461" s="8"/>
      <c r="N461" s="18"/>
    </row>
    <row r="462" spans="1:14" x14ac:dyDescent="0.2">
      <c r="A462" s="1" t="s">
        <v>4076</v>
      </c>
      <c r="B462" s="50">
        <v>19</v>
      </c>
      <c r="C462" s="2">
        <v>79</v>
      </c>
      <c r="D462" s="66">
        <v>1444</v>
      </c>
      <c r="N462" s="18"/>
    </row>
    <row r="463" spans="1:14" x14ac:dyDescent="0.2">
      <c r="A463" s="1" t="s">
        <v>4077</v>
      </c>
      <c r="B463" s="50">
        <v>18</v>
      </c>
      <c r="C463" s="2">
        <v>84</v>
      </c>
      <c r="D463" s="66">
        <v>1333</v>
      </c>
      <c r="N463" s="18"/>
    </row>
    <row r="464" spans="1:14" x14ac:dyDescent="0.2">
      <c r="A464" s="1" t="s">
        <v>4078</v>
      </c>
      <c r="B464" s="50">
        <v>17</v>
      </c>
      <c r="C464" s="2">
        <v>85</v>
      </c>
      <c r="D464" s="66">
        <v>1242</v>
      </c>
      <c r="N464" s="18"/>
    </row>
    <row r="465" spans="1:14" x14ac:dyDescent="0.2">
      <c r="A465" s="1" t="s">
        <v>4079</v>
      </c>
      <c r="B465" s="50">
        <v>17</v>
      </c>
      <c r="C465" s="2">
        <v>85</v>
      </c>
      <c r="D465" s="66">
        <v>1242</v>
      </c>
      <c r="N465" s="18"/>
    </row>
    <row r="466" spans="1:14" x14ac:dyDescent="0.2">
      <c r="A466" s="1" t="s">
        <v>4080</v>
      </c>
      <c r="B466" s="50">
        <v>17</v>
      </c>
      <c r="C466" s="2">
        <v>86</v>
      </c>
      <c r="D466" s="66">
        <v>1242</v>
      </c>
      <c r="N466" s="18"/>
    </row>
    <row r="467" spans="1:14" x14ac:dyDescent="0.2">
      <c r="A467" s="1" t="s">
        <v>4081</v>
      </c>
      <c r="B467" s="50">
        <v>18</v>
      </c>
      <c r="C467" s="2">
        <v>82</v>
      </c>
      <c r="D467" s="66">
        <v>1333</v>
      </c>
      <c r="N467" s="18"/>
    </row>
    <row r="468" spans="1:14" x14ac:dyDescent="0.2">
      <c r="A468" s="1" t="s">
        <v>4082</v>
      </c>
      <c r="B468" s="50">
        <v>18</v>
      </c>
      <c r="C468" s="2">
        <v>78</v>
      </c>
      <c r="D468" s="66">
        <v>1333</v>
      </c>
      <c r="H468">
        <v>355510</v>
      </c>
      <c r="K468">
        <v>426473</v>
      </c>
      <c r="M468" s="37"/>
      <c r="N468" s="18"/>
    </row>
    <row r="469" spans="1:14" x14ac:dyDescent="0.2">
      <c r="A469" s="1" t="s">
        <v>4083</v>
      </c>
      <c r="B469" s="50">
        <v>19</v>
      </c>
      <c r="C469" s="2">
        <v>74</v>
      </c>
      <c r="D469" s="66">
        <v>1444</v>
      </c>
      <c r="M469" s="37"/>
      <c r="N469" s="18"/>
    </row>
    <row r="470" spans="1:14" x14ac:dyDescent="0.2">
      <c r="A470" s="1" t="s">
        <v>4084</v>
      </c>
      <c r="B470" s="50">
        <v>21</v>
      </c>
      <c r="C470" s="2">
        <v>68</v>
      </c>
      <c r="D470" s="66">
        <v>1710</v>
      </c>
      <c r="M470" s="37"/>
      <c r="N470" s="18"/>
    </row>
    <row r="471" spans="1:14" x14ac:dyDescent="0.2">
      <c r="A471" s="1" t="s">
        <v>4085</v>
      </c>
      <c r="B471" s="50">
        <v>22</v>
      </c>
      <c r="C471" s="2">
        <v>62</v>
      </c>
      <c r="D471" s="66">
        <v>1860</v>
      </c>
      <c r="M471" s="37"/>
      <c r="N471" s="18"/>
    </row>
    <row r="472" spans="1:14" x14ac:dyDescent="0.2">
      <c r="A472" s="1" t="s">
        <v>4085</v>
      </c>
      <c r="B472" s="50">
        <v>24</v>
      </c>
      <c r="C472" s="2">
        <v>55</v>
      </c>
      <c r="D472" s="66">
        <v>2176</v>
      </c>
      <c r="M472" s="37"/>
      <c r="N472" s="18"/>
    </row>
    <row r="473" spans="1:14" x14ac:dyDescent="0.2">
      <c r="A473" s="1" t="s">
        <v>4086</v>
      </c>
      <c r="B473" s="50">
        <v>25</v>
      </c>
      <c r="C473" s="2">
        <v>48</v>
      </c>
      <c r="D473" s="66">
        <v>2339</v>
      </c>
      <c r="M473" s="37"/>
      <c r="N473" s="18"/>
    </row>
    <row r="474" spans="1:14" x14ac:dyDescent="0.2">
      <c r="A474" s="1" t="s">
        <v>4087</v>
      </c>
      <c r="B474" s="50">
        <v>27</v>
      </c>
      <c r="C474" s="2">
        <v>41</v>
      </c>
      <c r="D474" s="66">
        <v>2664</v>
      </c>
      <c r="M474" s="37"/>
      <c r="N474" s="18"/>
    </row>
    <row r="475" spans="1:14" x14ac:dyDescent="0.2">
      <c r="A475" s="1" t="s">
        <v>4088</v>
      </c>
      <c r="B475" s="50">
        <v>29</v>
      </c>
      <c r="C475" s="2">
        <v>34</v>
      </c>
      <c r="D475" s="66">
        <v>2979</v>
      </c>
      <c r="M475" s="37"/>
      <c r="N475" s="18"/>
    </row>
    <row r="476" spans="1:14" x14ac:dyDescent="0.2">
      <c r="A476" s="1" t="s">
        <v>4089</v>
      </c>
      <c r="B476" s="50">
        <v>29</v>
      </c>
      <c r="C476" s="2">
        <v>33</v>
      </c>
      <c r="D476" s="66">
        <v>2979</v>
      </c>
      <c r="M476" s="37"/>
      <c r="N476" s="18"/>
    </row>
    <row r="477" spans="1:14" x14ac:dyDescent="0.2">
      <c r="A477" s="1" t="s">
        <v>4090</v>
      </c>
      <c r="B477" s="50">
        <v>29</v>
      </c>
      <c r="C477" s="2">
        <v>33</v>
      </c>
      <c r="D477" s="66">
        <v>2979</v>
      </c>
      <c r="M477" s="37"/>
      <c r="N477" s="18"/>
    </row>
    <row r="478" spans="1:14" x14ac:dyDescent="0.2">
      <c r="A478" s="1" t="s">
        <v>4091</v>
      </c>
      <c r="B478" s="50">
        <v>29</v>
      </c>
      <c r="C478" s="2">
        <v>32</v>
      </c>
      <c r="D478" s="66">
        <v>2979</v>
      </c>
      <c r="M478" s="37"/>
      <c r="N478" s="18"/>
    </row>
    <row r="479" spans="1:14" x14ac:dyDescent="0.2">
      <c r="A479" s="1" t="s">
        <v>4092</v>
      </c>
      <c r="B479" s="50">
        <v>27</v>
      </c>
      <c r="C479" s="2">
        <v>40</v>
      </c>
      <c r="D479" s="66">
        <v>2664</v>
      </c>
      <c r="M479" s="37"/>
      <c r="N479" s="18"/>
    </row>
    <row r="480" spans="1:14" x14ac:dyDescent="0.2">
      <c r="A480" s="1" t="s">
        <v>4093</v>
      </c>
      <c r="B480" s="50">
        <v>26</v>
      </c>
      <c r="C480" s="2">
        <v>48</v>
      </c>
      <c r="D480" s="66">
        <v>2502</v>
      </c>
      <c r="M480" s="37"/>
      <c r="N480" s="18"/>
    </row>
    <row r="481" spans="1:14" x14ac:dyDescent="0.2">
      <c r="A481" s="1" t="s">
        <v>4094</v>
      </c>
      <c r="B481" s="50">
        <v>25</v>
      </c>
      <c r="C481" s="2">
        <v>55</v>
      </c>
      <c r="D481" s="66">
        <v>2339</v>
      </c>
      <c r="M481" s="37"/>
      <c r="N481" s="18"/>
    </row>
    <row r="482" spans="1:14" x14ac:dyDescent="0.2">
      <c r="A482" s="1" t="s">
        <v>4095</v>
      </c>
      <c r="B482" s="50">
        <v>24</v>
      </c>
      <c r="C482" s="2">
        <v>62</v>
      </c>
      <c r="D482" s="66">
        <v>2176</v>
      </c>
      <c r="M482" s="37"/>
      <c r="N482" s="18"/>
    </row>
    <row r="483" spans="1:14" x14ac:dyDescent="0.2">
      <c r="A483" s="1" t="s">
        <v>4096</v>
      </c>
      <c r="B483" s="50">
        <v>23</v>
      </c>
      <c r="C483" s="2">
        <v>69</v>
      </c>
      <c r="D483" s="66">
        <v>2016</v>
      </c>
      <c r="M483" s="37"/>
      <c r="N483" s="18"/>
    </row>
    <row r="484" spans="1:14" x14ac:dyDescent="0.2">
      <c r="A484" s="1" t="s">
        <v>4097</v>
      </c>
      <c r="B484" s="50">
        <v>22</v>
      </c>
      <c r="C484" s="2">
        <v>75</v>
      </c>
      <c r="D484" s="66">
        <v>1860</v>
      </c>
      <c r="E484" s="67">
        <v>2022.7083333333333</v>
      </c>
      <c r="F484" s="56"/>
      <c r="G484" s="56"/>
      <c r="H484" s="55">
        <f>H540-H468</f>
        <v>3683</v>
      </c>
      <c r="I484" s="55"/>
      <c r="J484" s="55"/>
      <c r="K484" s="55">
        <f>K540-K468</f>
        <v>1732</v>
      </c>
      <c r="L484" s="9"/>
      <c r="M484" s="8"/>
      <c r="N484" s="18"/>
    </row>
    <row r="485" spans="1:14" x14ac:dyDescent="0.2">
      <c r="A485" s="1" t="s">
        <v>4098</v>
      </c>
      <c r="B485" s="50">
        <v>20</v>
      </c>
      <c r="C485" s="2">
        <v>76</v>
      </c>
      <c r="D485" s="66">
        <v>1571</v>
      </c>
      <c r="E485" s="67"/>
      <c r="F485" s="8"/>
      <c r="N485" s="18"/>
    </row>
    <row r="486" spans="1:14" x14ac:dyDescent="0.2">
      <c r="A486" s="1" t="s">
        <v>4099</v>
      </c>
      <c r="B486" s="50">
        <v>19</v>
      </c>
      <c r="C486" s="2">
        <v>77</v>
      </c>
      <c r="D486" s="66">
        <v>1444</v>
      </c>
      <c r="N486" s="18"/>
    </row>
    <row r="487" spans="1:14" x14ac:dyDescent="0.2">
      <c r="A487" s="1" t="s">
        <v>4100</v>
      </c>
      <c r="B487" s="50">
        <v>18</v>
      </c>
      <c r="C487" s="2">
        <v>77</v>
      </c>
      <c r="D487" s="66">
        <v>1333</v>
      </c>
      <c r="N487" s="18"/>
    </row>
    <row r="488" spans="1:14" x14ac:dyDescent="0.2">
      <c r="A488" s="1" t="s">
        <v>4101</v>
      </c>
      <c r="B488" s="50">
        <v>18</v>
      </c>
      <c r="C488" s="2">
        <v>77</v>
      </c>
      <c r="D488" s="66">
        <v>1333</v>
      </c>
      <c r="N488" s="18"/>
    </row>
    <row r="489" spans="1:14" x14ac:dyDescent="0.2">
      <c r="A489" s="1" t="s">
        <v>4102</v>
      </c>
      <c r="B489" s="50">
        <v>18</v>
      </c>
      <c r="C489" s="2">
        <v>76</v>
      </c>
      <c r="D489" s="66">
        <v>1333</v>
      </c>
      <c r="N489" s="18"/>
    </row>
    <row r="490" spans="1:14" x14ac:dyDescent="0.2">
      <c r="A490" s="1" t="s">
        <v>4103</v>
      </c>
      <c r="B490" s="50">
        <v>18</v>
      </c>
      <c r="C490" s="2">
        <v>76</v>
      </c>
      <c r="D490" s="66">
        <v>1333</v>
      </c>
      <c r="N490" s="18"/>
    </row>
    <row r="491" spans="1:14" x14ac:dyDescent="0.2">
      <c r="A491" s="1" t="s">
        <v>4104</v>
      </c>
      <c r="B491" s="50">
        <v>18</v>
      </c>
      <c r="C491" s="2">
        <v>75</v>
      </c>
      <c r="D491" s="66">
        <v>1333</v>
      </c>
      <c r="N491" s="18"/>
    </row>
    <row r="492" spans="1:14" x14ac:dyDescent="0.2">
      <c r="A492" s="1" t="s">
        <v>4105</v>
      </c>
      <c r="B492" s="50">
        <v>19</v>
      </c>
      <c r="C492" s="2">
        <v>73</v>
      </c>
      <c r="D492" s="66">
        <v>1444</v>
      </c>
      <c r="N492" s="18"/>
    </row>
    <row r="493" spans="1:14" x14ac:dyDescent="0.2">
      <c r="A493" s="1" t="s">
        <v>4106</v>
      </c>
      <c r="B493" s="50">
        <v>20</v>
      </c>
      <c r="C493" s="2">
        <v>72</v>
      </c>
      <c r="D493" s="66">
        <v>1571</v>
      </c>
      <c r="N493" s="18"/>
    </row>
    <row r="494" spans="1:14" x14ac:dyDescent="0.2">
      <c r="A494" s="1" t="s">
        <v>4107</v>
      </c>
      <c r="B494" s="50">
        <v>21</v>
      </c>
      <c r="C494" s="2">
        <v>66</v>
      </c>
      <c r="D494" s="66">
        <v>1710</v>
      </c>
      <c r="N494" s="18"/>
    </row>
    <row r="495" spans="1:14" x14ac:dyDescent="0.2">
      <c r="A495" s="1" t="s">
        <v>4108</v>
      </c>
      <c r="B495" s="50">
        <v>23</v>
      </c>
      <c r="C495" s="2">
        <v>60</v>
      </c>
      <c r="D495" s="66">
        <v>2016</v>
      </c>
      <c r="N495" s="18"/>
    </row>
    <row r="496" spans="1:14" x14ac:dyDescent="0.2">
      <c r="A496" s="1" t="s">
        <v>4109</v>
      </c>
      <c r="B496" s="50">
        <v>24</v>
      </c>
      <c r="C496" s="2">
        <v>54</v>
      </c>
      <c r="D496" s="66">
        <v>2176</v>
      </c>
      <c r="N496" s="18"/>
    </row>
    <row r="497" spans="1:14" x14ac:dyDescent="0.2">
      <c r="A497" s="1" t="s">
        <v>4110</v>
      </c>
      <c r="B497" s="50">
        <v>25</v>
      </c>
      <c r="C497" s="2">
        <v>50</v>
      </c>
      <c r="D497" s="66">
        <v>2339</v>
      </c>
      <c r="N497" s="18"/>
    </row>
    <row r="498" spans="1:14" x14ac:dyDescent="0.2">
      <c r="A498" s="1" t="s">
        <v>4111</v>
      </c>
      <c r="B498" s="50">
        <v>26</v>
      </c>
      <c r="C498" s="2">
        <v>46</v>
      </c>
      <c r="D498" s="66">
        <v>2502</v>
      </c>
      <c r="N498" s="18"/>
    </row>
    <row r="499" spans="1:14" x14ac:dyDescent="0.2">
      <c r="A499" s="1" t="s">
        <v>4112</v>
      </c>
      <c r="B499" s="50">
        <v>27</v>
      </c>
      <c r="C499" s="2">
        <v>43</v>
      </c>
      <c r="D499" s="66">
        <v>2664</v>
      </c>
      <c r="N499" s="18"/>
    </row>
    <row r="500" spans="1:14" x14ac:dyDescent="0.2">
      <c r="A500" s="1" t="s">
        <v>4113</v>
      </c>
      <c r="B500" s="50">
        <v>27</v>
      </c>
      <c r="C500" s="2">
        <v>42</v>
      </c>
      <c r="D500" s="66">
        <v>2664</v>
      </c>
      <c r="N500" s="18"/>
    </row>
    <row r="501" spans="1:14" x14ac:dyDescent="0.2">
      <c r="A501" s="1" t="s">
        <v>4114</v>
      </c>
      <c r="B501" s="50">
        <v>27</v>
      </c>
      <c r="C501" s="2">
        <v>41</v>
      </c>
      <c r="D501" s="66">
        <v>2664</v>
      </c>
      <c r="N501" s="18"/>
    </row>
    <row r="502" spans="1:14" x14ac:dyDescent="0.2">
      <c r="A502" s="1" t="s">
        <v>4115</v>
      </c>
      <c r="B502" s="50">
        <v>27</v>
      </c>
      <c r="C502" s="2">
        <v>40</v>
      </c>
      <c r="D502" s="66">
        <v>2664</v>
      </c>
      <c r="N502" s="18"/>
    </row>
    <row r="503" spans="1:14" x14ac:dyDescent="0.2">
      <c r="A503" s="1" t="s">
        <v>4116</v>
      </c>
      <c r="B503" s="50">
        <v>25</v>
      </c>
      <c r="C503" s="2">
        <v>50</v>
      </c>
      <c r="D503" s="66">
        <v>2339</v>
      </c>
      <c r="N503" s="18"/>
    </row>
    <row r="504" spans="1:14" x14ac:dyDescent="0.2">
      <c r="A504" s="1" t="s">
        <v>4117</v>
      </c>
      <c r="B504" s="50">
        <v>24</v>
      </c>
      <c r="C504" s="2">
        <v>59</v>
      </c>
      <c r="D504" s="66">
        <v>2176</v>
      </c>
      <c r="N504" s="18"/>
    </row>
    <row r="505" spans="1:14" x14ac:dyDescent="0.2">
      <c r="A505" s="1" t="s">
        <v>4118</v>
      </c>
      <c r="B505" s="50">
        <v>23</v>
      </c>
      <c r="C505" s="2">
        <v>69</v>
      </c>
      <c r="D505" s="66">
        <v>2016</v>
      </c>
      <c r="N505" s="18"/>
    </row>
    <row r="506" spans="1:14" x14ac:dyDescent="0.2">
      <c r="A506" s="1" t="s">
        <v>4119</v>
      </c>
      <c r="B506" s="50">
        <v>22</v>
      </c>
      <c r="C506" s="2">
        <v>71</v>
      </c>
      <c r="D506" s="66">
        <v>1860</v>
      </c>
      <c r="N506" s="18"/>
    </row>
    <row r="507" spans="1:14" x14ac:dyDescent="0.2">
      <c r="A507" s="1" t="s">
        <v>4120</v>
      </c>
      <c r="B507" s="50">
        <v>21</v>
      </c>
      <c r="C507" s="2">
        <v>74</v>
      </c>
      <c r="D507" s="66">
        <v>1710</v>
      </c>
      <c r="N507" s="18"/>
    </row>
    <row r="508" spans="1:14" x14ac:dyDescent="0.2">
      <c r="A508" s="1" t="s">
        <v>4121</v>
      </c>
      <c r="B508" s="50">
        <v>20</v>
      </c>
      <c r="C508" s="2">
        <v>76</v>
      </c>
      <c r="D508" s="66">
        <v>1571</v>
      </c>
      <c r="E508" s="67">
        <v>1906.9166666666667</v>
      </c>
      <c r="F508" s="56"/>
      <c r="G508" s="56"/>
      <c r="H508" s="55">
        <f>H516-H492</f>
        <v>0</v>
      </c>
      <c r="I508" s="55"/>
      <c r="J508" s="55"/>
      <c r="K508" s="55">
        <f>K516-K492</f>
        <v>0</v>
      </c>
      <c r="L508" s="9">
        <f>(K540-K468)+(H540-H468)</f>
        <v>5415</v>
      </c>
      <c r="M508" s="8"/>
      <c r="N508" s="18"/>
    </row>
    <row r="509" spans="1:14" x14ac:dyDescent="0.2">
      <c r="A509" s="1" t="s">
        <v>4122</v>
      </c>
      <c r="B509" s="50">
        <v>19</v>
      </c>
      <c r="C509" s="2">
        <v>77</v>
      </c>
      <c r="D509" s="66">
        <v>1444</v>
      </c>
      <c r="E509" s="67"/>
      <c r="F509" s="8"/>
      <c r="N509" s="18"/>
    </row>
    <row r="510" spans="1:14" x14ac:dyDescent="0.2">
      <c r="A510" s="1" t="s">
        <v>4123</v>
      </c>
      <c r="B510" s="50">
        <v>19</v>
      </c>
      <c r="C510" s="2">
        <v>78</v>
      </c>
      <c r="D510" s="66">
        <v>1444</v>
      </c>
      <c r="N510" s="18"/>
    </row>
    <row r="511" spans="1:14" x14ac:dyDescent="0.2">
      <c r="A511" s="1" t="s">
        <v>4124</v>
      </c>
      <c r="B511" s="50">
        <v>18</v>
      </c>
      <c r="C511" s="2">
        <v>79</v>
      </c>
      <c r="D511" s="66">
        <v>1333</v>
      </c>
      <c r="N511" s="18"/>
    </row>
    <row r="512" spans="1:14" x14ac:dyDescent="0.2">
      <c r="A512" s="1" t="s">
        <v>4125</v>
      </c>
      <c r="B512" s="50">
        <v>18</v>
      </c>
      <c r="C512" s="2">
        <v>80</v>
      </c>
      <c r="D512" s="66">
        <v>1333</v>
      </c>
      <c r="N512" s="18"/>
    </row>
    <row r="513" spans="1:14" x14ac:dyDescent="0.2">
      <c r="A513" s="1" t="s">
        <v>4126</v>
      </c>
      <c r="B513" s="50">
        <v>18</v>
      </c>
      <c r="C513" s="2">
        <v>82</v>
      </c>
      <c r="D513" s="66">
        <v>1333</v>
      </c>
      <c r="N513" s="18"/>
    </row>
    <row r="514" spans="1:14" x14ac:dyDescent="0.2">
      <c r="A514" s="1" t="s">
        <v>4127</v>
      </c>
      <c r="B514" s="50">
        <v>19</v>
      </c>
      <c r="C514" s="2">
        <v>84</v>
      </c>
      <c r="D514" s="66">
        <v>1444</v>
      </c>
      <c r="N514" s="18"/>
    </row>
    <row r="515" spans="1:14" x14ac:dyDescent="0.2">
      <c r="A515" s="1" t="s">
        <v>4128</v>
      </c>
      <c r="B515" s="50">
        <v>19</v>
      </c>
      <c r="C515" s="2">
        <v>82</v>
      </c>
      <c r="D515" s="66">
        <v>1444</v>
      </c>
      <c r="N515" s="18"/>
    </row>
    <row r="516" spans="1:14" x14ac:dyDescent="0.2">
      <c r="A516" s="1" t="s">
        <v>4129</v>
      </c>
      <c r="B516" s="50">
        <v>18</v>
      </c>
      <c r="C516" s="2">
        <v>80</v>
      </c>
      <c r="D516" s="66">
        <v>1333</v>
      </c>
      <c r="N516" s="18"/>
    </row>
    <row r="517" spans="1:14" x14ac:dyDescent="0.2">
      <c r="A517" s="1" t="s">
        <v>4130</v>
      </c>
      <c r="B517" s="50">
        <v>18</v>
      </c>
      <c r="C517" s="2">
        <v>78</v>
      </c>
      <c r="D517" s="66">
        <v>1333</v>
      </c>
      <c r="N517" s="18"/>
    </row>
    <row r="518" spans="1:14" x14ac:dyDescent="0.2">
      <c r="A518" s="1" t="s">
        <v>4131</v>
      </c>
      <c r="B518" s="50">
        <v>20</v>
      </c>
      <c r="C518" s="2">
        <v>70</v>
      </c>
      <c r="D518" s="66">
        <v>1571</v>
      </c>
      <c r="N518" s="18"/>
    </row>
    <row r="519" spans="1:14" x14ac:dyDescent="0.2">
      <c r="A519" s="1" t="s">
        <v>4132</v>
      </c>
      <c r="B519" s="50">
        <v>21</v>
      </c>
      <c r="C519" s="2">
        <v>63</v>
      </c>
      <c r="D519" s="66">
        <v>1710</v>
      </c>
      <c r="N519" s="18"/>
    </row>
    <row r="520" spans="1:14" x14ac:dyDescent="0.2">
      <c r="A520" s="1" t="s">
        <v>4133</v>
      </c>
      <c r="B520" s="50">
        <v>22</v>
      </c>
      <c r="C520" s="2">
        <v>55</v>
      </c>
      <c r="D520" s="66">
        <v>1860</v>
      </c>
      <c r="N520" s="18"/>
    </row>
    <row r="521" spans="1:14" x14ac:dyDescent="0.2">
      <c r="A521" s="1" t="s">
        <v>4134</v>
      </c>
      <c r="B521" s="50">
        <v>23</v>
      </c>
      <c r="C521" s="2">
        <v>51</v>
      </c>
      <c r="D521" s="66">
        <v>2016</v>
      </c>
      <c r="N521" s="18"/>
    </row>
    <row r="522" spans="1:14" x14ac:dyDescent="0.2">
      <c r="A522" s="1" t="s">
        <v>4135</v>
      </c>
      <c r="B522" s="50">
        <v>24</v>
      </c>
      <c r="C522" s="2">
        <v>48</v>
      </c>
      <c r="D522" s="66">
        <v>2176</v>
      </c>
      <c r="N522" s="18"/>
    </row>
    <row r="523" spans="1:14" x14ac:dyDescent="0.2">
      <c r="A523" s="1" t="s">
        <v>4136</v>
      </c>
      <c r="B523" s="50">
        <v>25</v>
      </c>
      <c r="C523" s="2">
        <v>44</v>
      </c>
      <c r="D523" s="66">
        <v>2339</v>
      </c>
      <c r="N523" s="18"/>
    </row>
    <row r="524" spans="1:14" x14ac:dyDescent="0.2">
      <c r="A524" s="1" t="s">
        <v>4137</v>
      </c>
      <c r="B524" s="50">
        <v>25</v>
      </c>
      <c r="C524" s="2">
        <v>49</v>
      </c>
      <c r="D524" s="66">
        <v>2339</v>
      </c>
      <c r="N524" s="18"/>
    </row>
    <row r="525" spans="1:14" x14ac:dyDescent="0.2">
      <c r="A525" s="1" t="s">
        <v>4138</v>
      </c>
      <c r="B525" s="50">
        <v>25</v>
      </c>
      <c r="C525" s="2">
        <v>54</v>
      </c>
      <c r="D525" s="66">
        <v>2339</v>
      </c>
      <c r="N525" s="18"/>
    </row>
    <row r="526" spans="1:14" x14ac:dyDescent="0.2">
      <c r="A526" s="1" t="s">
        <v>4139</v>
      </c>
      <c r="B526" s="50">
        <v>24</v>
      </c>
      <c r="C526" s="2">
        <v>59</v>
      </c>
      <c r="D526" s="66">
        <v>2176</v>
      </c>
      <c r="N526" s="18"/>
    </row>
    <row r="527" spans="1:14" x14ac:dyDescent="0.2">
      <c r="A527" s="1" t="s">
        <v>4140</v>
      </c>
      <c r="B527" s="50">
        <v>23</v>
      </c>
      <c r="C527" s="2">
        <v>63</v>
      </c>
      <c r="D527" s="66">
        <v>2016</v>
      </c>
      <c r="N527" s="18"/>
    </row>
    <row r="528" spans="1:14" x14ac:dyDescent="0.2">
      <c r="A528" s="1" t="s">
        <v>4141</v>
      </c>
      <c r="B528" s="50">
        <v>22</v>
      </c>
      <c r="C528" s="2">
        <v>67</v>
      </c>
      <c r="D528" s="66">
        <v>1860</v>
      </c>
      <c r="N528" s="18"/>
    </row>
    <row r="529" spans="1:14" x14ac:dyDescent="0.2">
      <c r="A529" s="1" t="s">
        <v>4142</v>
      </c>
      <c r="B529" s="50">
        <v>21</v>
      </c>
      <c r="C529" s="2">
        <v>71</v>
      </c>
      <c r="D529" s="66">
        <v>1710</v>
      </c>
      <c r="N529" s="18"/>
    </row>
    <row r="530" spans="1:14" x14ac:dyDescent="0.2">
      <c r="A530" s="1" t="s">
        <v>4143</v>
      </c>
      <c r="B530" s="50">
        <v>20</v>
      </c>
      <c r="C530" s="2">
        <v>72</v>
      </c>
      <c r="D530" s="66">
        <v>1571</v>
      </c>
      <c r="N530" s="18"/>
    </row>
    <row r="531" spans="1:14" x14ac:dyDescent="0.2">
      <c r="A531" s="1" t="s">
        <v>4144</v>
      </c>
      <c r="B531" s="50">
        <v>20</v>
      </c>
      <c r="C531" s="2">
        <v>73</v>
      </c>
      <c r="D531" s="66">
        <v>1571</v>
      </c>
      <c r="N531" s="18"/>
    </row>
    <row r="532" spans="1:14" x14ac:dyDescent="0.2">
      <c r="A532" s="1" t="s">
        <v>4145</v>
      </c>
      <c r="B532" s="50">
        <v>19</v>
      </c>
      <c r="C532" s="2">
        <v>73</v>
      </c>
      <c r="D532" s="66">
        <v>1444</v>
      </c>
      <c r="E532" s="67">
        <v>1714.125</v>
      </c>
      <c r="F532" s="56"/>
      <c r="G532" s="56"/>
      <c r="H532" s="55">
        <f>H540-H516</f>
        <v>359193</v>
      </c>
      <c r="I532" s="55"/>
      <c r="J532" s="55"/>
      <c r="K532" s="55">
        <f>K540-K516</f>
        <v>428205</v>
      </c>
      <c r="L532" s="39"/>
      <c r="M532" s="8"/>
      <c r="N532" s="18"/>
    </row>
    <row r="533" spans="1:14" x14ac:dyDescent="0.2">
      <c r="A533" s="1" t="s">
        <v>4146</v>
      </c>
      <c r="B533" s="50">
        <v>19</v>
      </c>
      <c r="C533" s="2">
        <v>75</v>
      </c>
      <c r="D533" s="66">
        <v>1444</v>
      </c>
      <c r="E533" s="67"/>
      <c r="F533" s="8"/>
      <c r="N533" s="18"/>
    </row>
    <row r="534" spans="1:14" x14ac:dyDescent="0.2">
      <c r="A534" s="1" t="s">
        <v>4147</v>
      </c>
      <c r="B534" s="50">
        <v>19</v>
      </c>
      <c r="C534" s="2">
        <v>77</v>
      </c>
      <c r="D534" s="66">
        <v>1444</v>
      </c>
      <c r="N534" s="18"/>
    </row>
    <row r="535" spans="1:14" x14ac:dyDescent="0.2">
      <c r="A535" s="1" t="s">
        <v>4148</v>
      </c>
      <c r="B535" s="50">
        <v>19</v>
      </c>
      <c r="C535" s="2">
        <v>79</v>
      </c>
      <c r="D535" s="66">
        <v>1444</v>
      </c>
      <c r="N535" s="18"/>
    </row>
    <row r="536" spans="1:14" x14ac:dyDescent="0.2">
      <c r="A536" s="1" t="s">
        <v>4149</v>
      </c>
      <c r="B536" s="50">
        <v>18</v>
      </c>
      <c r="C536" s="2">
        <v>82</v>
      </c>
      <c r="D536" s="66">
        <v>1333</v>
      </c>
      <c r="N536" s="18"/>
    </row>
    <row r="537" spans="1:14" x14ac:dyDescent="0.2">
      <c r="A537" s="1" t="s">
        <v>4150</v>
      </c>
      <c r="B537" s="50">
        <v>18</v>
      </c>
      <c r="C537" s="2">
        <v>85</v>
      </c>
      <c r="D537" s="66">
        <v>1333</v>
      </c>
      <c r="N537" s="18"/>
    </row>
    <row r="538" spans="1:14" x14ac:dyDescent="0.2">
      <c r="A538" s="1" t="s">
        <v>4151</v>
      </c>
      <c r="B538" s="50">
        <v>18</v>
      </c>
      <c r="C538" s="2">
        <v>88</v>
      </c>
      <c r="D538" s="66">
        <v>1333</v>
      </c>
      <c r="N538" s="18"/>
    </row>
    <row r="539" spans="1:14" x14ac:dyDescent="0.2">
      <c r="A539" s="1" t="s">
        <v>4152</v>
      </c>
      <c r="B539" s="50">
        <v>18</v>
      </c>
      <c r="C539" s="2">
        <v>86</v>
      </c>
      <c r="D539" s="66">
        <v>1333</v>
      </c>
      <c r="N539" s="18"/>
    </row>
    <row r="540" spans="1:14" x14ac:dyDescent="0.2">
      <c r="A540" s="1" t="s">
        <v>4153</v>
      </c>
      <c r="B540" s="50">
        <v>18</v>
      </c>
      <c r="C540" s="2">
        <v>85</v>
      </c>
      <c r="D540" s="66">
        <v>1333</v>
      </c>
      <c r="H540">
        <v>359193</v>
      </c>
      <c r="K540">
        <v>428205</v>
      </c>
      <c r="N540" s="18"/>
    </row>
    <row r="541" spans="1:14" x14ac:dyDescent="0.2">
      <c r="A541" s="1" t="s">
        <v>4154</v>
      </c>
      <c r="B541" s="50">
        <v>18</v>
      </c>
      <c r="C541" s="2">
        <v>83</v>
      </c>
      <c r="D541" s="66">
        <v>1333</v>
      </c>
      <c r="H541" s="39"/>
      <c r="N541" s="18"/>
    </row>
    <row r="542" spans="1:14" x14ac:dyDescent="0.2">
      <c r="A542" s="1" t="s">
        <v>4155</v>
      </c>
      <c r="B542" s="50">
        <v>20</v>
      </c>
      <c r="C542" s="2">
        <v>75</v>
      </c>
      <c r="D542" s="66">
        <v>1571</v>
      </c>
      <c r="H542" s="39"/>
      <c r="N542" s="18"/>
    </row>
    <row r="543" spans="1:14" x14ac:dyDescent="0.2">
      <c r="A543" s="1" t="s">
        <v>4156</v>
      </c>
      <c r="B543" s="50">
        <v>21</v>
      </c>
      <c r="C543" s="2">
        <v>67</v>
      </c>
      <c r="D543" s="66">
        <v>1710</v>
      </c>
      <c r="H543" s="39"/>
      <c r="N543" s="18"/>
    </row>
    <row r="544" spans="1:14" x14ac:dyDescent="0.2">
      <c r="A544" s="1" t="s">
        <v>4157</v>
      </c>
      <c r="B544" s="50">
        <v>23</v>
      </c>
      <c r="C544" s="2">
        <v>59</v>
      </c>
      <c r="D544" s="66">
        <v>2016</v>
      </c>
      <c r="H544" s="39"/>
      <c r="N544" s="18"/>
    </row>
    <row r="545" spans="1:14" x14ac:dyDescent="0.2">
      <c r="A545" s="1" t="s">
        <v>4158</v>
      </c>
      <c r="B545" s="50">
        <v>24</v>
      </c>
      <c r="C545" s="2">
        <v>53</v>
      </c>
      <c r="D545" s="66">
        <v>2176</v>
      </c>
      <c r="H545" s="39"/>
      <c r="N545" s="18"/>
    </row>
    <row r="546" spans="1:14" x14ac:dyDescent="0.2">
      <c r="A546" s="1" t="s">
        <v>4159</v>
      </c>
      <c r="B546" s="50">
        <v>25</v>
      </c>
      <c r="C546" s="2">
        <v>48</v>
      </c>
      <c r="D546" s="66">
        <v>2339</v>
      </c>
      <c r="H546" s="39"/>
      <c r="N546" s="18"/>
    </row>
    <row r="547" spans="1:14" x14ac:dyDescent="0.2">
      <c r="A547" s="1" t="s">
        <v>4160</v>
      </c>
      <c r="B547" s="50">
        <v>27</v>
      </c>
      <c r="C547" s="2">
        <v>42</v>
      </c>
      <c r="D547" s="66">
        <v>2664</v>
      </c>
      <c r="H547" s="39"/>
      <c r="N547" s="18"/>
    </row>
    <row r="548" spans="1:14" x14ac:dyDescent="0.2">
      <c r="A548" s="1" t="s">
        <v>4161</v>
      </c>
      <c r="B548" s="50">
        <v>27</v>
      </c>
      <c r="C548" s="2">
        <v>40</v>
      </c>
      <c r="D548" s="66">
        <v>2664</v>
      </c>
      <c r="H548" s="39"/>
      <c r="N548" s="18"/>
    </row>
    <row r="549" spans="1:14" x14ac:dyDescent="0.2">
      <c r="A549" s="1" t="s">
        <v>4162</v>
      </c>
      <c r="B549" s="50">
        <v>27</v>
      </c>
      <c r="C549" s="2">
        <v>38</v>
      </c>
      <c r="D549" s="66">
        <v>2664</v>
      </c>
      <c r="H549" s="39"/>
      <c r="N549" s="18"/>
    </row>
    <row r="550" spans="1:14" x14ac:dyDescent="0.2">
      <c r="A550" s="1" t="s">
        <v>4163</v>
      </c>
      <c r="B550" s="50">
        <v>27</v>
      </c>
      <c r="C550" s="2">
        <v>36</v>
      </c>
      <c r="D550" s="66">
        <v>2664</v>
      </c>
      <c r="N550" s="18"/>
    </row>
    <row r="551" spans="1:14" x14ac:dyDescent="0.2">
      <c r="A551" s="1" t="s">
        <v>4164</v>
      </c>
      <c r="B551" s="50">
        <v>26</v>
      </c>
      <c r="C551" s="2">
        <v>44</v>
      </c>
      <c r="D551" s="66">
        <v>2502</v>
      </c>
      <c r="N551" s="18"/>
    </row>
    <row r="552" spans="1:14" x14ac:dyDescent="0.2">
      <c r="A552" s="1" t="s">
        <v>4165</v>
      </c>
      <c r="B552" s="50">
        <v>24</v>
      </c>
      <c r="C552" s="2">
        <v>53</v>
      </c>
      <c r="D552" s="66">
        <v>2176</v>
      </c>
      <c r="N552" s="18"/>
    </row>
    <row r="553" spans="1:14" x14ac:dyDescent="0.2">
      <c r="A553" s="1" t="s">
        <v>4166</v>
      </c>
      <c r="B553" s="50">
        <v>23</v>
      </c>
      <c r="C553" s="2">
        <v>61</v>
      </c>
      <c r="D553" s="66">
        <v>2016</v>
      </c>
      <c r="N553" s="18"/>
    </row>
    <row r="554" spans="1:14" x14ac:dyDescent="0.2">
      <c r="A554" s="1" t="s">
        <v>4167</v>
      </c>
      <c r="B554" s="50">
        <v>22</v>
      </c>
      <c r="C554" s="2">
        <v>61</v>
      </c>
      <c r="D554" s="66">
        <v>1860</v>
      </c>
      <c r="N554" s="18"/>
    </row>
    <row r="555" spans="1:14" x14ac:dyDescent="0.2">
      <c r="A555" s="1" t="s">
        <v>4168</v>
      </c>
      <c r="B555" s="50">
        <v>21</v>
      </c>
      <c r="C555" s="2">
        <v>61</v>
      </c>
      <c r="D555" s="66">
        <v>1710</v>
      </c>
      <c r="N555" s="18"/>
    </row>
    <row r="556" spans="1:14" x14ac:dyDescent="0.2">
      <c r="A556" s="1" t="s">
        <v>4169</v>
      </c>
      <c r="B556" s="50">
        <v>20</v>
      </c>
      <c r="C556" s="2">
        <v>61</v>
      </c>
      <c r="D556" s="66">
        <v>1571</v>
      </c>
      <c r="E556" s="67">
        <v>1859.7083333333333</v>
      </c>
      <c r="F556" s="56"/>
      <c r="G556" s="56"/>
      <c r="H556" s="55">
        <f>H564-H540</f>
        <v>0</v>
      </c>
      <c r="I556" s="55"/>
      <c r="J556" s="55"/>
      <c r="K556" s="55">
        <f>K564-K540</f>
        <v>0</v>
      </c>
      <c r="L556">
        <f>(K564-K540)+(H564-H540)</f>
        <v>0</v>
      </c>
      <c r="M556" s="8"/>
      <c r="N556" s="18"/>
    </row>
    <row r="557" spans="1:14" x14ac:dyDescent="0.2">
      <c r="A557" s="1" t="s">
        <v>4170</v>
      </c>
      <c r="B557" s="50">
        <v>19</v>
      </c>
      <c r="C557" s="2">
        <v>62</v>
      </c>
      <c r="D557" s="66">
        <v>1444</v>
      </c>
      <c r="E557" s="67"/>
      <c r="F557" s="8"/>
      <c r="N557" s="18"/>
    </row>
    <row r="558" spans="1:14" x14ac:dyDescent="0.2">
      <c r="A558" s="1" t="s">
        <v>4171</v>
      </c>
      <c r="B558" s="50">
        <v>18</v>
      </c>
      <c r="C558" s="2">
        <v>3</v>
      </c>
      <c r="D558" s="66">
        <v>1333</v>
      </c>
      <c r="N558" s="18"/>
    </row>
    <row r="559" spans="1:14" x14ac:dyDescent="0.2">
      <c r="A559" s="1" t="s">
        <v>4172</v>
      </c>
      <c r="B559" s="50">
        <v>18</v>
      </c>
      <c r="C559" s="2">
        <v>64</v>
      </c>
      <c r="D559" s="66">
        <v>1333</v>
      </c>
      <c r="N559" s="18"/>
    </row>
    <row r="560" spans="1:14" x14ac:dyDescent="0.2">
      <c r="A560" s="1" t="s">
        <v>4173</v>
      </c>
      <c r="B560" s="50">
        <v>17</v>
      </c>
      <c r="C560" s="2">
        <v>63</v>
      </c>
      <c r="D560" s="66">
        <v>1242</v>
      </c>
      <c r="N560" s="18"/>
    </row>
    <row r="561" spans="1:14" x14ac:dyDescent="0.2">
      <c r="A561" s="1" t="s">
        <v>4174</v>
      </c>
      <c r="B561" s="50">
        <v>17</v>
      </c>
      <c r="C561" s="2">
        <v>63</v>
      </c>
      <c r="D561" s="66">
        <v>1242</v>
      </c>
      <c r="N561" s="18"/>
    </row>
    <row r="562" spans="1:14" x14ac:dyDescent="0.2">
      <c r="A562" s="1" t="s">
        <v>4175</v>
      </c>
      <c r="B562" s="50">
        <v>17</v>
      </c>
      <c r="C562" s="2">
        <v>63</v>
      </c>
      <c r="D562" s="66">
        <v>1242</v>
      </c>
      <c r="N562" s="18"/>
    </row>
    <row r="563" spans="1:14" x14ac:dyDescent="0.2">
      <c r="A563" s="1" t="s">
        <v>4176</v>
      </c>
      <c r="B563" s="50">
        <v>17</v>
      </c>
      <c r="C563" s="2">
        <v>62</v>
      </c>
      <c r="D563" s="66">
        <v>1242</v>
      </c>
      <c r="N563" s="18"/>
    </row>
    <row r="564" spans="1:14" x14ac:dyDescent="0.2">
      <c r="A564" s="1" t="s">
        <v>4177</v>
      </c>
      <c r="B564" s="50">
        <v>18</v>
      </c>
      <c r="C564" s="2">
        <v>60</v>
      </c>
      <c r="D564" s="66">
        <v>1333</v>
      </c>
      <c r="H564">
        <v>359193</v>
      </c>
      <c r="K564">
        <v>428205</v>
      </c>
      <c r="N564" s="18"/>
    </row>
    <row r="565" spans="1:14" x14ac:dyDescent="0.2">
      <c r="A565" s="1" t="s">
        <v>4178</v>
      </c>
      <c r="B565" s="50">
        <v>19</v>
      </c>
      <c r="C565" s="2">
        <v>59</v>
      </c>
      <c r="D565" s="66">
        <v>1444</v>
      </c>
      <c r="N565" s="18"/>
    </row>
    <row r="566" spans="1:14" x14ac:dyDescent="0.2">
      <c r="A566" s="1" t="s">
        <v>4179</v>
      </c>
      <c r="B566" s="50">
        <v>21</v>
      </c>
      <c r="C566" s="2">
        <v>52</v>
      </c>
      <c r="D566" s="66">
        <v>1710</v>
      </c>
      <c r="N566" s="18"/>
    </row>
    <row r="567" spans="1:14" x14ac:dyDescent="0.2">
      <c r="A567" s="1" t="s">
        <v>4180</v>
      </c>
      <c r="B567" s="50">
        <v>23</v>
      </c>
      <c r="C567" s="2">
        <v>45</v>
      </c>
      <c r="D567" s="66">
        <v>2016</v>
      </c>
      <c r="N567" s="18"/>
    </row>
    <row r="568" spans="1:14" x14ac:dyDescent="0.2">
      <c r="A568" s="1" t="s">
        <v>4181</v>
      </c>
      <c r="B568" s="50">
        <v>25</v>
      </c>
      <c r="C568" s="2">
        <v>38</v>
      </c>
      <c r="D568" s="66">
        <v>2339</v>
      </c>
      <c r="N568" s="18"/>
    </row>
    <row r="569" spans="1:14" x14ac:dyDescent="0.2">
      <c r="A569" s="1" t="s">
        <v>4182</v>
      </c>
      <c r="B569" s="50">
        <v>26</v>
      </c>
      <c r="C569" s="2">
        <v>35</v>
      </c>
      <c r="D569" s="66">
        <v>2502</v>
      </c>
      <c r="N569" s="18"/>
    </row>
    <row r="570" spans="1:14" x14ac:dyDescent="0.2">
      <c r="A570" s="1" t="s">
        <v>4183</v>
      </c>
      <c r="B570" s="50">
        <v>26</v>
      </c>
      <c r="C570" s="2">
        <v>33</v>
      </c>
      <c r="D570" s="66">
        <v>2502</v>
      </c>
      <c r="N570" s="18"/>
    </row>
    <row r="571" spans="1:14" x14ac:dyDescent="0.2">
      <c r="A571" s="1" t="s">
        <v>4184</v>
      </c>
      <c r="B571" s="50">
        <v>27</v>
      </c>
      <c r="C571" s="2">
        <v>31</v>
      </c>
      <c r="D571" s="66">
        <v>2664</v>
      </c>
      <c r="N571" s="18"/>
    </row>
    <row r="572" spans="1:14" x14ac:dyDescent="0.2">
      <c r="A572" s="1" t="s">
        <v>4185</v>
      </c>
      <c r="B572" s="50">
        <v>26</v>
      </c>
      <c r="C572" s="2">
        <v>32</v>
      </c>
      <c r="D572" s="66">
        <v>2502</v>
      </c>
      <c r="N572" s="18"/>
    </row>
    <row r="573" spans="1:14" x14ac:dyDescent="0.2">
      <c r="A573" s="1" t="s">
        <v>4186</v>
      </c>
      <c r="B573" s="50">
        <v>26</v>
      </c>
      <c r="C573" s="2">
        <v>33</v>
      </c>
      <c r="D573" s="66">
        <v>2502</v>
      </c>
      <c r="N573" s="18"/>
    </row>
    <row r="574" spans="1:14" x14ac:dyDescent="0.2">
      <c r="A574" s="1" t="s">
        <v>4187</v>
      </c>
      <c r="B574" s="50">
        <v>26</v>
      </c>
      <c r="C574" s="2">
        <v>35</v>
      </c>
      <c r="D574" s="66">
        <v>2502</v>
      </c>
      <c r="N574" s="18"/>
    </row>
    <row r="575" spans="1:14" x14ac:dyDescent="0.2">
      <c r="A575" s="1" t="s">
        <v>4188</v>
      </c>
      <c r="B575" s="50">
        <v>24</v>
      </c>
      <c r="C575" s="2">
        <v>40</v>
      </c>
      <c r="D575" s="66">
        <v>2176</v>
      </c>
      <c r="N575" s="18"/>
    </row>
    <row r="576" spans="1:14" x14ac:dyDescent="0.2">
      <c r="A576" s="1" t="s">
        <v>4189</v>
      </c>
      <c r="B576" s="50">
        <v>23</v>
      </c>
      <c r="C576" s="2">
        <v>46</v>
      </c>
      <c r="D576" s="66">
        <v>2016</v>
      </c>
      <c r="N576" s="18"/>
    </row>
    <row r="577" spans="1:14" x14ac:dyDescent="0.2">
      <c r="A577" s="1" t="s">
        <v>4190</v>
      </c>
      <c r="B577" s="50">
        <v>21</v>
      </c>
      <c r="C577" s="2">
        <v>52</v>
      </c>
      <c r="D577" s="66">
        <v>1710</v>
      </c>
      <c r="N577" s="18"/>
    </row>
    <row r="578" spans="1:14" x14ac:dyDescent="0.2">
      <c r="A578" s="1" t="s">
        <v>4191</v>
      </c>
      <c r="B578" s="50">
        <v>20</v>
      </c>
      <c r="C578" s="2">
        <v>55</v>
      </c>
      <c r="D578" s="66">
        <v>1571</v>
      </c>
      <c r="N578" s="18"/>
    </row>
    <row r="579" spans="1:14" x14ac:dyDescent="0.2">
      <c r="A579" s="1" t="s">
        <v>4192</v>
      </c>
      <c r="B579" s="50">
        <v>19</v>
      </c>
      <c r="C579" s="2">
        <v>59</v>
      </c>
      <c r="D579" s="66">
        <v>1444</v>
      </c>
      <c r="N579" s="18"/>
    </row>
    <row r="580" spans="1:14" x14ac:dyDescent="0.2">
      <c r="A580" s="1" t="s">
        <v>4193</v>
      </c>
      <c r="B580" s="50">
        <v>19</v>
      </c>
      <c r="C580" s="2">
        <v>62</v>
      </c>
      <c r="D580" s="66">
        <v>1444</v>
      </c>
      <c r="E580" s="67">
        <v>1810.625</v>
      </c>
      <c r="F580" s="56"/>
      <c r="G580" s="56"/>
      <c r="H580" s="55">
        <f>H588-H564</f>
        <v>910</v>
      </c>
      <c r="I580" s="55"/>
      <c r="J580" s="55"/>
      <c r="K580" s="55">
        <f>K588-K564</f>
        <v>1835</v>
      </c>
      <c r="L580">
        <f>(K588-K564)+(H588-H564)</f>
        <v>2745</v>
      </c>
      <c r="N580" s="18"/>
    </row>
    <row r="581" spans="1:14" x14ac:dyDescent="0.2">
      <c r="A581" s="1" t="s">
        <v>4194</v>
      </c>
      <c r="B581" s="50">
        <v>18</v>
      </c>
      <c r="C581" s="2">
        <v>64</v>
      </c>
      <c r="D581" s="66">
        <v>1333</v>
      </c>
      <c r="E581" s="67"/>
      <c r="F581" s="8"/>
      <c r="N581" s="18"/>
    </row>
    <row r="582" spans="1:14" x14ac:dyDescent="0.2">
      <c r="A582" s="1" t="s">
        <v>4195</v>
      </c>
      <c r="B582" s="50">
        <v>17</v>
      </c>
      <c r="C582" s="2">
        <v>67</v>
      </c>
      <c r="D582" s="66">
        <v>1242</v>
      </c>
      <c r="N582" s="18"/>
    </row>
    <row r="583" spans="1:14" x14ac:dyDescent="0.2">
      <c r="A583" s="1" t="s">
        <v>4196</v>
      </c>
      <c r="B583" s="50">
        <v>17</v>
      </c>
      <c r="C583" s="2">
        <v>69</v>
      </c>
      <c r="D583" s="66">
        <v>1242</v>
      </c>
      <c r="N583" s="18"/>
    </row>
    <row r="584" spans="1:14" x14ac:dyDescent="0.2">
      <c r="A584" s="1" t="s">
        <v>4197</v>
      </c>
      <c r="B584" s="50">
        <v>17</v>
      </c>
      <c r="C584" s="2">
        <v>71</v>
      </c>
      <c r="D584" s="66">
        <v>1242</v>
      </c>
      <c r="N584" s="18"/>
    </row>
    <row r="585" spans="1:14" x14ac:dyDescent="0.2">
      <c r="A585" s="1" t="s">
        <v>4198</v>
      </c>
      <c r="B585" s="50">
        <v>17</v>
      </c>
      <c r="C585" s="2">
        <v>74</v>
      </c>
      <c r="D585" s="66">
        <v>1242</v>
      </c>
      <c r="N585" s="18"/>
    </row>
    <row r="586" spans="1:14" x14ac:dyDescent="0.2">
      <c r="A586" s="1" t="s">
        <v>4199</v>
      </c>
      <c r="B586" s="50">
        <v>17</v>
      </c>
      <c r="C586" s="2">
        <v>76</v>
      </c>
      <c r="D586" s="66">
        <v>1242</v>
      </c>
      <c r="N586" s="18"/>
    </row>
    <row r="587" spans="1:14" x14ac:dyDescent="0.2">
      <c r="A587" s="1" t="s">
        <v>4200</v>
      </c>
      <c r="B587" s="50">
        <v>17</v>
      </c>
      <c r="C587" s="2">
        <v>72</v>
      </c>
      <c r="D587" s="66">
        <v>1242</v>
      </c>
      <c r="N587" s="18"/>
    </row>
    <row r="588" spans="1:14" x14ac:dyDescent="0.2">
      <c r="A588" s="1" t="s">
        <v>4201</v>
      </c>
      <c r="B588" s="50">
        <v>18</v>
      </c>
      <c r="C588" s="2">
        <v>68</v>
      </c>
      <c r="D588" s="66">
        <v>1333</v>
      </c>
      <c r="H588">
        <v>360103</v>
      </c>
      <c r="K588">
        <v>430040</v>
      </c>
      <c r="N588" s="18"/>
    </row>
    <row r="589" spans="1:14" x14ac:dyDescent="0.2">
      <c r="A589" s="1" t="s">
        <v>4202</v>
      </c>
      <c r="B589" s="50">
        <v>18</v>
      </c>
      <c r="C589" s="2">
        <v>64</v>
      </c>
      <c r="D589" s="66">
        <v>1333</v>
      </c>
      <c r="N589" s="18"/>
    </row>
    <row r="590" spans="1:14" x14ac:dyDescent="0.2">
      <c r="A590" s="1" t="s">
        <v>4203</v>
      </c>
      <c r="B590" s="50">
        <v>20</v>
      </c>
      <c r="C590" s="2">
        <v>55</v>
      </c>
      <c r="D590" s="66">
        <v>1571</v>
      </c>
      <c r="N590" s="18"/>
    </row>
    <row r="591" spans="1:14" x14ac:dyDescent="0.2">
      <c r="A591" s="1" t="s">
        <v>4204</v>
      </c>
      <c r="B591" s="50">
        <v>22</v>
      </c>
      <c r="C591" s="2">
        <v>45</v>
      </c>
      <c r="D591" s="66">
        <v>1860</v>
      </c>
      <c r="N591" s="18"/>
    </row>
    <row r="592" spans="1:14" x14ac:dyDescent="0.2">
      <c r="A592" s="1" t="s">
        <v>4204</v>
      </c>
      <c r="B592" s="50">
        <v>24</v>
      </c>
      <c r="C592" s="2">
        <v>36</v>
      </c>
      <c r="D592" s="66">
        <v>2176</v>
      </c>
      <c r="N592" s="18"/>
    </row>
    <row r="593" spans="1:14" x14ac:dyDescent="0.2">
      <c r="A593" s="1" t="s">
        <v>4205</v>
      </c>
      <c r="B593" s="50">
        <v>25</v>
      </c>
      <c r="C593" s="2">
        <v>34</v>
      </c>
      <c r="D593" s="66">
        <v>2339</v>
      </c>
      <c r="N593" s="18"/>
    </row>
    <row r="594" spans="1:14" x14ac:dyDescent="0.2">
      <c r="A594" s="1" t="s">
        <v>4206</v>
      </c>
      <c r="B594" s="50">
        <v>26</v>
      </c>
      <c r="C594" s="2">
        <v>31</v>
      </c>
      <c r="D594" s="66">
        <v>2502</v>
      </c>
      <c r="N594" s="18"/>
    </row>
    <row r="595" spans="1:14" x14ac:dyDescent="0.2">
      <c r="A595" s="1" t="s">
        <v>4207</v>
      </c>
      <c r="B595" s="50">
        <v>27</v>
      </c>
      <c r="C595" s="2">
        <v>29</v>
      </c>
      <c r="D595" s="66">
        <v>2664</v>
      </c>
      <c r="N595" s="18"/>
    </row>
    <row r="596" spans="1:14" x14ac:dyDescent="0.2">
      <c r="A596" s="1" t="s">
        <v>4208</v>
      </c>
      <c r="B596" s="50">
        <v>27</v>
      </c>
      <c r="C596" s="2">
        <v>30</v>
      </c>
      <c r="D596" s="66">
        <v>2664</v>
      </c>
      <c r="N596" s="18"/>
    </row>
    <row r="597" spans="1:14" x14ac:dyDescent="0.2">
      <c r="A597" s="1" t="s">
        <v>4209</v>
      </c>
      <c r="B597" s="50">
        <v>27</v>
      </c>
      <c r="C597" s="2">
        <v>31</v>
      </c>
      <c r="D597" s="66">
        <v>2664</v>
      </c>
      <c r="N597" s="18"/>
    </row>
    <row r="598" spans="1:14" x14ac:dyDescent="0.2">
      <c r="A598" s="1" t="s">
        <v>4210</v>
      </c>
      <c r="B598" s="50">
        <v>26</v>
      </c>
      <c r="C598" s="2">
        <v>32</v>
      </c>
      <c r="D598" s="66">
        <v>2502</v>
      </c>
      <c r="N598" s="18"/>
    </row>
    <row r="599" spans="1:14" x14ac:dyDescent="0.2">
      <c r="A599" s="1" t="s">
        <v>4211</v>
      </c>
      <c r="B599" s="50">
        <v>25</v>
      </c>
      <c r="C599" s="2">
        <v>36</v>
      </c>
      <c r="D599" s="66">
        <v>2339</v>
      </c>
      <c r="N599" s="18"/>
    </row>
    <row r="600" spans="1:14" x14ac:dyDescent="0.2">
      <c r="A600" s="1" t="s">
        <v>4212</v>
      </c>
      <c r="B600" s="50">
        <v>24</v>
      </c>
      <c r="C600" s="2">
        <v>40</v>
      </c>
      <c r="D600" s="66">
        <v>2176</v>
      </c>
      <c r="N600" s="18"/>
    </row>
    <row r="601" spans="1:14" x14ac:dyDescent="0.2">
      <c r="A601" s="1" t="s">
        <v>4213</v>
      </c>
      <c r="B601" s="50">
        <v>23</v>
      </c>
      <c r="C601" s="2">
        <v>44</v>
      </c>
      <c r="D601" s="66">
        <v>2016</v>
      </c>
      <c r="N601" s="18"/>
    </row>
    <row r="602" spans="1:14" x14ac:dyDescent="0.2">
      <c r="A602" s="1" t="s">
        <v>4214</v>
      </c>
      <c r="B602" s="50">
        <v>22</v>
      </c>
      <c r="C602" s="2">
        <v>51</v>
      </c>
      <c r="D602" s="66">
        <v>1860</v>
      </c>
      <c r="N602" s="18"/>
    </row>
    <row r="603" spans="1:14" x14ac:dyDescent="0.2">
      <c r="A603" s="1" t="s">
        <v>4215</v>
      </c>
      <c r="B603" s="50">
        <v>21</v>
      </c>
      <c r="C603" s="2">
        <v>57</v>
      </c>
      <c r="D603" s="66">
        <v>1710</v>
      </c>
      <c r="N603" s="18"/>
    </row>
    <row r="604" spans="1:14" x14ac:dyDescent="0.2">
      <c r="A604" s="1" t="s">
        <v>4216</v>
      </c>
      <c r="B604" s="50">
        <v>20</v>
      </c>
      <c r="C604" s="2">
        <v>63</v>
      </c>
      <c r="D604" s="66">
        <v>1571</v>
      </c>
      <c r="E604" s="67">
        <v>1836.0416666666667</v>
      </c>
      <c r="F604" s="56"/>
      <c r="G604" s="56"/>
      <c r="H604" s="55">
        <f>H612-H588</f>
        <v>1936</v>
      </c>
      <c r="I604" s="55"/>
      <c r="J604" s="55"/>
      <c r="K604" s="55">
        <f>K612-K588</f>
        <v>1086</v>
      </c>
      <c r="L604">
        <f>(K612-K588)+(H612-H588)</f>
        <v>3022</v>
      </c>
      <c r="N604" s="18"/>
    </row>
    <row r="605" spans="1:14" x14ac:dyDescent="0.2">
      <c r="A605" s="1" t="s">
        <v>4217</v>
      </c>
      <c r="B605" s="50">
        <v>20</v>
      </c>
      <c r="C605" s="2">
        <v>56</v>
      </c>
      <c r="D605" s="66">
        <v>1571</v>
      </c>
      <c r="E605" s="67"/>
      <c r="F605" s="8"/>
      <c r="L605" s="8"/>
      <c r="M605" s="8"/>
      <c r="N605" s="15"/>
    </row>
    <row r="606" spans="1:14" x14ac:dyDescent="0.2">
      <c r="A606" s="1" t="s">
        <v>4218</v>
      </c>
      <c r="B606" s="50">
        <v>19</v>
      </c>
      <c r="C606" s="2">
        <v>58</v>
      </c>
      <c r="D606" s="66">
        <v>1444</v>
      </c>
      <c r="N606" s="18"/>
    </row>
    <row r="607" spans="1:14" x14ac:dyDescent="0.2">
      <c r="A607" s="1" t="s">
        <v>4219</v>
      </c>
      <c r="B607" s="50">
        <v>19</v>
      </c>
      <c r="C607" s="2">
        <v>61</v>
      </c>
      <c r="D607" s="66">
        <v>1444</v>
      </c>
      <c r="N607" s="18"/>
    </row>
    <row r="608" spans="1:14" x14ac:dyDescent="0.2">
      <c r="A608" s="1" t="s">
        <v>4220</v>
      </c>
      <c r="B608" s="50">
        <v>18</v>
      </c>
      <c r="C608" s="2">
        <v>63</v>
      </c>
      <c r="D608" s="66">
        <v>1333</v>
      </c>
      <c r="N608" s="18"/>
    </row>
    <row r="609" spans="1:14" x14ac:dyDescent="0.2">
      <c r="A609" s="1" t="s">
        <v>4221</v>
      </c>
      <c r="B609" s="50">
        <v>17</v>
      </c>
      <c r="C609" s="2">
        <v>66</v>
      </c>
      <c r="D609" s="66">
        <v>1242</v>
      </c>
      <c r="N609" s="18"/>
    </row>
    <row r="610" spans="1:14" x14ac:dyDescent="0.2">
      <c r="A610" s="1" t="s">
        <v>4222</v>
      </c>
      <c r="B610" s="50">
        <v>16</v>
      </c>
      <c r="C610" s="2">
        <v>68</v>
      </c>
      <c r="D610" s="66">
        <v>1173</v>
      </c>
      <c r="N610" s="18"/>
    </row>
    <row r="611" spans="1:14" x14ac:dyDescent="0.2">
      <c r="A611" s="1" t="s">
        <v>4223</v>
      </c>
      <c r="B611" s="50">
        <v>17</v>
      </c>
      <c r="C611" s="2">
        <v>67</v>
      </c>
      <c r="D611" s="66">
        <v>1242</v>
      </c>
      <c r="N611" s="18"/>
    </row>
    <row r="612" spans="1:14" x14ac:dyDescent="0.2">
      <c r="A612" s="1" t="s">
        <v>4224</v>
      </c>
      <c r="B612" s="50">
        <v>17</v>
      </c>
      <c r="C612" s="2">
        <v>65</v>
      </c>
      <c r="D612" s="66">
        <v>1242</v>
      </c>
      <c r="H612">
        <v>362039</v>
      </c>
      <c r="K612">
        <v>431126</v>
      </c>
      <c r="N612" s="18"/>
    </row>
    <row r="613" spans="1:14" x14ac:dyDescent="0.2">
      <c r="A613" s="1" t="s">
        <v>4225</v>
      </c>
      <c r="B613" s="50">
        <v>18</v>
      </c>
      <c r="C613" s="2">
        <v>63</v>
      </c>
      <c r="D613" s="66">
        <v>1333</v>
      </c>
      <c r="N613" s="18"/>
    </row>
    <row r="614" spans="1:14" x14ac:dyDescent="0.2">
      <c r="A614" s="1" t="s">
        <v>4226</v>
      </c>
      <c r="B614" s="50">
        <v>18</v>
      </c>
      <c r="C614" s="2">
        <v>61</v>
      </c>
      <c r="D614" s="66">
        <v>1333</v>
      </c>
      <c r="N614" s="18"/>
    </row>
    <row r="615" spans="1:14" x14ac:dyDescent="0.2">
      <c r="A615" s="1" t="s">
        <v>4227</v>
      </c>
      <c r="B615" s="50">
        <v>19</v>
      </c>
      <c r="C615" s="2">
        <v>58</v>
      </c>
      <c r="D615" s="66">
        <v>1444</v>
      </c>
      <c r="N615" s="18"/>
    </row>
    <row r="616" spans="1:14" x14ac:dyDescent="0.2">
      <c r="A616" s="1" t="s">
        <v>4228</v>
      </c>
      <c r="B616" s="50">
        <v>20</v>
      </c>
      <c r="C616" s="2">
        <v>55</v>
      </c>
      <c r="D616" s="66">
        <v>1571</v>
      </c>
      <c r="N616" s="18"/>
    </row>
    <row r="617" spans="1:14" x14ac:dyDescent="0.2">
      <c r="A617" s="1" t="s">
        <v>4229</v>
      </c>
      <c r="B617" s="50">
        <v>20</v>
      </c>
      <c r="C617" s="2">
        <v>53</v>
      </c>
      <c r="D617" s="66">
        <v>1571</v>
      </c>
      <c r="N617" s="18"/>
    </row>
    <row r="618" spans="1:14" x14ac:dyDescent="0.2">
      <c r="A618" s="1" t="s">
        <v>4230</v>
      </c>
      <c r="B618" s="50">
        <v>21</v>
      </c>
      <c r="C618" s="2">
        <v>51</v>
      </c>
      <c r="D618" s="66">
        <v>1710</v>
      </c>
      <c r="N618" s="18"/>
    </row>
    <row r="619" spans="1:14" x14ac:dyDescent="0.2">
      <c r="A619" s="1" t="s">
        <v>4231</v>
      </c>
      <c r="B619" s="50">
        <v>22</v>
      </c>
      <c r="C619" s="2">
        <v>49</v>
      </c>
      <c r="D619" s="66">
        <v>1860</v>
      </c>
      <c r="N619" s="18"/>
    </row>
    <row r="620" spans="1:14" x14ac:dyDescent="0.2">
      <c r="A620" s="1" t="s">
        <v>4232</v>
      </c>
      <c r="B620" s="50">
        <v>22</v>
      </c>
      <c r="C620" s="2">
        <v>49</v>
      </c>
      <c r="D620" s="66">
        <v>1860</v>
      </c>
      <c r="N620" s="18"/>
    </row>
    <row r="621" spans="1:14" x14ac:dyDescent="0.2">
      <c r="A621" s="1" t="s">
        <v>4233</v>
      </c>
      <c r="B621" s="50">
        <v>22</v>
      </c>
      <c r="C621" s="2">
        <v>49</v>
      </c>
      <c r="D621" s="66">
        <v>1860</v>
      </c>
      <c r="N621" s="18"/>
    </row>
    <row r="622" spans="1:14" x14ac:dyDescent="0.2">
      <c r="A622" s="1" t="s">
        <v>4234</v>
      </c>
      <c r="B622" s="50">
        <v>22</v>
      </c>
      <c r="C622" s="2">
        <v>48</v>
      </c>
      <c r="D622" s="66">
        <v>1860</v>
      </c>
      <c r="N622" s="18"/>
    </row>
    <row r="623" spans="1:14" x14ac:dyDescent="0.2">
      <c r="A623" s="1" t="s">
        <v>4235</v>
      </c>
      <c r="B623" s="50">
        <v>21</v>
      </c>
      <c r="C623" s="2">
        <v>52</v>
      </c>
      <c r="D623" s="66">
        <v>1710</v>
      </c>
      <c r="N623" s="18"/>
    </row>
    <row r="624" spans="1:14" x14ac:dyDescent="0.2">
      <c r="A624" s="1" t="s">
        <v>4236</v>
      </c>
      <c r="B624" s="50">
        <v>20</v>
      </c>
      <c r="C624" s="2">
        <v>57</v>
      </c>
      <c r="D624" s="66">
        <v>1571</v>
      </c>
      <c r="N624" s="18"/>
    </row>
    <row r="625" spans="1:14" x14ac:dyDescent="0.2">
      <c r="A625" s="1" t="s">
        <v>4237</v>
      </c>
      <c r="B625" s="50">
        <v>18</v>
      </c>
      <c r="C625" s="2">
        <v>61</v>
      </c>
      <c r="D625" s="66">
        <v>1333</v>
      </c>
      <c r="N625" s="18"/>
    </row>
    <row r="626" spans="1:14" x14ac:dyDescent="0.2">
      <c r="A626" s="1" t="s">
        <v>4238</v>
      </c>
      <c r="B626" s="50">
        <v>18</v>
      </c>
      <c r="C626" s="2">
        <v>63</v>
      </c>
      <c r="D626" s="66">
        <v>1333</v>
      </c>
      <c r="N626" s="18"/>
    </row>
    <row r="627" spans="1:14" x14ac:dyDescent="0.2">
      <c r="A627" s="1" t="s">
        <v>4239</v>
      </c>
      <c r="B627" s="50">
        <v>17</v>
      </c>
      <c r="C627" s="2">
        <v>65</v>
      </c>
      <c r="D627" s="66">
        <v>1242</v>
      </c>
      <c r="N627" s="18"/>
    </row>
    <row r="628" spans="1:14" x14ac:dyDescent="0.2">
      <c r="A628" s="1" t="s">
        <v>4240</v>
      </c>
      <c r="B628" s="50">
        <v>17</v>
      </c>
      <c r="C628" s="2">
        <v>67</v>
      </c>
      <c r="D628" s="66">
        <v>1242</v>
      </c>
      <c r="E628" s="67">
        <v>1480.1666666666667</v>
      </c>
      <c r="F628" s="56"/>
      <c r="G628" s="56"/>
      <c r="H628" s="55">
        <f>H636-H612</f>
        <v>-362039</v>
      </c>
      <c r="I628" s="55"/>
      <c r="J628" s="55"/>
      <c r="K628" s="55">
        <f>K636-K612</f>
        <v>-431126</v>
      </c>
      <c r="L628" s="8"/>
      <c r="N628" s="18"/>
    </row>
    <row r="629" spans="1:14" x14ac:dyDescent="0.2">
      <c r="A629" s="1" t="s">
        <v>4241</v>
      </c>
      <c r="B629" s="50">
        <v>16</v>
      </c>
      <c r="C629" s="2">
        <v>69</v>
      </c>
      <c r="D629" s="66">
        <v>1173</v>
      </c>
      <c r="E629" s="67"/>
      <c r="F629" s="8"/>
      <c r="N629" s="18"/>
    </row>
    <row r="630" spans="1:14" x14ac:dyDescent="0.2">
      <c r="A630" s="1" t="s">
        <v>4242</v>
      </c>
      <c r="B630" s="50">
        <v>16</v>
      </c>
      <c r="C630" s="2">
        <v>70</v>
      </c>
      <c r="D630" s="66">
        <v>1173</v>
      </c>
      <c r="N630" s="18"/>
    </row>
    <row r="631" spans="1:14" x14ac:dyDescent="0.2">
      <c r="A631" s="1" t="s">
        <v>4243</v>
      </c>
      <c r="B631" s="50">
        <v>16</v>
      </c>
      <c r="C631" s="2">
        <v>72</v>
      </c>
      <c r="D631" s="66">
        <v>1173</v>
      </c>
      <c r="N631" s="18"/>
    </row>
    <row r="632" spans="1:14" x14ac:dyDescent="0.2">
      <c r="A632" s="1" t="s">
        <v>4244</v>
      </c>
      <c r="B632" s="50">
        <v>16</v>
      </c>
      <c r="C632" s="2">
        <v>74</v>
      </c>
      <c r="D632" s="66">
        <v>1173</v>
      </c>
      <c r="N632" s="18"/>
    </row>
    <row r="633" spans="1:14" x14ac:dyDescent="0.2">
      <c r="A633" s="1" t="s">
        <v>4245</v>
      </c>
      <c r="B633" s="50">
        <v>15</v>
      </c>
      <c r="C633" s="2">
        <v>77</v>
      </c>
      <c r="D633" s="66">
        <v>1132</v>
      </c>
      <c r="N633" s="18"/>
    </row>
    <row r="634" spans="1:14" x14ac:dyDescent="0.2">
      <c r="A634" s="1" t="s">
        <v>4246</v>
      </c>
      <c r="B634" s="50">
        <v>15</v>
      </c>
      <c r="C634" s="2">
        <v>79</v>
      </c>
      <c r="D634" s="66">
        <v>1132</v>
      </c>
      <c r="N634" s="18"/>
    </row>
    <row r="635" spans="1:14" x14ac:dyDescent="0.2">
      <c r="A635" s="1" t="s">
        <v>4247</v>
      </c>
      <c r="B635" s="50">
        <v>16</v>
      </c>
      <c r="C635" s="2">
        <v>74</v>
      </c>
      <c r="D635" s="66">
        <v>1173</v>
      </c>
      <c r="N635" s="18"/>
    </row>
    <row r="636" spans="1:14" x14ac:dyDescent="0.2">
      <c r="A636" s="1" t="s">
        <v>4248</v>
      </c>
      <c r="B636" s="50">
        <v>17</v>
      </c>
      <c r="C636" s="2">
        <v>68</v>
      </c>
      <c r="D636" s="66">
        <v>1242</v>
      </c>
      <c r="N636" s="18"/>
    </row>
    <row r="637" spans="1:14" x14ac:dyDescent="0.2">
      <c r="A637" s="1" t="s">
        <v>4249</v>
      </c>
      <c r="B637" s="50">
        <v>18</v>
      </c>
      <c r="C637" s="2">
        <v>63</v>
      </c>
      <c r="D637" s="66">
        <v>1333</v>
      </c>
      <c r="N637" s="18"/>
    </row>
    <row r="638" spans="1:14" x14ac:dyDescent="0.2">
      <c r="A638" s="1" t="s">
        <v>4250</v>
      </c>
      <c r="B638" s="50">
        <v>20</v>
      </c>
      <c r="C638" s="2">
        <v>54</v>
      </c>
      <c r="D638" s="66">
        <v>1571</v>
      </c>
      <c r="N638" s="18"/>
    </row>
    <row r="639" spans="1:14" x14ac:dyDescent="0.2">
      <c r="A639" s="1" t="s">
        <v>4251</v>
      </c>
      <c r="B639" s="50">
        <v>21</v>
      </c>
      <c r="C639" s="2">
        <v>46</v>
      </c>
      <c r="D639" s="66">
        <v>1710</v>
      </c>
      <c r="N639" s="18"/>
    </row>
    <row r="640" spans="1:14" x14ac:dyDescent="0.2">
      <c r="A640" s="1" t="s">
        <v>4252</v>
      </c>
      <c r="B640" s="50">
        <v>23</v>
      </c>
      <c r="C640" s="2">
        <v>37</v>
      </c>
      <c r="D640" s="66">
        <v>2016</v>
      </c>
      <c r="N640" s="18"/>
    </row>
    <row r="641" spans="1:14" x14ac:dyDescent="0.2">
      <c r="A641" s="1" t="s">
        <v>4253</v>
      </c>
      <c r="B641" s="50">
        <v>24</v>
      </c>
      <c r="C641" s="2">
        <v>35</v>
      </c>
      <c r="D641" s="66">
        <v>2176</v>
      </c>
      <c r="N641" s="18"/>
    </row>
    <row r="642" spans="1:14" x14ac:dyDescent="0.2">
      <c r="A642" s="1" t="s">
        <v>4254</v>
      </c>
      <c r="B642" s="50">
        <v>25</v>
      </c>
      <c r="C642" s="2">
        <v>32</v>
      </c>
      <c r="D642" s="66">
        <v>2339</v>
      </c>
      <c r="N642" s="18"/>
    </row>
    <row r="643" spans="1:14" x14ac:dyDescent="0.2">
      <c r="A643" s="1" t="s">
        <v>4255</v>
      </c>
      <c r="B643" s="50">
        <v>25</v>
      </c>
      <c r="C643" s="2">
        <v>30</v>
      </c>
      <c r="D643" s="66">
        <v>2339</v>
      </c>
      <c r="N643" s="18"/>
    </row>
    <row r="644" spans="1:14" x14ac:dyDescent="0.2">
      <c r="A644" s="1" t="s">
        <v>4256</v>
      </c>
      <c r="B644" s="50">
        <v>25</v>
      </c>
      <c r="C644" s="2">
        <v>30</v>
      </c>
      <c r="D644" s="66">
        <v>2339</v>
      </c>
      <c r="N644" s="18"/>
    </row>
    <row r="645" spans="1:14" x14ac:dyDescent="0.2">
      <c r="A645" s="1" t="s">
        <v>4257</v>
      </c>
      <c r="B645" s="50">
        <v>25</v>
      </c>
      <c r="C645" s="2">
        <v>31</v>
      </c>
      <c r="D645" s="66">
        <v>2339</v>
      </c>
      <c r="N645" s="18"/>
    </row>
    <row r="646" spans="1:14" x14ac:dyDescent="0.2">
      <c r="A646" s="1" t="s">
        <v>4258</v>
      </c>
      <c r="B646" s="50">
        <v>25</v>
      </c>
      <c r="C646" s="2">
        <v>31</v>
      </c>
      <c r="D646" s="66">
        <v>2339</v>
      </c>
      <c r="N646" s="18"/>
    </row>
    <row r="647" spans="1:14" x14ac:dyDescent="0.2">
      <c r="A647" s="1" t="s">
        <v>4259</v>
      </c>
      <c r="B647" s="50">
        <v>23</v>
      </c>
      <c r="C647" s="2">
        <v>36</v>
      </c>
      <c r="D647" s="66">
        <v>2016</v>
      </c>
      <c r="N647" s="18"/>
    </row>
    <row r="648" spans="1:14" x14ac:dyDescent="0.2">
      <c r="A648" s="1" t="s">
        <v>4260</v>
      </c>
      <c r="B648" s="50">
        <v>22</v>
      </c>
      <c r="C648" s="2">
        <v>41</v>
      </c>
      <c r="D648" s="66">
        <v>1860</v>
      </c>
      <c r="F648" s="23"/>
      <c r="G648" s="23"/>
      <c r="H648" s="23"/>
      <c r="I648" s="23"/>
      <c r="J648" s="23"/>
      <c r="K648" s="23"/>
      <c r="N648" s="18"/>
    </row>
    <row r="649" spans="1:14" x14ac:dyDescent="0.2">
      <c r="A649" s="1" t="s">
        <v>4261</v>
      </c>
      <c r="B649" s="50">
        <v>20</v>
      </c>
      <c r="C649" s="2">
        <v>46</v>
      </c>
      <c r="D649" s="66">
        <v>1571</v>
      </c>
      <c r="N649" s="18"/>
    </row>
    <row r="650" spans="1:14" x14ac:dyDescent="0.2">
      <c r="A650" s="1" t="s">
        <v>4262</v>
      </c>
      <c r="B650" s="50">
        <v>20</v>
      </c>
      <c r="C650" s="2">
        <v>47</v>
      </c>
      <c r="D650" s="66">
        <v>1571</v>
      </c>
      <c r="N650" s="18"/>
    </row>
    <row r="651" spans="1:14" x14ac:dyDescent="0.2">
      <c r="A651" s="1" t="s">
        <v>4263</v>
      </c>
      <c r="B651" s="50">
        <v>20</v>
      </c>
      <c r="C651" s="2">
        <v>49</v>
      </c>
      <c r="D651" s="66">
        <v>1571</v>
      </c>
      <c r="N651" s="18"/>
    </row>
    <row r="652" spans="1:14" x14ac:dyDescent="0.2">
      <c r="A652" s="1" t="s">
        <v>4264</v>
      </c>
      <c r="B652" s="50">
        <v>20</v>
      </c>
      <c r="C652" s="2">
        <v>51</v>
      </c>
      <c r="D652" s="66">
        <v>1571</v>
      </c>
      <c r="E652" s="67">
        <v>1668</v>
      </c>
      <c r="F652" s="56"/>
      <c r="G652" s="56"/>
      <c r="H652" s="55">
        <f>H660-H636</f>
        <v>0</v>
      </c>
      <c r="I652" s="55"/>
      <c r="J652" s="55"/>
      <c r="K652" s="55">
        <f>K660-K636</f>
        <v>0</v>
      </c>
      <c r="L652" s="8"/>
      <c r="N652" s="18"/>
    </row>
    <row r="653" spans="1:14" x14ac:dyDescent="0.2">
      <c r="A653" s="1" t="s">
        <v>4265</v>
      </c>
      <c r="B653" s="50">
        <v>19</v>
      </c>
      <c r="C653" s="2">
        <v>52</v>
      </c>
      <c r="D653" s="66">
        <v>1444</v>
      </c>
      <c r="E653" s="67"/>
      <c r="F653" s="8"/>
      <c r="N653" s="18"/>
    </row>
    <row r="654" spans="1:14" x14ac:dyDescent="0.2">
      <c r="A654" s="1" t="s">
        <v>4266</v>
      </c>
      <c r="B654" s="50">
        <v>19</v>
      </c>
      <c r="C654" s="2">
        <v>53</v>
      </c>
      <c r="D654" s="66">
        <v>1444</v>
      </c>
      <c r="N654" s="18"/>
    </row>
    <row r="655" spans="1:14" x14ac:dyDescent="0.2">
      <c r="A655" s="1" t="s">
        <v>4267</v>
      </c>
      <c r="B655" s="50">
        <v>19</v>
      </c>
      <c r="C655" s="2">
        <v>54</v>
      </c>
      <c r="D655" s="66">
        <v>1444</v>
      </c>
      <c r="N655" s="18"/>
    </row>
    <row r="656" spans="1:14" x14ac:dyDescent="0.2">
      <c r="A656" s="1" t="s">
        <v>4268</v>
      </c>
      <c r="B656" s="50">
        <v>18</v>
      </c>
      <c r="C656" s="2">
        <v>59</v>
      </c>
      <c r="D656" s="66">
        <v>1333</v>
      </c>
      <c r="N656" s="18"/>
    </row>
    <row r="657" spans="1:14" x14ac:dyDescent="0.2">
      <c r="A657" s="1" t="s">
        <v>4269</v>
      </c>
      <c r="B657" s="50">
        <v>17</v>
      </c>
      <c r="C657" s="2">
        <v>64</v>
      </c>
      <c r="D657" s="66">
        <v>1242</v>
      </c>
      <c r="N657" s="18"/>
    </row>
    <row r="658" spans="1:14" x14ac:dyDescent="0.2">
      <c r="A658" s="1" t="s">
        <v>4270</v>
      </c>
      <c r="B658" s="50">
        <v>16</v>
      </c>
      <c r="C658" s="2">
        <v>69</v>
      </c>
      <c r="D658" s="66">
        <v>1173</v>
      </c>
      <c r="N658" s="18"/>
    </row>
    <row r="659" spans="1:14" x14ac:dyDescent="0.2">
      <c r="A659" s="1" t="s">
        <v>4271</v>
      </c>
      <c r="B659" s="50">
        <v>17</v>
      </c>
      <c r="C659" s="2">
        <v>65</v>
      </c>
      <c r="D659" s="66">
        <v>1242</v>
      </c>
      <c r="N659" s="18"/>
    </row>
    <row r="660" spans="1:14" x14ac:dyDescent="0.2">
      <c r="A660" s="1" t="s">
        <v>4272</v>
      </c>
      <c r="B660" s="50">
        <v>18</v>
      </c>
      <c r="C660" s="2">
        <v>61</v>
      </c>
      <c r="D660" s="66">
        <v>1333</v>
      </c>
      <c r="N660" s="18"/>
    </row>
    <row r="661" spans="1:14" x14ac:dyDescent="0.2">
      <c r="A661" s="1" t="s">
        <v>4273</v>
      </c>
      <c r="B661" s="50">
        <v>19</v>
      </c>
      <c r="C661" s="2">
        <v>57</v>
      </c>
      <c r="D661" s="66">
        <v>1444</v>
      </c>
      <c r="N661" s="18"/>
    </row>
    <row r="662" spans="1:14" x14ac:dyDescent="0.2">
      <c r="A662" s="1" t="s">
        <v>4274</v>
      </c>
      <c r="B662" s="50">
        <v>21</v>
      </c>
      <c r="C662" s="2">
        <v>51</v>
      </c>
      <c r="D662" s="66">
        <v>1710</v>
      </c>
      <c r="N662" s="18"/>
    </row>
    <row r="663" spans="1:14" x14ac:dyDescent="0.2">
      <c r="A663" s="1" t="s">
        <v>4275</v>
      </c>
      <c r="B663" s="50">
        <v>23</v>
      </c>
      <c r="C663" s="2">
        <v>45</v>
      </c>
      <c r="D663" s="66">
        <v>2016</v>
      </c>
      <c r="N663" s="18"/>
    </row>
    <row r="664" spans="1:14" x14ac:dyDescent="0.2">
      <c r="A664" s="1" t="s">
        <v>4276</v>
      </c>
      <c r="B664" s="50">
        <v>25</v>
      </c>
      <c r="C664" s="2">
        <v>38</v>
      </c>
      <c r="D664" s="66">
        <v>2339</v>
      </c>
      <c r="N664" s="18"/>
    </row>
    <row r="665" spans="1:14" x14ac:dyDescent="0.2">
      <c r="A665" s="1" t="s">
        <v>4277</v>
      </c>
      <c r="B665" s="50">
        <v>25</v>
      </c>
      <c r="C665" s="2">
        <v>36</v>
      </c>
      <c r="D665" s="66">
        <v>2339</v>
      </c>
      <c r="N665" s="18"/>
    </row>
    <row r="666" spans="1:14" x14ac:dyDescent="0.2">
      <c r="A666" s="1" t="s">
        <v>4278</v>
      </c>
      <c r="B666" s="50">
        <v>26</v>
      </c>
      <c r="C666" s="2">
        <v>34</v>
      </c>
      <c r="D666" s="66">
        <v>2502</v>
      </c>
      <c r="N666" s="18"/>
    </row>
    <row r="667" spans="1:14" x14ac:dyDescent="0.2">
      <c r="A667" s="1" t="s">
        <v>4279</v>
      </c>
      <c r="B667" s="50">
        <v>27</v>
      </c>
      <c r="C667" s="2">
        <v>31</v>
      </c>
      <c r="D667" s="66">
        <v>2664</v>
      </c>
      <c r="N667" s="18"/>
    </row>
    <row r="668" spans="1:14" x14ac:dyDescent="0.2">
      <c r="A668" s="1" t="s">
        <v>4280</v>
      </c>
      <c r="B668" s="50">
        <v>27</v>
      </c>
      <c r="C668" s="2">
        <v>31</v>
      </c>
      <c r="D668" s="66">
        <v>2664</v>
      </c>
      <c r="N668" s="18"/>
    </row>
    <row r="669" spans="1:14" x14ac:dyDescent="0.2">
      <c r="A669" s="1" t="s">
        <v>4281</v>
      </c>
      <c r="B669" s="50">
        <v>27</v>
      </c>
      <c r="C669" s="2">
        <v>31</v>
      </c>
      <c r="D669" s="66">
        <v>2664</v>
      </c>
      <c r="N669" s="18"/>
    </row>
    <row r="670" spans="1:14" x14ac:dyDescent="0.2">
      <c r="A670" s="1" t="s">
        <v>4282</v>
      </c>
      <c r="B670" s="50">
        <v>27</v>
      </c>
      <c r="C670" s="2">
        <v>31</v>
      </c>
      <c r="D670" s="66">
        <v>2664</v>
      </c>
      <c r="N670" s="18"/>
    </row>
    <row r="671" spans="1:14" x14ac:dyDescent="0.2">
      <c r="A671" s="1" t="s">
        <v>4283</v>
      </c>
      <c r="B671" s="50">
        <v>25</v>
      </c>
      <c r="C671" s="2">
        <v>35</v>
      </c>
      <c r="D671" s="66">
        <v>2339</v>
      </c>
      <c r="N671" s="18"/>
    </row>
    <row r="672" spans="1:14" x14ac:dyDescent="0.2">
      <c r="A672" s="1" t="s">
        <v>4284</v>
      </c>
      <c r="B672" s="50">
        <v>24</v>
      </c>
      <c r="C672" s="2">
        <v>39</v>
      </c>
      <c r="D672" s="66">
        <v>2176</v>
      </c>
      <c r="N672" s="18"/>
    </row>
    <row r="673" spans="1:14" x14ac:dyDescent="0.2">
      <c r="A673" s="1" t="s">
        <v>4285</v>
      </c>
      <c r="B673" s="50">
        <v>23</v>
      </c>
      <c r="C673" s="2">
        <v>43</v>
      </c>
      <c r="D673" s="66">
        <v>2016</v>
      </c>
      <c r="N673" s="18"/>
    </row>
    <row r="674" spans="1:14" x14ac:dyDescent="0.2">
      <c r="A674" s="1" t="s">
        <v>4286</v>
      </c>
      <c r="B674" s="50">
        <v>22</v>
      </c>
      <c r="C674" s="2">
        <v>45</v>
      </c>
      <c r="D674" s="66">
        <v>1860</v>
      </c>
      <c r="N674" s="18"/>
    </row>
    <row r="675" spans="1:14" x14ac:dyDescent="0.2">
      <c r="A675" s="1" t="s">
        <v>4287</v>
      </c>
      <c r="B675" s="50">
        <v>22</v>
      </c>
      <c r="C675" s="2">
        <v>47</v>
      </c>
      <c r="D675" s="66">
        <v>1860</v>
      </c>
      <c r="N675" s="18"/>
    </row>
    <row r="676" spans="1:14" x14ac:dyDescent="0.2">
      <c r="A676" s="1" t="s">
        <v>4288</v>
      </c>
      <c r="B676" s="50">
        <v>21</v>
      </c>
      <c r="C676" s="2">
        <v>49</v>
      </c>
      <c r="D676" s="66">
        <v>1710</v>
      </c>
      <c r="E676" s="67">
        <v>1900.9166666666667</v>
      </c>
      <c r="F676" s="56"/>
      <c r="G676" s="56"/>
      <c r="H676" s="55">
        <f>H684-H612</f>
        <v>44</v>
      </c>
      <c r="I676" s="55"/>
      <c r="J676" s="55"/>
      <c r="K676" s="55">
        <f>K684-K612</f>
        <v>2167</v>
      </c>
      <c r="L676" s="8">
        <f>(K684-K612)+(H684-H612)</f>
        <v>2211</v>
      </c>
      <c r="N676" s="18"/>
    </row>
    <row r="677" spans="1:14" x14ac:dyDescent="0.2">
      <c r="A677" s="1" t="s">
        <v>4289</v>
      </c>
      <c r="B677" s="50">
        <v>21</v>
      </c>
      <c r="C677" s="2">
        <v>49</v>
      </c>
      <c r="D677" s="66">
        <v>1710</v>
      </c>
      <c r="E677" s="67"/>
      <c r="F677" s="8"/>
      <c r="N677" s="18"/>
    </row>
    <row r="678" spans="1:14" x14ac:dyDescent="0.2">
      <c r="A678" s="1" t="s">
        <v>4290</v>
      </c>
      <c r="B678" s="50">
        <v>22</v>
      </c>
      <c r="C678" s="2">
        <v>48</v>
      </c>
      <c r="D678" s="66">
        <v>1860</v>
      </c>
      <c r="N678" s="18"/>
    </row>
    <row r="679" spans="1:14" x14ac:dyDescent="0.2">
      <c r="A679" s="1" t="s">
        <v>4291</v>
      </c>
      <c r="B679" s="50">
        <v>22</v>
      </c>
      <c r="C679" s="2">
        <v>48</v>
      </c>
      <c r="D679" s="66">
        <v>1860</v>
      </c>
      <c r="N679" s="18"/>
    </row>
    <row r="680" spans="1:14" x14ac:dyDescent="0.2">
      <c r="A680" s="1" t="s">
        <v>4292</v>
      </c>
      <c r="B680" s="50">
        <v>21</v>
      </c>
      <c r="C680" s="2">
        <v>452</v>
      </c>
      <c r="D680" s="66">
        <v>1710</v>
      </c>
      <c r="N680" s="18"/>
    </row>
    <row r="681" spans="1:14" x14ac:dyDescent="0.2">
      <c r="A681" s="1" t="s">
        <v>4293</v>
      </c>
      <c r="B681" s="50">
        <v>20</v>
      </c>
      <c r="C681" s="2">
        <v>56</v>
      </c>
      <c r="D681" s="66">
        <v>1571</v>
      </c>
      <c r="N681" s="18"/>
    </row>
    <row r="682" spans="1:14" x14ac:dyDescent="0.2">
      <c r="A682" s="1" t="s">
        <v>4294</v>
      </c>
      <c r="B682" s="50">
        <v>20</v>
      </c>
      <c r="C682" s="2">
        <v>60</v>
      </c>
      <c r="D682" s="66">
        <v>1571</v>
      </c>
      <c r="N682" s="18"/>
    </row>
    <row r="683" spans="1:14" x14ac:dyDescent="0.2">
      <c r="A683" s="1" t="s">
        <v>4295</v>
      </c>
      <c r="B683" s="50">
        <v>20</v>
      </c>
      <c r="C683" s="2">
        <v>58</v>
      </c>
      <c r="D683" s="66">
        <v>1571</v>
      </c>
      <c r="N683" s="18"/>
    </row>
    <row r="684" spans="1:14" x14ac:dyDescent="0.2">
      <c r="A684" s="1" t="s">
        <v>4296</v>
      </c>
      <c r="B684" s="50">
        <v>21</v>
      </c>
      <c r="C684" s="2">
        <v>57</v>
      </c>
      <c r="D684" s="66">
        <v>1710</v>
      </c>
      <c r="H684">
        <v>362083</v>
      </c>
      <c r="K684">
        <v>433293</v>
      </c>
      <c r="N684" s="18"/>
    </row>
    <row r="685" spans="1:14" x14ac:dyDescent="0.2">
      <c r="A685" s="1" t="s">
        <v>4297</v>
      </c>
      <c r="B685" s="50">
        <v>21</v>
      </c>
      <c r="C685" s="2">
        <v>55</v>
      </c>
      <c r="D685" s="66">
        <v>1710</v>
      </c>
      <c r="N685" s="18"/>
    </row>
    <row r="686" spans="1:14" x14ac:dyDescent="0.2">
      <c r="A686" s="1" t="s">
        <v>4298</v>
      </c>
      <c r="B686" s="50">
        <v>22</v>
      </c>
      <c r="C686" s="2">
        <v>50</v>
      </c>
      <c r="D686" s="66">
        <v>1860</v>
      </c>
      <c r="N686" s="18"/>
    </row>
    <row r="687" spans="1:14" x14ac:dyDescent="0.2">
      <c r="A687" s="1" t="s">
        <v>4299</v>
      </c>
      <c r="B687" s="50">
        <v>24</v>
      </c>
      <c r="C687" s="2">
        <v>46</v>
      </c>
      <c r="D687" s="66">
        <v>2176</v>
      </c>
      <c r="N687" s="18"/>
    </row>
    <row r="688" spans="1:14" x14ac:dyDescent="0.2">
      <c r="A688" s="1" t="s">
        <v>4300</v>
      </c>
      <c r="B688" s="50">
        <v>25</v>
      </c>
      <c r="C688" s="2">
        <v>41</v>
      </c>
      <c r="D688" s="66">
        <v>2339</v>
      </c>
      <c r="N688" s="18"/>
    </row>
    <row r="689" spans="1:14" x14ac:dyDescent="0.2">
      <c r="A689" s="1" t="s">
        <v>4301</v>
      </c>
      <c r="B689" s="50">
        <v>26</v>
      </c>
      <c r="C689" s="2">
        <v>37</v>
      </c>
      <c r="D689" s="66">
        <v>2502</v>
      </c>
      <c r="N689" s="18"/>
    </row>
    <row r="690" spans="1:14" x14ac:dyDescent="0.2">
      <c r="A690" s="1" t="s">
        <v>4302</v>
      </c>
      <c r="B690" s="50">
        <v>27</v>
      </c>
      <c r="C690" s="2">
        <v>33</v>
      </c>
      <c r="D690" s="66">
        <v>2664</v>
      </c>
      <c r="N690" s="18"/>
    </row>
    <row r="691" spans="1:14" x14ac:dyDescent="0.2">
      <c r="A691" s="1" t="s">
        <v>4303</v>
      </c>
      <c r="B691" s="50">
        <v>28</v>
      </c>
      <c r="C691" s="2">
        <v>29</v>
      </c>
      <c r="D691" s="66">
        <v>2823</v>
      </c>
      <c r="N691" s="18"/>
    </row>
    <row r="692" spans="1:14" x14ac:dyDescent="0.2">
      <c r="A692" s="1" t="s">
        <v>4304</v>
      </c>
      <c r="B692" s="50">
        <v>28</v>
      </c>
      <c r="C692" s="2">
        <v>29</v>
      </c>
      <c r="D692" s="66">
        <v>2823</v>
      </c>
      <c r="N692" s="18"/>
    </row>
    <row r="693" spans="1:14" x14ac:dyDescent="0.2">
      <c r="A693" s="1" t="s">
        <v>4305</v>
      </c>
      <c r="B693" s="50">
        <v>27</v>
      </c>
      <c r="C693" s="2">
        <v>28</v>
      </c>
      <c r="D693" s="66">
        <v>2664</v>
      </c>
      <c r="N693" s="18"/>
    </row>
    <row r="694" spans="1:14" x14ac:dyDescent="0.2">
      <c r="A694" s="1" t="s">
        <v>4306</v>
      </c>
      <c r="B694" s="50">
        <v>27</v>
      </c>
      <c r="C694" s="2">
        <v>28</v>
      </c>
      <c r="D694" s="66">
        <v>2664</v>
      </c>
      <c r="N694" s="18"/>
    </row>
    <row r="695" spans="1:14" x14ac:dyDescent="0.2">
      <c r="A695" s="1" t="s">
        <v>4307</v>
      </c>
      <c r="B695" s="50">
        <v>26</v>
      </c>
      <c r="C695" s="2">
        <v>34</v>
      </c>
      <c r="D695" s="66">
        <v>2502</v>
      </c>
      <c r="N695" s="18"/>
    </row>
    <row r="696" spans="1:14" x14ac:dyDescent="0.2">
      <c r="A696" s="1" t="s">
        <v>4308</v>
      </c>
      <c r="B696" s="50">
        <v>24</v>
      </c>
      <c r="C696" s="2">
        <v>40</v>
      </c>
      <c r="D696" s="66">
        <v>2176</v>
      </c>
      <c r="N696" s="18"/>
    </row>
    <row r="697" spans="1:14" x14ac:dyDescent="0.2">
      <c r="A697" s="1" t="s">
        <v>4309</v>
      </c>
      <c r="B697" s="50">
        <v>23</v>
      </c>
      <c r="C697" s="2">
        <v>46</v>
      </c>
      <c r="D697" s="66">
        <v>2016</v>
      </c>
      <c r="N697" s="18"/>
    </row>
    <row r="698" spans="1:14" x14ac:dyDescent="0.2">
      <c r="A698" s="1" t="s">
        <v>4310</v>
      </c>
      <c r="B698" s="50">
        <v>21</v>
      </c>
      <c r="C698" s="2">
        <v>56</v>
      </c>
      <c r="D698" s="66">
        <v>1710</v>
      </c>
      <c r="N698" s="18"/>
    </row>
    <row r="699" spans="1:14" x14ac:dyDescent="0.2">
      <c r="A699" s="1" t="s">
        <v>4311</v>
      </c>
      <c r="B699" s="50">
        <v>20</v>
      </c>
      <c r="C699" s="2">
        <v>66</v>
      </c>
      <c r="D699" s="66">
        <v>1571</v>
      </c>
      <c r="N699" s="18"/>
    </row>
    <row r="700" spans="1:14" x14ac:dyDescent="0.2">
      <c r="A700" s="1" t="s">
        <v>4312</v>
      </c>
      <c r="B700" s="50">
        <v>18</v>
      </c>
      <c r="C700" s="2">
        <v>77</v>
      </c>
      <c r="D700" s="66">
        <v>1333</v>
      </c>
      <c r="E700" s="67">
        <v>2045.6666666666667</v>
      </c>
      <c r="F700" s="56" t="e">
        <f>AVERAGE(F684:F699)</f>
        <v>#DIV/0!</v>
      </c>
      <c r="G700" s="56" t="e">
        <f>AVERAGE(G684:G699)</f>
        <v>#DIV/0!</v>
      </c>
      <c r="H700" s="55">
        <f>H708-H684</f>
        <v>2</v>
      </c>
      <c r="I700" s="55" t="e">
        <f>AVERAGE(I684:I699)</f>
        <v>#DIV/0!</v>
      </c>
      <c r="J700" s="55" t="e">
        <f>AVERAGE(J684:J699)</f>
        <v>#DIV/0!</v>
      </c>
      <c r="K700" s="55">
        <f>K708-K684</f>
        <v>1128</v>
      </c>
      <c r="L700" s="8">
        <f>(K708-K684)+(H708-H684)</f>
        <v>1130</v>
      </c>
      <c r="N700" s="18"/>
    </row>
    <row r="701" spans="1:14" x14ac:dyDescent="0.2">
      <c r="A701" s="1" t="s">
        <v>4313</v>
      </c>
      <c r="B701" s="50">
        <v>18</v>
      </c>
      <c r="C701" s="2">
        <v>79</v>
      </c>
      <c r="D701" s="66">
        <v>1333</v>
      </c>
      <c r="E701" s="67"/>
      <c r="F701" s="8"/>
      <c r="N701" s="18"/>
    </row>
    <row r="702" spans="1:14" x14ac:dyDescent="0.2">
      <c r="A702" s="1" t="s">
        <v>4314</v>
      </c>
      <c r="B702" s="50">
        <v>17</v>
      </c>
      <c r="C702" s="2">
        <v>80</v>
      </c>
      <c r="D702" s="66">
        <v>1242</v>
      </c>
      <c r="N702" s="18"/>
    </row>
    <row r="703" spans="1:14" x14ac:dyDescent="0.2">
      <c r="A703" s="1" t="s">
        <v>4315</v>
      </c>
      <c r="B703" s="50">
        <v>17</v>
      </c>
      <c r="C703" s="2">
        <v>82</v>
      </c>
      <c r="D703" s="66">
        <v>1242</v>
      </c>
      <c r="N703" s="18"/>
    </row>
    <row r="704" spans="1:14" x14ac:dyDescent="0.2">
      <c r="A704" s="1" t="s">
        <v>4316</v>
      </c>
      <c r="B704" s="50">
        <v>17</v>
      </c>
      <c r="C704" s="2">
        <v>83</v>
      </c>
      <c r="D704" s="66">
        <v>1242</v>
      </c>
      <c r="N704" s="18"/>
    </row>
    <row r="705" spans="1:14" x14ac:dyDescent="0.2">
      <c r="A705" s="1" t="s">
        <v>4317</v>
      </c>
      <c r="B705" s="50">
        <v>17</v>
      </c>
      <c r="C705" s="2">
        <v>83</v>
      </c>
      <c r="D705" s="66">
        <v>1242</v>
      </c>
      <c r="N705" s="18"/>
    </row>
    <row r="706" spans="1:14" x14ac:dyDescent="0.2">
      <c r="A706" s="1" t="s">
        <v>4318</v>
      </c>
      <c r="B706" s="50">
        <v>17</v>
      </c>
      <c r="C706" s="2">
        <v>83</v>
      </c>
      <c r="D706" s="66">
        <v>1242</v>
      </c>
      <c r="N706" s="18"/>
    </row>
    <row r="707" spans="1:14" x14ac:dyDescent="0.2">
      <c r="A707" s="1" t="s">
        <v>4319</v>
      </c>
      <c r="B707" s="50">
        <v>17</v>
      </c>
      <c r="C707" s="2">
        <v>81</v>
      </c>
      <c r="D707" s="66">
        <v>1242</v>
      </c>
      <c r="N707" s="18"/>
    </row>
    <row r="708" spans="1:14" x14ac:dyDescent="0.2">
      <c r="A708" s="1" t="s">
        <v>4320</v>
      </c>
      <c r="B708" s="50">
        <v>17</v>
      </c>
      <c r="C708" s="2">
        <v>79</v>
      </c>
      <c r="D708" s="66">
        <v>1242</v>
      </c>
      <c r="H708">
        <v>362085</v>
      </c>
      <c r="K708">
        <v>434421</v>
      </c>
      <c r="N708" s="18"/>
    </row>
    <row r="709" spans="1:14" x14ac:dyDescent="0.2">
      <c r="A709" s="1" t="s">
        <v>4321</v>
      </c>
      <c r="B709" s="50">
        <v>18</v>
      </c>
      <c r="C709" s="2">
        <v>77</v>
      </c>
      <c r="D709" s="66">
        <v>1333</v>
      </c>
      <c r="H709">
        <v>362085</v>
      </c>
      <c r="K709">
        <v>434434</v>
      </c>
      <c r="N709" s="18"/>
    </row>
    <row r="710" spans="1:14" x14ac:dyDescent="0.2">
      <c r="A710" s="1" t="s">
        <v>4322</v>
      </c>
      <c r="B710" s="50">
        <v>19</v>
      </c>
      <c r="C710" s="2">
        <v>71</v>
      </c>
      <c r="D710" s="66">
        <v>1444</v>
      </c>
      <c r="H710">
        <v>362087</v>
      </c>
      <c r="K710">
        <v>434544</v>
      </c>
      <c r="N710" s="18"/>
    </row>
    <row r="711" spans="1:14" x14ac:dyDescent="0.2">
      <c r="A711" s="1" t="s">
        <v>4323</v>
      </c>
      <c r="B711" s="50">
        <v>20</v>
      </c>
      <c r="C711" s="2">
        <v>64</v>
      </c>
      <c r="D711" s="66">
        <v>1571</v>
      </c>
      <c r="H711" s="65">
        <v>362087</v>
      </c>
      <c r="K711">
        <v>434678</v>
      </c>
      <c r="N711" s="18"/>
    </row>
    <row r="712" spans="1:14" x14ac:dyDescent="0.2">
      <c r="A712" s="1" t="s">
        <v>4324</v>
      </c>
      <c r="B712" s="50">
        <v>21</v>
      </c>
      <c r="C712" s="2">
        <v>58</v>
      </c>
      <c r="D712" s="66">
        <v>1710</v>
      </c>
      <c r="H712" s="65">
        <v>362087</v>
      </c>
      <c r="K712">
        <v>434719</v>
      </c>
      <c r="N712" s="18"/>
    </row>
    <row r="713" spans="1:14" x14ac:dyDescent="0.2">
      <c r="A713" s="1" t="s">
        <v>4325</v>
      </c>
      <c r="B713" s="50">
        <v>22</v>
      </c>
      <c r="C713" s="2">
        <v>54</v>
      </c>
      <c r="D713" s="66">
        <v>1860</v>
      </c>
      <c r="H713" s="65">
        <v>362087</v>
      </c>
      <c r="K713" s="65">
        <v>434719</v>
      </c>
      <c r="N713" s="18"/>
    </row>
    <row r="714" spans="1:14" x14ac:dyDescent="0.2">
      <c r="A714" s="1" t="s">
        <v>4326</v>
      </c>
      <c r="B714" s="50">
        <v>23</v>
      </c>
      <c r="C714" s="2">
        <v>51</v>
      </c>
      <c r="D714" s="66">
        <v>2016</v>
      </c>
      <c r="H714" s="65">
        <v>362087</v>
      </c>
      <c r="K714" s="65">
        <v>434719</v>
      </c>
      <c r="N714" s="18"/>
    </row>
    <row r="715" spans="1:14" x14ac:dyDescent="0.2">
      <c r="A715" s="1" t="s">
        <v>4327</v>
      </c>
      <c r="B715" s="50">
        <v>24</v>
      </c>
      <c r="C715" s="2">
        <v>47</v>
      </c>
      <c r="D715" s="66">
        <v>2176</v>
      </c>
      <c r="H715" s="65">
        <v>362087</v>
      </c>
      <c r="K715" s="65">
        <v>434719</v>
      </c>
      <c r="N715" s="18"/>
    </row>
    <row r="716" spans="1:14" x14ac:dyDescent="0.2">
      <c r="A716" s="1" t="s">
        <v>4328</v>
      </c>
      <c r="B716" s="50">
        <v>24</v>
      </c>
      <c r="C716" s="2">
        <v>49</v>
      </c>
      <c r="D716" s="66">
        <v>2176</v>
      </c>
      <c r="H716" s="65">
        <v>362087</v>
      </c>
      <c r="K716">
        <v>434793</v>
      </c>
      <c r="N716" s="18"/>
    </row>
    <row r="717" spans="1:14" x14ac:dyDescent="0.2">
      <c r="A717" s="1" t="s">
        <v>4329</v>
      </c>
      <c r="B717" s="50">
        <v>24</v>
      </c>
      <c r="C717" s="2">
        <v>50</v>
      </c>
      <c r="D717" s="66">
        <v>2176</v>
      </c>
      <c r="H717">
        <v>362407</v>
      </c>
      <c r="K717">
        <v>434793</v>
      </c>
      <c r="N717" s="18"/>
    </row>
    <row r="718" spans="1:14" x14ac:dyDescent="0.2">
      <c r="A718" s="1" t="s">
        <v>4330</v>
      </c>
      <c r="B718" s="50">
        <v>23</v>
      </c>
      <c r="C718" s="2">
        <v>51</v>
      </c>
      <c r="D718" s="66">
        <v>2016</v>
      </c>
      <c r="H718" s="65">
        <v>362407</v>
      </c>
      <c r="K718">
        <v>434982</v>
      </c>
      <c r="N718" s="18"/>
    </row>
    <row r="719" spans="1:14" x14ac:dyDescent="0.2">
      <c r="A719" s="1" t="s">
        <v>4331</v>
      </c>
      <c r="B719" s="50">
        <v>22</v>
      </c>
      <c r="C719" s="2">
        <v>59</v>
      </c>
      <c r="D719" s="66">
        <v>1860</v>
      </c>
      <c r="H719" s="65">
        <v>362407</v>
      </c>
      <c r="K719" s="65">
        <v>434982</v>
      </c>
      <c r="N719" s="18"/>
    </row>
    <row r="720" spans="1:14" x14ac:dyDescent="0.2">
      <c r="A720" s="1" t="s">
        <v>4332</v>
      </c>
      <c r="B720" s="50">
        <v>20</v>
      </c>
      <c r="C720" s="2">
        <v>66</v>
      </c>
      <c r="D720" s="66">
        <v>1571</v>
      </c>
      <c r="H720">
        <v>362932</v>
      </c>
      <c r="K720" s="65">
        <v>434982</v>
      </c>
      <c r="N720" s="18"/>
    </row>
    <row r="721" spans="1:14" x14ac:dyDescent="0.2">
      <c r="A721" s="1" t="s">
        <v>4333</v>
      </c>
      <c r="B721" s="50">
        <v>19</v>
      </c>
      <c r="C721" s="2">
        <v>74</v>
      </c>
      <c r="D721" s="66">
        <v>1444</v>
      </c>
      <c r="H721">
        <v>362407</v>
      </c>
      <c r="K721" s="65">
        <v>434982</v>
      </c>
      <c r="N721" s="18"/>
    </row>
    <row r="722" spans="1:14" x14ac:dyDescent="0.2">
      <c r="A722" s="1" t="s">
        <v>4334</v>
      </c>
      <c r="B722" s="50">
        <v>19</v>
      </c>
      <c r="C722" s="2">
        <v>75</v>
      </c>
      <c r="D722" s="66">
        <v>1444</v>
      </c>
      <c r="N722" s="18"/>
    </row>
    <row r="723" spans="1:14" x14ac:dyDescent="0.2">
      <c r="A723" s="1" t="s">
        <v>4335</v>
      </c>
      <c r="B723" s="50">
        <v>18</v>
      </c>
      <c r="C723" s="2">
        <v>77</v>
      </c>
      <c r="D723" s="66">
        <v>1333</v>
      </c>
      <c r="N723" s="18"/>
    </row>
    <row r="724" spans="1:14" x14ac:dyDescent="0.2">
      <c r="A724" s="1" t="s">
        <v>4336</v>
      </c>
      <c r="B724" s="50">
        <v>18</v>
      </c>
      <c r="C724" s="2">
        <v>79</v>
      </c>
      <c r="D724" s="66">
        <v>1333</v>
      </c>
      <c r="E724" s="67">
        <v>1562.0833333333333</v>
      </c>
      <c r="F724" s="56" t="e">
        <f>AVERAGE(F708:F723)</f>
        <v>#DIV/0!</v>
      </c>
      <c r="G724" s="56" t="e">
        <f>AVERAGE(G708:G723)</f>
        <v>#DIV/0!</v>
      </c>
      <c r="H724" s="55">
        <f>H732-H708</f>
        <v>493</v>
      </c>
      <c r="I724" s="55" t="e">
        <f>AVERAGE(I708:I723)</f>
        <v>#DIV/0!</v>
      </c>
      <c r="J724" s="55" t="e">
        <f>AVERAGE(J708:J723)</f>
        <v>#DIV/0!</v>
      </c>
      <c r="K724" s="55">
        <f>K732-K708</f>
        <v>1023</v>
      </c>
      <c r="L724" s="8">
        <f>(K732-K708)+(H732-H708)</f>
        <v>1516</v>
      </c>
      <c r="N724" s="18"/>
    </row>
    <row r="725" spans="1:14" x14ac:dyDescent="0.2">
      <c r="A725" s="1" t="s">
        <v>4337</v>
      </c>
      <c r="B725" s="50">
        <v>18</v>
      </c>
      <c r="C725" s="2">
        <v>80</v>
      </c>
      <c r="D725" s="66">
        <v>1333</v>
      </c>
      <c r="E725" s="67"/>
      <c r="F725" s="8"/>
      <c r="N725" s="18"/>
    </row>
    <row r="726" spans="1:14" x14ac:dyDescent="0.2">
      <c r="A726" s="1" t="s">
        <v>4338</v>
      </c>
      <c r="B726" s="50">
        <v>17</v>
      </c>
      <c r="C726" s="2">
        <v>81</v>
      </c>
      <c r="D726" s="66">
        <v>1242</v>
      </c>
      <c r="N726" s="18"/>
    </row>
    <row r="727" spans="1:14" x14ac:dyDescent="0.2">
      <c r="A727" s="1" t="s">
        <v>4339</v>
      </c>
      <c r="B727" s="50">
        <v>17</v>
      </c>
      <c r="C727" s="2">
        <v>82</v>
      </c>
      <c r="D727" s="66">
        <v>1242</v>
      </c>
      <c r="N727" s="18"/>
    </row>
    <row r="728" spans="1:14" x14ac:dyDescent="0.2">
      <c r="A728" s="1" t="s">
        <v>4340</v>
      </c>
      <c r="B728" s="50">
        <v>17</v>
      </c>
      <c r="C728" s="2">
        <v>81</v>
      </c>
      <c r="D728" s="66">
        <v>1242</v>
      </c>
      <c r="N728" s="18"/>
    </row>
    <row r="729" spans="1:14" x14ac:dyDescent="0.2">
      <c r="A729" s="1" t="s">
        <v>4341</v>
      </c>
      <c r="B729" s="50">
        <v>17</v>
      </c>
      <c r="C729" s="2">
        <v>81</v>
      </c>
      <c r="D729" s="66">
        <v>1242</v>
      </c>
      <c r="N729" s="18"/>
    </row>
    <row r="730" spans="1:14" x14ac:dyDescent="0.2">
      <c r="A730" s="1" t="s">
        <v>4342</v>
      </c>
      <c r="B730" s="50">
        <v>17</v>
      </c>
      <c r="C730" s="2">
        <v>81</v>
      </c>
      <c r="D730" s="66">
        <v>1242</v>
      </c>
      <c r="N730" s="18"/>
    </row>
    <row r="731" spans="1:14" x14ac:dyDescent="0.2">
      <c r="A731" s="1" t="s">
        <v>4343</v>
      </c>
      <c r="B731" s="50">
        <v>17</v>
      </c>
      <c r="C731" s="2">
        <v>78</v>
      </c>
      <c r="D731" s="66">
        <v>1242</v>
      </c>
      <c r="N731" s="18"/>
    </row>
    <row r="732" spans="1:14" x14ac:dyDescent="0.2">
      <c r="A732" s="1" t="s">
        <v>4344</v>
      </c>
      <c r="B732" s="50">
        <v>17</v>
      </c>
      <c r="C732" s="2">
        <v>75</v>
      </c>
      <c r="D732" s="66">
        <v>1242</v>
      </c>
      <c r="H732">
        <v>362578</v>
      </c>
      <c r="K732">
        <v>435444</v>
      </c>
      <c r="N732" s="18"/>
    </row>
    <row r="733" spans="1:14" x14ac:dyDescent="0.2">
      <c r="A733" s="1" t="s">
        <v>4345</v>
      </c>
      <c r="B733" s="50">
        <v>17</v>
      </c>
      <c r="C733" s="2">
        <v>73</v>
      </c>
      <c r="D733" s="66">
        <v>1242</v>
      </c>
      <c r="N733" s="18"/>
    </row>
    <row r="734" spans="1:14" x14ac:dyDescent="0.2">
      <c r="A734" s="1" t="s">
        <v>4346</v>
      </c>
      <c r="B734" s="50">
        <v>18</v>
      </c>
      <c r="C734" s="2">
        <v>68</v>
      </c>
      <c r="D734" s="66">
        <v>1333</v>
      </c>
      <c r="N734" s="18"/>
    </row>
    <row r="735" spans="1:14" x14ac:dyDescent="0.2">
      <c r="A735" s="1" t="s">
        <v>4347</v>
      </c>
      <c r="B735" s="50">
        <v>19</v>
      </c>
      <c r="C735" s="2">
        <v>65</v>
      </c>
      <c r="D735" s="66">
        <v>1444</v>
      </c>
      <c r="N735" s="18"/>
    </row>
    <row r="736" spans="1:14" x14ac:dyDescent="0.2">
      <c r="A736" s="1" t="s">
        <v>4348</v>
      </c>
      <c r="B736" s="50">
        <v>19</v>
      </c>
      <c r="C736" s="2">
        <v>61</v>
      </c>
      <c r="D736" s="66">
        <v>1444</v>
      </c>
      <c r="N736" s="18"/>
    </row>
    <row r="737" spans="1:14" x14ac:dyDescent="0.2">
      <c r="A737" s="1" t="s">
        <v>4349</v>
      </c>
      <c r="B737" s="50">
        <v>20</v>
      </c>
      <c r="C737" s="2">
        <v>57</v>
      </c>
      <c r="D737" s="66">
        <v>1571</v>
      </c>
      <c r="N737" s="18"/>
    </row>
    <row r="738" spans="1:14" x14ac:dyDescent="0.2">
      <c r="A738" s="1" t="s">
        <v>4350</v>
      </c>
      <c r="B738" s="50">
        <v>21</v>
      </c>
      <c r="C738" s="2">
        <v>52</v>
      </c>
      <c r="D738" s="66">
        <v>1710</v>
      </c>
      <c r="N738" s="18"/>
    </row>
    <row r="739" spans="1:14" x14ac:dyDescent="0.2">
      <c r="A739" s="1" t="s">
        <v>4351</v>
      </c>
      <c r="B739" s="50">
        <v>23</v>
      </c>
      <c r="C739" s="2">
        <v>52</v>
      </c>
      <c r="D739" s="66">
        <v>2016</v>
      </c>
      <c r="N739" s="18"/>
    </row>
    <row r="740" spans="1:14" x14ac:dyDescent="0.2">
      <c r="A740" s="1" t="s">
        <v>4352</v>
      </c>
      <c r="B740" s="50">
        <v>23</v>
      </c>
      <c r="C740" s="2">
        <v>51</v>
      </c>
      <c r="D740" s="66">
        <v>2016</v>
      </c>
      <c r="N740" s="18"/>
    </row>
    <row r="741" spans="1:14" x14ac:dyDescent="0.2">
      <c r="A741" s="1" t="s">
        <v>4353</v>
      </c>
      <c r="B741" s="50">
        <v>23</v>
      </c>
      <c r="C741" s="2">
        <v>51</v>
      </c>
      <c r="D741" s="66">
        <v>2016</v>
      </c>
      <c r="N741" s="18"/>
    </row>
    <row r="742" spans="1:14" x14ac:dyDescent="0.2">
      <c r="A742" s="1" t="s">
        <v>4354</v>
      </c>
      <c r="B742" s="50">
        <v>23</v>
      </c>
      <c r="C742" s="2">
        <v>51</v>
      </c>
      <c r="D742" s="66">
        <v>2016</v>
      </c>
      <c r="N742" s="18"/>
    </row>
    <row r="743" spans="1:14" x14ac:dyDescent="0.2">
      <c r="A743" s="1" t="s">
        <v>4355</v>
      </c>
      <c r="B743" s="50">
        <v>22</v>
      </c>
      <c r="C743" s="2">
        <v>55</v>
      </c>
      <c r="D743" s="66">
        <v>1860</v>
      </c>
      <c r="N743" s="18"/>
    </row>
    <row r="744" spans="1:14" x14ac:dyDescent="0.2">
      <c r="A744" s="1" t="s">
        <v>4356</v>
      </c>
      <c r="B744" s="50">
        <v>21</v>
      </c>
      <c r="C744" s="2">
        <v>59</v>
      </c>
      <c r="D744" s="66">
        <v>1710</v>
      </c>
      <c r="N744" s="18"/>
    </row>
    <row r="745" spans="1:14" x14ac:dyDescent="0.2">
      <c r="A745" s="1" t="s">
        <v>4357</v>
      </c>
      <c r="B745" s="50">
        <v>20</v>
      </c>
      <c r="C745" s="2">
        <v>63</v>
      </c>
      <c r="D745" s="66">
        <v>1571</v>
      </c>
      <c r="N745" s="18"/>
    </row>
    <row r="746" spans="1:14" x14ac:dyDescent="0.2">
      <c r="A746" s="1" t="s">
        <v>4358</v>
      </c>
      <c r="B746" s="50">
        <v>19</v>
      </c>
      <c r="C746" s="2">
        <v>64</v>
      </c>
      <c r="D746" s="66">
        <v>1444</v>
      </c>
      <c r="N746" s="18"/>
    </row>
    <row r="747" spans="1:14" x14ac:dyDescent="0.2">
      <c r="A747" s="1" t="s">
        <v>4359</v>
      </c>
      <c r="B747" s="50">
        <v>19</v>
      </c>
      <c r="C747" s="2">
        <v>65</v>
      </c>
      <c r="D747" s="66">
        <v>1444</v>
      </c>
      <c r="N747" s="18"/>
    </row>
    <row r="748" spans="1:14" x14ac:dyDescent="0.2">
      <c r="A748" s="1" t="s">
        <v>4360</v>
      </c>
      <c r="B748" s="50">
        <v>18</v>
      </c>
      <c r="C748" s="2">
        <v>66</v>
      </c>
      <c r="D748" s="66">
        <v>1333</v>
      </c>
      <c r="N748" s="18"/>
    </row>
    <row r="749" spans="1:14" x14ac:dyDescent="0.2">
      <c r="E749" s="67">
        <v>1515.8260869565217</v>
      </c>
      <c r="H749">
        <f>'Apr ''21'!K10-'Mar ''21'!H732</f>
        <v>2540</v>
      </c>
      <c r="K749" s="65">
        <f>'Apr ''21'!H10-'Mar ''21'!K732</f>
        <v>703</v>
      </c>
      <c r="L749">
        <f>('Apr ''21'!H10-'Mar ''21'!K732)+('Apr ''21'!K10-'Mar ''21'!H732)</f>
        <v>3243</v>
      </c>
      <c r="N749" s="18"/>
    </row>
    <row r="750" spans="1:14" x14ac:dyDescent="0.2">
      <c r="E750" s="67"/>
      <c r="F750" s="8"/>
      <c r="N750" s="18"/>
    </row>
  </sheetData>
  <mergeCells count="2">
    <mergeCell ref="A1:E1"/>
    <mergeCell ref="F1:L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W755"/>
  <sheetViews>
    <sheetView zoomScale="80" zoomScaleNormal="80" zoomScalePageLayoutView="80" workbookViewId="0">
      <pane xSplit="1" topLeftCell="B1" activePane="topRight" state="frozen"/>
      <selection activeCell="A275" sqref="A275"/>
      <selection pane="topRight" activeCell="F2" sqref="F2"/>
    </sheetView>
  </sheetViews>
  <sheetFormatPr baseColWidth="10" defaultColWidth="11" defaultRowHeight="16" x14ac:dyDescent="0.2"/>
  <cols>
    <col min="1" max="1" width="27.6640625" customWidth="1"/>
    <col min="2" max="2" width="25.83203125" customWidth="1"/>
    <col min="3" max="3" width="13.6640625" customWidth="1"/>
    <col min="4" max="4" width="17.33203125" style="2" customWidth="1"/>
    <col min="5" max="5" width="17" style="8" customWidth="1"/>
    <col min="6" max="11" width="17" customWidth="1"/>
    <col min="12" max="14" width="15.33203125" customWidth="1"/>
    <col min="15" max="15" width="19.5" bestFit="1" customWidth="1"/>
    <col min="16" max="17" width="15" style="18" customWidth="1"/>
    <col min="18" max="18" width="19.6640625" customWidth="1"/>
    <col min="20" max="20" width="22.1640625" customWidth="1"/>
    <col min="21" max="21" width="24.1640625" customWidth="1"/>
  </cols>
  <sheetData>
    <row r="1" spans="1:23" s="76" customFormat="1" ht="16" customHeight="1" x14ac:dyDescent="0.2">
      <c r="A1" s="103" t="s">
        <v>5731</v>
      </c>
      <c r="B1" s="103"/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L1" s="103"/>
    </row>
    <row r="2" spans="1:23" s="76" customFormat="1" ht="48" x14ac:dyDescent="0.2">
      <c r="A2" s="79"/>
      <c r="B2" s="80" t="s">
        <v>2346</v>
      </c>
      <c r="C2" s="101" t="s">
        <v>10</v>
      </c>
      <c r="D2" s="80" t="s">
        <v>52</v>
      </c>
      <c r="E2" s="102" t="s">
        <v>5735</v>
      </c>
      <c r="F2" s="102" t="s">
        <v>532</v>
      </c>
      <c r="G2" s="102" t="s">
        <v>533</v>
      </c>
      <c r="H2" s="102" t="s">
        <v>534</v>
      </c>
      <c r="I2" s="102" t="s">
        <v>529</v>
      </c>
      <c r="J2" s="102" t="s">
        <v>530</v>
      </c>
      <c r="K2" s="102" t="s">
        <v>534</v>
      </c>
      <c r="L2" s="102" t="s">
        <v>538</v>
      </c>
      <c r="O2" s="48" t="s">
        <v>5734</v>
      </c>
      <c r="P2" s="20" t="s">
        <v>541</v>
      </c>
      <c r="Q2" s="25"/>
    </row>
    <row r="3" spans="1:23" x14ac:dyDescent="0.2">
      <c r="A3" s="1" t="s">
        <v>4364</v>
      </c>
      <c r="B3" s="50">
        <v>22</v>
      </c>
      <c r="C3">
        <v>46</v>
      </c>
      <c r="D3" s="2">
        <v>1335</v>
      </c>
      <c r="O3" s="18">
        <v>44287</v>
      </c>
      <c r="P3" s="24"/>
      <c r="Q3" s="2"/>
      <c r="W3" s="20"/>
    </row>
    <row r="4" spans="1:23" ht="35.25" customHeight="1" x14ac:dyDescent="0.2">
      <c r="A4" s="1" t="s">
        <v>4365</v>
      </c>
      <c r="B4" s="50">
        <v>21</v>
      </c>
      <c r="C4">
        <v>58</v>
      </c>
      <c r="D4" s="66">
        <v>1286</v>
      </c>
      <c r="O4" s="18">
        <v>44288</v>
      </c>
      <c r="P4" s="24"/>
      <c r="Q4" s="2"/>
    </row>
    <row r="5" spans="1:23" x14ac:dyDescent="0.2">
      <c r="A5" s="1" t="s">
        <v>4366</v>
      </c>
      <c r="B5" s="50">
        <v>20</v>
      </c>
      <c r="C5">
        <v>71</v>
      </c>
      <c r="D5" s="66">
        <v>1231</v>
      </c>
      <c r="O5" s="18">
        <v>44289</v>
      </c>
      <c r="P5" s="35"/>
      <c r="Q5" s="2"/>
    </row>
    <row r="6" spans="1:23" ht="56" customHeight="1" x14ac:dyDescent="0.2">
      <c r="A6" s="1" t="s">
        <v>4367</v>
      </c>
      <c r="B6" s="50">
        <v>19</v>
      </c>
      <c r="C6">
        <v>77</v>
      </c>
      <c r="D6" s="66">
        <v>1169</v>
      </c>
      <c r="O6" s="18">
        <v>44290</v>
      </c>
      <c r="P6" s="35"/>
      <c r="Q6"/>
    </row>
    <row r="7" spans="1:23" x14ac:dyDescent="0.2">
      <c r="A7" s="1" t="s">
        <v>4368</v>
      </c>
      <c r="B7" s="50">
        <v>18</v>
      </c>
      <c r="C7">
        <v>83</v>
      </c>
      <c r="D7" s="66">
        <v>1098</v>
      </c>
      <c r="O7" s="18">
        <v>44291</v>
      </c>
      <c r="P7" s="35"/>
      <c r="Q7" s="2"/>
    </row>
    <row r="8" spans="1:23" ht="32" x14ac:dyDescent="0.2">
      <c r="A8" s="1" t="s">
        <v>4369</v>
      </c>
      <c r="B8" s="50">
        <v>18</v>
      </c>
      <c r="C8">
        <v>89</v>
      </c>
      <c r="D8" s="66">
        <v>1098</v>
      </c>
      <c r="O8" s="18">
        <v>44292</v>
      </c>
      <c r="P8" s="35" t="s">
        <v>5033</v>
      </c>
      <c r="Q8" s="2"/>
    </row>
    <row r="9" spans="1:23" x14ac:dyDescent="0.2">
      <c r="A9" s="1" t="s">
        <v>4370</v>
      </c>
      <c r="B9" s="50">
        <v>18</v>
      </c>
      <c r="C9">
        <v>85</v>
      </c>
      <c r="D9" s="66">
        <v>1098</v>
      </c>
      <c r="O9" s="18">
        <v>44293</v>
      </c>
      <c r="P9" s="24"/>
      <c r="Q9" s="2"/>
    </row>
    <row r="10" spans="1:23" ht="32" customHeight="1" x14ac:dyDescent="0.2">
      <c r="A10" s="1" t="s">
        <v>4371</v>
      </c>
      <c r="B10" s="50">
        <v>18</v>
      </c>
      <c r="C10">
        <v>81</v>
      </c>
      <c r="D10" s="66">
        <v>1098</v>
      </c>
      <c r="F10" s="54">
        <v>15</v>
      </c>
      <c r="G10" s="54">
        <v>76.3</v>
      </c>
      <c r="H10" s="54">
        <v>436147</v>
      </c>
      <c r="I10" s="54">
        <v>14.5</v>
      </c>
      <c r="J10" s="54">
        <v>89.7</v>
      </c>
      <c r="K10" s="54">
        <v>365118</v>
      </c>
      <c r="O10" s="18">
        <v>44294</v>
      </c>
      <c r="P10" s="24"/>
      <c r="Q10"/>
    </row>
    <row r="11" spans="1:23" x14ac:dyDescent="0.2">
      <c r="A11" s="1" t="s">
        <v>4372</v>
      </c>
      <c r="B11" s="50">
        <v>18</v>
      </c>
      <c r="C11">
        <v>77</v>
      </c>
      <c r="D11" s="66">
        <v>1098</v>
      </c>
      <c r="F11" s="54">
        <v>18.7</v>
      </c>
      <c r="G11" s="54">
        <v>72.3</v>
      </c>
      <c r="H11" s="54">
        <v>436147</v>
      </c>
      <c r="I11" s="54">
        <v>18.8</v>
      </c>
      <c r="J11" s="54">
        <v>86.5</v>
      </c>
      <c r="K11" s="54">
        <v>365156</v>
      </c>
      <c r="O11" s="18">
        <v>44295</v>
      </c>
      <c r="P11" s="24"/>
      <c r="Q11"/>
    </row>
    <row r="12" spans="1:23" x14ac:dyDescent="0.2">
      <c r="A12" s="1" t="s">
        <v>4373</v>
      </c>
      <c r="B12" s="50">
        <v>20</v>
      </c>
      <c r="C12">
        <v>68</v>
      </c>
      <c r="D12" s="66">
        <v>1231</v>
      </c>
      <c r="F12" s="54">
        <v>21.5</v>
      </c>
      <c r="G12" s="54">
        <v>53.1</v>
      </c>
      <c r="H12" s="54">
        <v>436147</v>
      </c>
      <c r="I12" s="54">
        <v>21.1</v>
      </c>
      <c r="J12" s="54">
        <v>87.6</v>
      </c>
      <c r="K12" s="54">
        <v>365310</v>
      </c>
      <c r="O12" s="18">
        <v>44296</v>
      </c>
      <c r="P12" s="24"/>
      <c r="Q12"/>
    </row>
    <row r="13" spans="1:23" x14ac:dyDescent="0.2">
      <c r="A13" s="1" t="s">
        <v>4374</v>
      </c>
      <c r="B13" s="50">
        <v>22</v>
      </c>
      <c r="C13">
        <v>59</v>
      </c>
      <c r="D13" s="66">
        <v>1335</v>
      </c>
      <c r="F13" s="54">
        <v>24.8</v>
      </c>
      <c r="G13" s="54">
        <v>52.2</v>
      </c>
      <c r="H13" s="54">
        <v>436147</v>
      </c>
      <c r="I13" s="54">
        <v>21.3</v>
      </c>
      <c r="J13" s="54">
        <v>78.3</v>
      </c>
      <c r="K13" s="54">
        <v>365460</v>
      </c>
      <c r="O13" s="18">
        <v>44297</v>
      </c>
      <c r="P13" s="35"/>
      <c r="Q13"/>
    </row>
    <row r="14" spans="1:23" ht="33" customHeight="1" x14ac:dyDescent="0.2">
      <c r="A14" s="1" t="s">
        <v>4375</v>
      </c>
      <c r="B14" s="50">
        <v>24</v>
      </c>
      <c r="C14">
        <v>49</v>
      </c>
      <c r="D14" s="66">
        <v>1424</v>
      </c>
      <c r="F14" s="63" t="s">
        <v>537</v>
      </c>
      <c r="G14" s="63" t="s">
        <v>537</v>
      </c>
      <c r="H14" s="63" t="s">
        <v>537</v>
      </c>
      <c r="I14" s="54">
        <v>23.3</v>
      </c>
      <c r="J14" s="54">
        <v>52.2</v>
      </c>
      <c r="K14" s="63" t="s">
        <v>537</v>
      </c>
      <c r="O14" s="18">
        <v>44298</v>
      </c>
      <c r="P14" s="35"/>
      <c r="Q14"/>
    </row>
    <row r="15" spans="1:23" x14ac:dyDescent="0.2">
      <c r="A15" s="1" t="s">
        <v>4376</v>
      </c>
      <c r="B15" s="50">
        <v>25</v>
      </c>
      <c r="C15">
        <v>44</v>
      </c>
      <c r="D15" s="66">
        <v>1465</v>
      </c>
      <c r="F15" s="63" t="s">
        <v>537</v>
      </c>
      <c r="G15" s="63" t="s">
        <v>537</v>
      </c>
      <c r="H15" s="63" t="s">
        <v>537</v>
      </c>
      <c r="I15" s="63" t="s">
        <v>537</v>
      </c>
      <c r="J15" s="63" t="s">
        <v>537</v>
      </c>
      <c r="K15" s="63" t="s">
        <v>537</v>
      </c>
      <c r="O15" s="18">
        <v>44299</v>
      </c>
      <c r="P15" s="2"/>
      <c r="Q15"/>
    </row>
    <row r="16" spans="1:23" x14ac:dyDescent="0.2">
      <c r="A16" s="1" t="s">
        <v>4377</v>
      </c>
      <c r="B16" s="50">
        <v>27</v>
      </c>
      <c r="C16">
        <v>39</v>
      </c>
      <c r="D16" s="66">
        <v>1550</v>
      </c>
      <c r="F16" s="63" t="s">
        <v>537</v>
      </c>
      <c r="G16" s="63" t="s">
        <v>537</v>
      </c>
      <c r="H16" s="63" t="s">
        <v>537</v>
      </c>
      <c r="I16" s="63" t="s">
        <v>537</v>
      </c>
      <c r="J16" s="63" t="s">
        <v>537</v>
      </c>
      <c r="K16" s="63" t="s">
        <v>537</v>
      </c>
      <c r="O16" s="18">
        <v>44300</v>
      </c>
      <c r="P16" s="24"/>
      <c r="Q16" s="2"/>
    </row>
    <row r="17" spans="1:23" x14ac:dyDescent="0.2">
      <c r="A17" s="1" t="s">
        <v>4378</v>
      </c>
      <c r="B17" s="50">
        <v>28</v>
      </c>
      <c r="C17">
        <v>34</v>
      </c>
      <c r="D17" s="66">
        <v>1594</v>
      </c>
      <c r="F17" s="63" t="s">
        <v>537</v>
      </c>
      <c r="G17" s="63" t="s">
        <v>537</v>
      </c>
      <c r="H17" s="63" t="s">
        <v>537</v>
      </c>
      <c r="I17" s="63" t="s">
        <v>537</v>
      </c>
      <c r="J17" s="63" t="s">
        <v>537</v>
      </c>
      <c r="K17" s="63" t="s">
        <v>537</v>
      </c>
      <c r="O17" s="18">
        <v>44301</v>
      </c>
      <c r="P17" s="34" t="s">
        <v>3668</v>
      </c>
      <c r="Q17" s="2"/>
      <c r="W17" s="2"/>
    </row>
    <row r="18" spans="1:23" x14ac:dyDescent="0.2">
      <c r="A18" s="1" t="s">
        <v>4379</v>
      </c>
      <c r="B18" s="50">
        <v>28</v>
      </c>
      <c r="C18">
        <v>35</v>
      </c>
      <c r="D18" s="66">
        <v>1594</v>
      </c>
      <c r="F18" s="63" t="s">
        <v>537</v>
      </c>
      <c r="G18" s="63" t="s">
        <v>537</v>
      </c>
      <c r="H18" s="63" t="s">
        <v>537</v>
      </c>
      <c r="I18" s="63" t="s">
        <v>537</v>
      </c>
      <c r="J18" s="63" t="s">
        <v>537</v>
      </c>
      <c r="K18" s="63" t="s">
        <v>537</v>
      </c>
      <c r="O18" s="18">
        <v>44302</v>
      </c>
      <c r="P18" s="35"/>
      <c r="Q18" s="2"/>
      <c r="W18" s="2"/>
    </row>
    <row r="19" spans="1:23" x14ac:dyDescent="0.2">
      <c r="A19" s="1" t="s">
        <v>4380</v>
      </c>
      <c r="B19" s="50">
        <v>27</v>
      </c>
      <c r="C19">
        <v>35</v>
      </c>
      <c r="D19" s="66">
        <v>1550</v>
      </c>
      <c r="F19" s="54">
        <v>23.3</v>
      </c>
      <c r="G19" s="63" t="s">
        <v>537</v>
      </c>
      <c r="H19" s="54">
        <v>436340</v>
      </c>
      <c r="I19" s="63" t="s">
        <v>537</v>
      </c>
      <c r="J19" s="63" t="s">
        <v>537</v>
      </c>
      <c r="K19" s="54">
        <v>366355</v>
      </c>
      <c r="O19" s="18">
        <v>44303</v>
      </c>
      <c r="P19" s="34"/>
      <c r="Q19" s="2"/>
      <c r="W19" s="2"/>
    </row>
    <row r="20" spans="1:23" x14ac:dyDescent="0.2">
      <c r="A20" s="1" t="s">
        <v>4381</v>
      </c>
      <c r="B20" s="50">
        <v>27</v>
      </c>
      <c r="C20">
        <v>36</v>
      </c>
      <c r="D20" s="66">
        <v>1550</v>
      </c>
      <c r="F20" s="63" t="s">
        <v>537</v>
      </c>
      <c r="G20" s="63" t="s">
        <v>537</v>
      </c>
      <c r="H20" s="54">
        <v>436340</v>
      </c>
      <c r="I20" s="63" t="s">
        <v>537</v>
      </c>
      <c r="J20" s="63" t="s">
        <v>537</v>
      </c>
      <c r="K20" s="54">
        <v>366355</v>
      </c>
      <c r="O20" s="18">
        <v>44304</v>
      </c>
      <c r="P20" s="34"/>
      <c r="Q20" s="2"/>
      <c r="W20" s="2"/>
    </row>
    <row r="21" spans="1:23" x14ac:dyDescent="0.2">
      <c r="A21" s="1" t="s">
        <v>4382</v>
      </c>
      <c r="B21" s="50">
        <v>26</v>
      </c>
      <c r="C21">
        <v>39</v>
      </c>
      <c r="D21" s="66">
        <v>1507</v>
      </c>
      <c r="F21" s="63" t="s">
        <v>537</v>
      </c>
      <c r="G21" s="63" t="s">
        <v>537</v>
      </c>
      <c r="H21" s="54">
        <v>436340</v>
      </c>
      <c r="I21" s="63" t="s">
        <v>537</v>
      </c>
      <c r="J21" s="63" t="s">
        <v>537</v>
      </c>
      <c r="K21" s="54">
        <v>366660</v>
      </c>
      <c r="O21" s="18">
        <v>44305</v>
      </c>
      <c r="P21" s="58"/>
      <c r="Q21" s="2"/>
      <c r="W21" s="2"/>
    </row>
    <row r="22" spans="1:23" x14ac:dyDescent="0.2">
      <c r="A22" s="1" t="s">
        <v>4383</v>
      </c>
      <c r="B22" s="50">
        <v>25</v>
      </c>
      <c r="C22">
        <v>42</v>
      </c>
      <c r="D22" s="66">
        <v>1465</v>
      </c>
      <c r="F22" s="63" t="s">
        <v>537</v>
      </c>
      <c r="G22" s="63" t="s">
        <v>537</v>
      </c>
      <c r="H22" s="54">
        <v>436340</v>
      </c>
      <c r="I22" s="63" t="s">
        <v>537</v>
      </c>
      <c r="J22" s="63" t="s">
        <v>537</v>
      </c>
      <c r="K22" s="54">
        <v>366660</v>
      </c>
      <c r="O22" s="18">
        <v>44306</v>
      </c>
      <c r="P22" s="24"/>
      <c r="Q22" s="2"/>
      <c r="W22" s="2"/>
    </row>
    <row r="23" spans="1:23" x14ac:dyDescent="0.2">
      <c r="A23" s="1" t="s">
        <v>4384</v>
      </c>
      <c r="B23" s="50">
        <v>24</v>
      </c>
      <c r="C23">
        <v>46</v>
      </c>
      <c r="D23" s="66">
        <v>1424</v>
      </c>
      <c r="F23" s="63" t="s">
        <v>537</v>
      </c>
      <c r="G23" s="63" t="s">
        <v>537</v>
      </c>
      <c r="H23" s="54">
        <v>436340</v>
      </c>
      <c r="I23" s="63" t="s">
        <v>537</v>
      </c>
      <c r="J23" s="63" t="s">
        <v>537</v>
      </c>
      <c r="K23" s="54">
        <v>366783</v>
      </c>
      <c r="O23" s="18">
        <v>44307</v>
      </c>
      <c r="P23" s="35"/>
      <c r="Q23" s="2"/>
      <c r="W23" s="2"/>
    </row>
    <row r="24" spans="1:23" x14ac:dyDescent="0.2">
      <c r="A24" s="1" t="s">
        <v>4385</v>
      </c>
      <c r="B24" s="50">
        <v>24</v>
      </c>
      <c r="C24">
        <v>48</v>
      </c>
      <c r="D24" s="66">
        <v>1424</v>
      </c>
      <c r="F24" s="63" t="s">
        <v>537</v>
      </c>
      <c r="G24" s="63" t="s">
        <v>537</v>
      </c>
      <c r="H24" s="54">
        <v>436340</v>
      </c>
      <c r="I24" s="63" t="s">
        <v>537</v>
      </c>
      <c r="J24" s="63" t="s">
        <v>537</v>
      </c>
      <c r="K24" s="54">
        <v>366973</v>
      </c>
      <c r="O24" s="18">
        <v>44308</v>
      </c>
      <c r="P24" s="24"/>
      <c r="Q24"/>
      <c r="W24" s="2"/>
    </row>
    <row r="25" spans="1:23" x14ac:dyDescent="0.2">
      <c r="A25" s="1" t="s">
        <v>4386</v>
      </c>
      <c r="B25" s="50">
        <v>23</v>
      </c>
      <c r="C25">
        <v>50</v>
      </c>
      <c r="D25" s="66">
        <v>1381</v>
      </c>
      <c r="F25" s="63" t="s">
        <v>537</v>
      </c>
      <c r="G25" s="63" t="s">
        <v>537</v>
      </c>
      <c r="H25" s="54">
        <v>436340</v>
      </c>
      <c r="I25" s="63" t="s">
        <v>537</v>
      </c>
      <c r="J25" s="63" t="s">
        <v>537</v>
      </c>
      <c r="K25" s="54">
        <v>366973</v>
      </c>
      <c r="O25" s="18">
        <v>44309</v>
      </c>
      <c r="P25" s="24"/>
      <c r="Q25"/>
    </row>
    <row r="26" spans="1:23" x14ac:dyDescent="0.2">
      <c r="A26" s="1" t="s">
        <v>4387</v>
      </c>
      <c r="B26" s="50">
        <v>23</v>
      </c>
      <c r="C26">
        <v>53</v>
      </c>
      <c r="D26" s="66">
        <v>1381</v>
      </c>
      <c r="E26" s="67">
        <v>1349.4166666666667</v>
      </c>
      <c r="F26" s="56">
        <f>AVERAGE(F10:F25)</f>
        <v>20.66</v>
      </c>
      <c r="G26" s="56">
        <f>AVERAGE(G10:G25)</f>
        <v>63.474999999999994</v>
      </c>
      <c r="H26" s="55"/>
      <c r="I26" s="55">
        <f>AVERAGE(I10:I25)</f>
        <v>19.8</v>
      </c>
      <c r="J26" s="55">
        <f>AVERAGE(J10:J25)</f>
        <v>78.859999999999985</v>
      </c>
      <c r="K26" s="55"/>
      <c r="L26" s="8"/>
      <c r="M26" s="8"/>
      <c r="N26" s="8"/>
      <c r="O26" s="18">
        <v>44310</v>
      </c>
      <c r="P26" s="24"/>
      <c r="Q26"/>
    </row>
    <row r="27" spans="1:23" x14ac:dyDescent="0.2">
      <c r="A27" s="1" t="s">
        <v>4388</v>
      </c>
      <c r="B27" s="50">
        <v>17</v>
      </c>
      <c r="C27">
        <v>63</v>
      </c>
      <c r="D27" s="66">
        <v>1016</v>
      </c>
      <c r="E27" s="67"/>
      <c r="F27" s="8"/>
      <c r="G27" s="8"/>
      <c r="I27" s="8"/>
      <c r="J27" s="8"/>
      <c r="O27" s="18">
        <v>44311</v>
      </c>
      <c r="P27" s="24"/>
      <c r="Q27"/>
    </row>
    <row r="28" spans="1:23" x14ac:dyDescent="0.2">
      <c r="A28" s="1" t="s">
        <v>4389</v>
      </c>
      <c r="B28" s="50">
        <v>17</v>
      </c>
      <c r="C28">
        <v>63</v>
      </c>
      <c r="D28" s="66">
        <v>1016</v>
      </c>
      <c r="F28" s="8"/>
      <c r="G28" s="8"/>
      <c r="I28" s="8"/>
      <c r="J28" s="8"/>
      <c r="O28" s="18">
        <v>44312</v>
      </c>
      <c r="P28"/>
      <c r="Q28"/>
    </row>
    <row r="29" spans="1:23" x14ac:dyDescent="0.2">
      <c r="A29" s="1" t="s">
        <v>4390</v>
      </c>
      <c r="B29" s="50">
        <v>17</v>
      </c>
      <c r="C29">
        <v>62</v>
      </c>
      <c r="D29" s="66">
        <v>1016</v>
      </c>
      <c r="O29" s="18">
        <v>44313</v>
      </c>
      <c r="P29"/>
      <c r="Q29"/>
    </row>
    <row r="30" spans="1:23" x14ac:dyDescent="0.2">
      <c r="A30" s="1" t="s">
        <v>4391</v>
      </c>
      <c r="B30" s="50">
        <v>16</v>
      </c>
      <c r="C30">
        <v>65</v>
      </c>
      <c r="D30" s="66">
        <v>921</v>
      </c>
      <c r="O30" s="18">
        <v>44314</v>
      </c>
      <c r="P30" t="s">
        <v>5728</v>
      </c>
      <c r="Q30"/>
    </row>
    <row r="31" spans="1:23" x14ac:dyDescent="0.2">
      <c r="A31" s="1" t="s">
        <v>4392</v>
      </c>
      <c r="B31" s="50">
        <v>16</v>
      </c>
      <c r="C31">
        <v>68</v>
      </c>
      <c r="D31" s="66">
        <v>921</v>
      </c>
      <c r="O31" s="18">
        <v>44315</v>
      </c>
      <c r="P31" t="s">
        <v>5729</v>
      </c>
      <c r="Q31"/>
    </row>
    <row r="32" spans="1:23" x14ac:dyDescent="0.2">
      <c r="A32" s="1" t="s">
        <v>4393</v>
      </c>
      <c r="B32" s="50">
        <v>15</v>
      </c>
      <c r="C32">
        <v>69</v>
      </c>
      <c r="D32" s="66">
        <v>811</v>
      </c>
      <c r="O32" s="18">
        <v>44316</v>
      </c>
      <c r="P32"/>
      <c r="Q32"/>
    </row>
    <row r="33" spans="1:22" x14ac:dyDescent="0.2">
      <c r="A33" s="1" t="s">
        <v>4394</v>
      </c>
      <c r="B33" s="50">
        <v>15</v>
      </c>
      <c r="C33">
        <v>70</v>
      </c>
      <c r="D33" s="66">
        <v>811</v>
      </c>
      <c r="O33" s="18"/>
      <c r="P33"/>
      <c r="Q33"/>
    </row>
    <row r="34" spans="1:22" x14ac:dyDescent="0.2">
      <c r="A34" s="1" t="s">
        <v>4395</v>
      </c>
      <c r="B34" s="50">
        <v>15</v>
      </c>
      <c r="C34">
        <v>69</v>
      </c>
      <c r="D34" s="66">
        <v>811</v>
      </c>
      <c r="F34" s="63" t="s">
        <v>537</v>
      </c>
      <c r="G34" s="63" t="s">
        <v>537</v>
      </c>
      <c r="H34" s="63" t="s">
        <v>537</v>
      </c>
      <c r="I34" s="63" t="s">
        <v>537</v>
      </c>
      <c r="J34" s="63" t="s">
        <v>537</v>
      </c>
      <c r="K34" s="63" t="s">
        <v>537</v>
      </c>
      <c r="O34" s="18"/>
      <c r="P34"/>
      <c r="Q34"/>
    </row>
    <row r="35" spans="1:22" x14ac:dyDescent="0.2">
      <c r="A35" s="1" t="s">
        <v>4396</v>
      </c>
      <c r="B35" s="50">
        <v>18</v>
      </c>
      <c r="C35">
        <v>62</v>
      </c>
      <c r="D35" s="66">
        <v>1098</v>
      </c>
      <c r="F35" s="63" t="s">
        <v>537</v>
      </c>
      <c r="G35" s="63" t="s">
        <v>537</v>
      </c>
      <c r="H35" s="63" t="s">
        <v>537</v>
      </c>
      <c r="I35" s="63" t="s">
        <v>537</v>
      </c>
      <c r="J35" s="63" t="s">
        <v>537</v>
      </c>
      <c r="K35" s="63" t="s">
        <v>537</v>
      </c>
      <c r="O35" s="18"/>
      <c r="P35" s="2"/>
      <c r="Q35" s="2"/>
    </row>
    <row r="36" spans="1:22" x14ac:dyDescent="0.2">
      <c r="A36" s="1" t="s">
        <v>4397</v>
      </c>
      <c r="B36" s="50">
        <v>20</v>
      </c>
      <c r="C36">
        <v>53</v>
      </c>
      <c r="D36" s="66">
        <v>1231</v>
      </c>
      <c r="F36" s="63" t="s">
        <v>537</v>
      </c>
      <c r="G36" s="63" t="s">
        <v>537</v>
      </c>
      <c r="H36" s="63" t="s">
        <v>537</v>
      </c>
      <c r="I36" s="63" t="s">
        <v>537</v>
      </c>
      <c r="J36" s="63" t="s">
        <v>537</v>
      </c>
      <c r="K36" s="63" t="s">
        <v>537</v>
      </c>
      <c r="P36"/>
      <c r="Q36"/>
    </row>
    <row r="37" spans="1:22" x14ac:dyDescent="0.2">
      <c r="A37" s="1" t="s">
        <v>4398</v>
      </c>
      <c r="B37" s="50">
        <v>22</v>
      </c>
      <c r="C37">
        <v>48</v>
      </c>
      <c r="D37" s="66">
        <v>1335</v>
      </c>
      <c r="F37" s="63" t="s">
        <v>537</v>
      </c>
      <c r="G37" s="63" t="s">
        <v>537</v>
      </c>
      <c r="H37" s="63" t="s">
        <v>537</v>
      </c>
      <c r="I37" s="63" t="s">
        <v>537</v>
      </c>
      <c r="J37" s="63" t="s">
        <v>537</v>
      </c>
      <c r="K37" s="63" t="s">
        <v>537</v>
      </c>
      <c r="P37"/>
      <c r="Q37"/>
      <c r="T37" s="18"/>
    </row>
    <row r="38" spans="1:22" x14ac:dyDescent="0.2">
      <c r="A38" s="1" t="s">
        <v>4399</v>
      </c>
      <c r="B38" s="50">
        <v>23</v>
      </c>
      <c r="C38">
        <v>44</v>
      </c>
      <c r="D38" s="66">
        <v>1381</v>
      </c>
      <c r="F38" s="63" t="s">
        <v>537</v>
      </c>
      <c r="G38" s="63" t="s">
        <v>537</v>
      </c>
      <c r="H38" s="63" t="s">
        <v>537</v>
      </c>
      <c r="I38" s="63" t="s">
        <v>537</v>
      </c>
      <c r="J38" s="63" t="s">
        <v>537</v>
      </c>
      <c r="K38" s="63" t="s">
        <v>537</v>
      </c>
      <c r="P38"/>
      <c r="Q38"/>
      <c r="T38" s="18"/>
    </row>
    <row r="39" spans="1:22" x14ac:dyDescent="0.2">
      <c r="A39" s="1" t="s">
        <v>4400</v>
      </c>
      <c r="B39" s="50">
        <v>25</v>
      </c>
      <c r="C39">
        <v>40</v>
      </c>
      <c r="D39" s="66">
        <v>1465</v>
      </c>
      <c r="F39" s="63" t="s">
        <v>537</v>
      </c>
      <c r="G39" s="63" t="s">
        <v>537</v>
      </c>
      <c r="H39" s="63" t="s">
        <v>537</v>
      </c>
      <c r="I39" s="63" t="s">
        <v>537</v>
      </c>
      <c r="J39" s="63" t="s">
        <v>537</v>
      </c>
      <c r="K39" s="63" t="s">
        <v>537</v>
      </c>
      <c r="P39"/>
      <c r="Q39"/>
      <c r="T39" s="18"/>
      <c r="U39" s="33"/>
      <c r="V39" s="33"/>
    </row>
    <row r="40" spans="1:22" x14ac:dyDescent="0.2">
      <c r="A40" s="1" t="s">
        <v>4401</v>
      </c>
      <c r="B40" s="50">
        <v>26</v>
      </c>
      <c r="C40">
        <v>36</v>
      </c>
      <c r="D40" s="66">
        <v>1507</v>
      </c>
      <c r="F40" s="63" t="s">
        <v>537</v>
      </c>
      <c r="G40" s="63" t="s">
        <v>537</v>
      </c>
      <c r="H40" s="63" t="s">
        <v>537</v>
      </c>
      <c r="I40" s="63" t="s">
        <v>537</v>
      </c>
      <c r="J40" s="63" t="s">
        <v>537</v>
      </c>
      <c r="K40" s="63" t="s">
        <v>537</v>
      </c>
      <c r="P40"/>
      <c r="Q40"/>
      <c r="T40" s="18"/>
    </row>
    <row r="41" spans="1:22" x14ac:dyDescent="0.2">
      <c r="A41" s="1" t="s">
        <v>4402</v>
      </c>
      <c r="B41" s="50">
        <v>27</v>
      </c>
      <c r="C41">
        <v>35</v>
      </c>
      <c r="D41" s="66">
        <v>1550</v>
      </c>
      <c r="F41" s="63" t="s">
        <v>537</v>
      </c>
      <c r="G41" s="63" t="s">
        <v>537</v>
      </c>
      <c r="H41" s="63" t="s">
        <v>537</v>
      </c>
      <c r="I41" s="63" t="s">
        <v>537</v>
      </c>
      <c r="J41" s="63" t="s">
        <v>537</v>
      </c>
      <c r="K41" s="63" t="s">
        <v>537</v>
      </c>
      <c r="P41"/>
      <c r="Q41"/>
      <c r="T41" s="18"/>
      <c r="U41" s="33"/>
    </row>
    <row r="42" spans="1:22" x14ac:dyDescent="0.2">
      <c r="A42" s="1" t="s">
        <v>4403</v>
      </c>
      <c r="B42" s="50">
        <v>28</v>
      </c>
      <c r="C42">
        <v>34</v>
      </c>
      <c r="D42" s="66">
        <v>1594</v>
      </c>
      <c r="F42" s="63" t="s">
        <v>537</v>
      </c>
      <c r="G42" s="63" t="s">
        <v>537</v>
      </c>
      <c r="H42" s="63" t="s">
        <v>537</v>
      </c>
      <c r="I42" s="63" t="s">
        <v>537</v>
      </c>
      <c r="J42" s="63" t="s">
        <v>537</v>
      </c>
      <c r="K42" s="63" t="s">
        <v>537</v>
      </c>
      <c r="P42"/>
      <c r="Q42"/>
      <c r="T42" s="18"/>
    </row>
    <row r="43" spans="1:22" x14ac:dyDescent="0.2">
      <c r="A43" s="1" t="s">
        <v>4404</v>
      </c>
      <c r="B43" s="50">
        <v>28</v>
      </c>
      <c r="C43">
        <v>33</v>
      </c>
      <c r="D43" s="66">
        <v>1594</v>
      </c>
      <c r="F43" s="63" t="s">
        <v>537</v>
      </c>
      <c r="G43" s="63" t="s">
        <v>537</v>
      </c>
      <c r="H43" s="63" t="s">
        <v>537</v>
      </c>
      <c r="I43" s="63" t="s">
        <v>537</v>
      </c>
      <c r="J43" s="63" t="s">
        <v>537</v>
      </c>
      <c r="K43" s="63" t="s">
        <v>537</v>
      </c>
      <c r="P43"/>
      <c r="Q43"/>
      <c r="T43" s="18"/>
    </row>
    <row r="44" spans="1:22" x14ac:dyDescent="0.2">
      <c r="A44" s="1" t="s">
        <v>4405</v>
      </c>
      <c r="B44" s="50">
        <v>27</v>
      </c>
      <c r="C44">
        <v>35</v>
      </c>
      <c r="D44" s="66">
        <v>1550</v>
      </c>
      <c r="F44" s="63" t="s">
        <v>537</v>
      </c>
      <c r="G44" s="63" t="s">
        <v>537</v>
      </c>
      <c r="H44" s="63" t="s">
        <v>537</v>
      </c>
      <c r="I44" s="63" t="s">
        <v>537</v>
      </c>
      <c r="J44" s="63" t="s">
        <v>537</v>
      </c>
      <c r="K44" s="63" t="s">
        <v>537</v>
      </c>
      <c r="P44"/>
      <c r="Q44"/>
      <c r="T44" s="18"/>
    </row>
    <row r="45" spans="1:22" x14ac:dyDescent="0.2">
      <c r="A45" s="1" t="s">
        <v>4406</v>
      </c>
      <c r="B45" s="50">
        <v>25</v>
      </c>
      <c r="C45">
        <v>40</v>
      </c>
      <c r="D45" s="66">
        <v>1465</v>
      </c>
      <c r="F45" s="63" t="s">
        <v>537</v>
      </c>
      <c r="G45" s="63" t="s">
        <v>537</v>
      </c>
      <c r="H45" s="63" t="s">
        <v>537</v>
      </c>
      <c r="I45" s="63" t="s">
        <v>537</v>
      </c>
      <c r="J45" s="63" t="s">
        <v>537</v>
      </c>
      <c r="K45" s="63" t="s">
        <v>537</v>
      </c>
      <c r="P45"/>
      <c r="Q45"/>
      <c r="T45" s="18"/>
    </row>
    <row r="46" spans="1:22" x14ac:dyDescent="0.2">
      <c r="A46" s="1" t="s">
        <v>4407</v>
      </c>
      <c r="B46" s="50">
        <v>24</v>
      </c>
      <c r="C46">
        <v>43</v>
      </c>
      <c r="D46" s="66">
        <v>1424</v>
      </c>
      <c r="F46" s="63" t="s">
        <v>537</v>
      </c>
      <c r="G46" s="63" t="s">
        <v>537</v>
      </c>
      <c r="H46" s="63" t="s">
        <v>537</v>
      </c>
      <c r="I46" s="63" t="s">
        <v>537</v>
      </c>
      <c r="J46" s="63" t="s">
        <v>537</v>
      </c>
      <c r="K46" s="63" t="s">
        <v>537</v>
      </c>
      <c r="P46"/>
      <c r="Q46"/>
      <c r="T46" s="18"/>
    </row>
    <row r="47" spans="1:22" x14ac:dyDescent="0.2">
      <c r="A47" s="1" t="s">
        <v>4408</v>
      </c>
      <c r="B47" s="50">
        <v>23</v>
      </c>
      <c r="C47">
        <v>47</v>
      </c>
      <c r="D47" s="66">
        <v>1381</v>
      </c>
      <c r="F47" s="63" t="s">
        <v>537</v>
      </c>
      <c r="G47" s="63" t="s">
        <v>537</v>
      </c>
      <c r="H47" s="63" t="s">
        <v>537</v>
      </c>
      <c r="I47" s="63" t="s">
        <v>537</v>
      </c>
      <c r="J47" s="63" t="s">
        <v>537</v>
      </c>
      <c r="K47" s="63" t="s">
        <v>537</v>
      </c>
      <c r="P47"/>
      <c r="Q47"/>
      <c r="T47" s="18"/>
    </row>
    <row r="48" spans="1:22" x14ac:dyDescent="0.2">
      <c r="A48" s="1" t="s">
        <v>4409</v>
      </c>
      <c r="B48" s="50">
        <v>22</v>
      </c>
      <c r="C48">
        <v>52</v>
      </c>
      <c r="D48" s="66">
        <v>1335</v>
      </c>
      <c r="F48" s="63" t="s">
        <v>537</v>
      </c>
      <c r="G48" s="63" t="s">
        <v>537</v>
      </c>
      <c r="H48" s="63" t="s">
        <v>537</v>
      </c>
      <c r="I48" s="63" t="s">
        <v>537</v>
      </c>
      <c r="J48" s="63" t="s">
        <v>537</v>
      </c>
      <c r="K48" s="63" t="s">
        <v>537</v>
      </c>
      <c r="P48"/>
      <c r="Q48"/>
      <c r="T48" s="18"/>
    </row>
    <row r="49" spans="1:22" x14ac:dyDescent="0.2">
      <c r="A49" s="1" t="s">
        <v>4410</v>
      </c>
      <c r="B49" s="50">
        <v>21</v>
      </c>
      <c r="C49">
        <v>58</v>
      </c>
      <c r="D49" s="66">
        <v>1286</v>
      </c>
      <c r="F49" s="63" t="s">
        <v>537</v>
      </c>
      <c r="G49" s="63" t="s">
        <v>537</v>
      </c>
      <c r="H49" s="63" t="s">
        <v>537</v>
      </c>
      <c r="I49" s="63" t="s">
        <v>537</v>
      </c>
      <c r="J49" s="63" t="s">
        <v>537</v>
      </c>
      <c r="K49" s="63" t="s">
        <v>537</v>
      </c>
      <c r="P49"/>
      <c r="Q49"/>
      <c r="T49" s="18"/>
    </row>
    <row r="50" spans="1:22" x14ac:dyDescent="0.2">
      <c r="A50" s="1" t="s">
        <v>4411</v>
      </c>
      <c r="B50" s="50">
        <v>20</v>
      </c>
      <c r="C50">
        <v>63</v>
      </c>
      <c r="D50" s="66">
        <v>1231</v>
      </c>
      <c r="E50" s="67">
        <v>1239.5833333333333</v>
      </c>
      <c r="F50" s="56"/>
      <c r="G50" s="56"/>
      <c r="H50" s="55"/>
      <c r="I50" s="55"/>
      <c r="J50" s="55"/>
      <c r="K50" s="55"/>
      <c r="L50" s="8"/>
      <c r="M50" s="8"/>
      <c r="N50" s="8"/>
      <c r="P50"/>
      <c r="Q50"/>
      <c r="T50" s="18"/>
    </row>
    <row r="51" spans="1:22" x14ac:dyDescent="0.2">
      <c r="A51" s="11" t="s">
        <v>4412</v>
      </c>
      <c r="B51" s="50">
        <v>18</v>
      </c>
      <c r="C51" s="8">
        <v>66</v>
      </c>
      <c r="D51" s="66">
        <v>1098</v>
      </c>
      <c r="E51" s="67"/>
      <c r="F51" s="8"/>
      <c r="P51"/>
      <c r="Q51"/>
      <c r="T51" s="18"/>
    </row>
    <row r="52" spans="1:22" x14ac:dyDescent="0.2">
      <c r="A52" s="1" t="s">
        <v>4413</v>
      </c>
      <c r="B52" s="50">
        <v>18</v>
      </c>
      <c r="C52" s="8">
        <v>67</v>
      </c>
      <c r="D52" s="66">
        <v>1098</v>
      </c>
      <c r="P52"/>
      <c r="Q52"/>
      <c r="T52" s="18"/>
    </row>
    <row r="53" spans="1:22" x14ac:dyDescent="0.2">
      <c r="A53" s="1" t="s">
        <v>4414</v>
      </c>
      <c r="B53" s="50">
        <v>18</v>
      </c>
      <c r="C53" s="8">
        <v>67</v>
      </c>
      <c r="D53" s="66">
        <v>1098</v>
      </c>
      <c r="P53"/>
      <c r="Q53"/>
      <c r="T53" s="18"/>
      <c r="U53" s="65"/>
      <c r="V53" s="65"/>
    </row>
    <row r="54" spans="1:22" x14ac:dyDescent="0.2">
      <c r="A54" s="1" t="s">
        <v>4415</v>
      </c>
      <c r="B54" s="50">
        <v>17</v>
      </c>
      <c r="C54" s="8">
        <v>68</v>
      </c>
      <c r="D54" s="66">
        <v>1016</v>
      </c>
      <c r="P54"/>
      <c r="Q54"/>
      <c r="T54" s="29"/>
      <c r="U54" s="55"/>
      <c r="V54" s="55"/>
    </row>
    <row r="55" spans="1:22" x14ac:dyDescent="0.2">
      <c r="A55" s="1" t="s">
        <v>4416</v>
      </c>
      <c r="B55" s="50">
        <v>17</v>
      </c>
      <c r="C55" s="8">
        <v>68</v>
      </c>
      <c r="D55" s="66">
        <v>1016</v>
      </c>
      <c r="P55"/>
      <c r="Q55"/>
      <c r="T55" s="29"/>
      <c r="U55" s="55"/>
      <c r="V55" s="55"/>
    </row>
    <row r="56" spans="1:22" x14ac:dyDescent="0.2">
      <c r="A56" s="1" t="s">
        <v>4417</v>
      </c>
      <c r="B56" s="50">
        <v>16</v>
      </c>
      <c r="C56" s="8">
        <v>70</v>
      </c>
      <c r="D56" s="66">
        <v>921</v>
      </c>
      <c r="P56"/>
      <c r="Q56"/>
      <c r="T56" s="29"/>
      <c r="U56" s="55"/>
      <c r="V56" s="55"/>
    </row>
    <row r="57" spans="1:22" x14ac:dyDescent="0.2">
      <c r="A57" s="1" t="s">
        <v>4418</v>
      </c>
      <c r="B57" s="50">
        <v>16</v>
      </c>
      <c r="C57" s="8">
        <v>70</v>
      </c>
      <c r="D57" s="66">
        <v>921</v>
      </c>
      <c r="P57"/>
      <c r="Q57"/>
      <c r="T57" s="29"/>
      <c r="U57" s="55"/>
      <c r="V57" s="55"/>
    </row>
    <row r="58" spans="1:22" x14ac:dyDescent="0.2">
      <c r="A58" s="1" t="s">
        <v>4419</v>
      </c>
      <c r="B58" s="50">
        <v>16</v>
      </c>
      <c r="C58" s="8">
        <v>68</v>
      </c>
      <c r="D58" s="66">
        <v>921</v>
      </c>
      <c r="F58" s="63" t="s">
        <v>537</v>
      </c>
      <c r="G58" s="63" t="s">
        <v>537</v>
      </c>
      <c r="H58" s="63" t="s">
        <v>537</v>
      </c>
      <c r="I58" s="63" t="s">
        <v>537</v>
      </c>
      <c r="J58" s="63" t="s">
        <v>537</v>
      </c>
      <c r="K58" s="63" t="s">
        <v>537</v>
      </c>
      <c r="P58"/>
      <c r="Q58"/>
      <c r="T58" s="29"/>
      <c r="U58" s="55"/>
      <c r="V58" s="55"/>
    </row>
    <row r="59" spans="1:22" x14ac:dyDescent="0.2">
      <c r="A59" s="1" t="s">
        <v>4420</v>
      </c>
      <c r="B59" s="50">
        <v>18</v>
      </c>
      <c r="C59" s="8">
        <v>62</v>
      </c>
      <c r="D59" s="66">
        <v>1098</v>
      </c>
      <c r="F59" s="63" t="s">
        <v>537</v>
      </c>
      <c r="G59" s="63" t="s">
        <v>537</v>
      </c>
      <c r="H59" s="63" t="s">
        <v>537</v>
      </c>
      <c r="I59" s="63" t="s">
        <v>537</v>
      </c>
      <c r="J59" s="63" t="s">
        <v>537</v>
      </c>
      <c r="K59" s="63" t="s">
        <v>537</v>
      </c>
      <c r="P59"/>
      <c r="Q59"/>
      <c r="T59" s="29"/>
      <c r="U59" s="55"/>
      <c r="V59" s="55"/>
    </row>
    <row r="60" spans="1:22" x14ac:dyDescent="0.2">
      <c r="A60" s="1" t="s">
        <v>4421</v>
      </c>
      <c r="B60" s="50">
        <v>22</v>
      </c>
      <c r="C60" s="8">
        <v>51</v>
      </c>
      <c r="D60" s="66">
        <v>1335</v>
      </c>
      <c r="F60" s="63" t="s">
        <v>537</v>
      </c>
      <c r="G60" s="63" t="s">
        <v>537</v>
      </c>
      <c r="H60" s="63" t="s">
        <v>537</v>
      </c>
      <c r="I60" s="63" t="s">
        <v>537</v>
      </c>
      <c r="J60" s="63" t="s">
        <v>537</v>
      </c>
      <c r="K60" s="63" t="s">
        <v>537</v>
      </c>
      <c r="P60"/>
      <c r="Q60"/>
      <c r="T60" s="29"/>
      <c r="U60" s="55"/>
      <c r="V60" s="55"/>
    </row>
    <row r="61" spans="1:22" x14ac:dyDescent="0.2">
      <c r="A61" s="1" t="s">
        <v>4422</v>
      </c>
      <c r="B61" s="50">
        <v>24</v>
      </c>
      <c r="C61" s="8">
        <v>43</v>
      </c>
      <c r="D61" s="66">
        <v>1424</v>
      </c>
      <c r="F61" s="63" t="s">
        <v>537</v>
      </c>
      <c r="G61" s="63" t="s">
        <v>537</v>
      </c>
      <c r="H61" s="63" t="s">
        <v>537</v>
      </c>
      <c r="I61" s="63" t="s">
        <v>537</v>
      </c>
      <c r="J61" s="63" t="s">
        <v>537</v>
      </c>
      <c r="K61" s="63" t="s">
        <v>537</v>
      </c>
      <c r="P61"/>
      <c r="Q61"/>
      <c r="T61" s="29"/>
      <c r="U61" s="55"/>
      <c r="V61" s="55"/>
    </row>
    <row r="62" spans="1:22" x14ac:dyDescent="0.2">
      <c r="A62" s="1" t="s">
        <v>4423</v>
      </c>
      <c r="B62" s="50">
        <v>27</v>
      </c>
      <c r="C62" s="8">
        <v>37</v>
      </c>
      <c r="D62" s="66">
        <v>1550</v>
      </c>
      <c r="F62" s="63" t="s">
        <v>537</v>
      </c>
      <c r="G62" s="63" t="s">
        <v>537</v>
      </c>
      <c r="H62" s="63" t="s">
        <v>537</v>
      </c>
      <c r="I62" s="63" t="s">
        <v>537</v>
      </c>
      <c r="J62" s="63" t="s">
        <v>537</v>
      </c>
      <c r="K62" s="63" t="s">
        <v>537</v>
      </c>
      <c r="P62"/>
      <c r="Q62"/>
      <c r="T62" s="29"/>
      <c r="U62" s="55"/>
      <c r="V62" s="55"/>
    </row>
    <row r="63" spans="1:22" x14ac:dyDescent="0.2">
      <c r="A63" s="1" t="s">
        <v>4424</v>
      </c>
      <c r="B63" s="50">
        <v>28</v>
      </c>
      <c r="C63" s="8">
        <v>33</v>
      </c>
      <c r="D63" s="66">
        <v>1594</v>
      </c>
      <c r="F63" s="63" t="s">
        <v>537</v>
      </c>
      <c r="G63" s="63" t="s">
        <v>537</v>
      </c>
      <c r="H63" s="63" t="s">
        <v>537</v>
      </c>
      <c r="I63" s="63" t="s">
        <v>537</v>
      </c>
      <c r="J63" s="63" t="s">
        <v>537</v>
      </c>
      <c r="K63" s="63" t="s">
        <v>537</v>
      </c>
      <c r="P63"/>
      <c r="Q63"/>
      <c r="T63" s="29"/>
      <c r="U63" s="55"/>
      <c r="V63" s="55"/>
    </row>
    <row r="64" spans="1:22" x14ac:dyDescent="0.2">
      <c r="A64" s="1" t="s">
        <v>4425</v>
      </c>
      <c r="B64" s="50">
        <v>29</v>
      </c>
      <c r="C64" s="8">
        <v>30</v>
      </c>
      <c r="D64" s="66">
        <v>1640</v>
      </c>
      <c r="F64" s="63" t="s">
        <v>537</v>
      </c>
      <c r="G64" s="63" t="s">
        <v>537</v>
      </c>
      <c r="H64" s="63" t="s">
        <v>537</v>
      </c>
      <c r="I64" s="63" t="s">
        <v>537</v>
      </c>
      <c r="J64" s="63" t="s">
        <v>537</v>
      </c>
      <c r="K64" s="63" t="s">
        <v>537</v>
      </c>
      <c r="P64"/>
      <c r="Q64"/>
      <c r="T64" s="29"/>
      <c r="U64" s="55"/>
      <c r="V64" s="55"/>
    </row>
    <row r="65" spans="1:22" x14ac:dyDescent="0.2">
      <c r="A65" s="1" t="s">
        <v>4426</v>
      </c>
      <c r="B65" s="50">
        <v>30</v>
      </c>
      <c r="C65" s="8">
        <v>28</v>
      </c>
      <c r="D65" s="66">
        <v>1689</v>
      </c>
      <c r="F65" s="63" t="s">
        <v>537</v>
      </c>
      <c r="G65" s="63" t="s">
        <v>537</v>
      </c>
      <c r="H65" s="63" t="s">
        <v>537</v>
      </c>
      <c r="I65" s="63" t="s">
        <v>537</v>
      </c>
      <c r="J65" s="63" t="s">
        <v>537</v>
      </c>
      <c r="K65" s="63" t="s">
        <v>537</v>
      </c>
      <c r="P65"/>
      <c r="Q65"/>
      <c r="T65" s="29"/>
      <c r="U65" s="55"/>
      <c r="V65" s="55"/>
    </row>
    <row r="66" spans="1:22" x14ac:dyDescent="0.2">
      <c r="A66" s="1" t="s">
        <v>4427</v>
      </c>
      <c r="B66" s="50">
        <v>30</v>
      </c>
      <c r="C66" s="8">
        <v>27</v>
      </c>
      <c r="D66" s="66">
        <v>1689</v>
      </c>
      <c r="F66" s="63" t="s">
        <v>537</v>
      </c>
      <c r="G66" s="63" t="s">
        <v>537</v>
      </c>
      <c r="H66" s="63" t="s">
        <v>537</v>
      </c>
      <c r="I66" s="63" t="s">
        <v>537</v>
      </c>
      <c r="J66" s="63" t="s">
        <v>537</v>
      </c>
      <c r="K66" s="63" t="s">
        <v>537</v>
      </c>
      <c r="P66"/>
      <c r="Q66"/>
      <c r="T66" s="29"/>
      <c r="U66" s="55"/>
      <c r="V66" s="55"/>
    </row>
    <row r="67" spans="1:22" x14ac:dyDescent="0.2">
      <c r="A67" s="1" t="s">
        <v>4428</v>
      </c>
      <c r="B67" s="50">
        <v>30</v>
      </c>
      <c r="C67" s="8">
        <v>27</v>
      </c>
      <c r="D67" s="66">
        <v>1689</v>
      </c>
      <c r="F67" s="63" t="s">
        <v>537</v>
      </c>
      <c r="G67" s="63" t="s">
        <v>537</v>
      </c>
      <c r="H67" s="63" t="s">
        <v>537</v>
      </c>
      <c r="I67" s="63" t="s">
        <v>537</v>
      </c>
      <c r="J67" s="63" t="s">
        <v>537</v>
      </c>
      <c r="K67" s="63" t="s">
        <v>537</v>
      </c>
      <c r="P67"/>
      <c r="Q67"/>
      <c r="T67" s="29"/>
      <c r="U67" s="55"/>
      <c r="V67" s="55"/>
    </row>
    <row r="68" spans="1:22" x14ac:dyDescent="0.2">
      <c r="A68" s="1" t="s">
        <v>4429</v>
      </c>
      <c r="B68" s="50">
        <v>28</v>
      </c>
      <c r="C68" s="8">
        <v>29</v>
      </c>
      <c r="D68" s="66">
        <v>1594</v>
      </c>
      <c r="F68" s="63" t="s">
        <v>537</v>
      </c>
      <c r="G68" s="63" t="s">
        <v>537</v>
      </c>
      <c r="H68" s="63" t="s">
        <v>537</v>
      </c>
      <c r="I68" s="63" t="s">
        <v>537</v>
      </c>
      <c r="J68" s="63" t="s">
        <v>537</v>
      </c>
      <c r="K68" s="63" t="s">
        <v>537</v>
      </c>
      <c r="P68"/>
      <c r="Q68"/>
      <c r="T68" s="29"/>
      <c r="U68" s="55"/>
      <c r="V68" s="55"/>
    </row>
    <row r="69" spans="1:22" x14ac:dyDescent="0.2">
      <c r="A69" s="1" t="s">
        <v>4430</v>
      </c>
      <c r="B69" s="50">
        <v>26</v>
      </c>
      <c r="C69" s="8">
        <v>34</v>
      </c>
      <c r="D69" s="66">
        <v>1507</v>
      </c>
      <c r="F69" s="63" t="s">
        <v>537</v>
      </c>
      <c r="G69" s="63" t="s">
        <v>537</v>
      </c>
      <c r="H69" s="63" t="s">
        <v>537</v>
      </c>
      <c r="I69" s="63" t="s">
        <v>537</v>
      </c>
      <c r="J69" s="63" t="s">
        <v>537</v>
      </c>
      <c r="K69" s="63" t="s">
        <v>537</v>
      </c>
      <c r="P69"/>
      <c r="Q69"/>
      <c r="T69" s="29"/>
      <c r="U69" s="55"/>
      <c r="V69" s="55"/>
    </row>
    <row r="70" spans="1:22" x14ac:dyDescent="0.2">
      <c r="A70" s="1" t="s">
        <v>4431</v>
      </c>
      <c r="B70" s="50">
        <v>25</v>
      </c>
      <c r="C70" s="8">
        <v>38</v>
      </c>
      <c r="D70" s="66">
        <v>1465</v>
      </c>
      <c r="F70" s="63" t="s">
        <v>537</v>
      </c>
      <c r="G70" s="63" t="s">
        <v>537</v>
      </c>
      <c r="H70" s="63" t="s">
        <v>537</v>
      </c>
      <c r="I70" s="63" t="s">
        <v>537</v>
      </c>
      <c r="J70" s="63" t="s">
        <v>537</v>
      </c>
      <c r="K70" s="63" t="s">
        <v>537</v>
      </c>
      <c r="P70"/>
      <c r="Q70"/>
      <c r="T70" s="29"/>
      <c r="U70" s="55"/>
      <c r="V70" s="55"/>
    </row>
    <row r="71" spans="1:22" x14ac:dyDescent="0.2">
      <c r="A71" s="1" t="s">
        <v>4432</v>
      </c>
      <c r="B71" s="50">
        <v>24</v>
      </c>
      <c r="C71" s="8">
        <v>42</v>
      </c>
      <c r="D71" s="66">
        <v>1424</v>
      </c>
      <c r="F71" s="63" t="s">
        <v>537</v>
      </c>
      <c r="G71" s="63" t="s">
        <v>537</v>
      </c>
      <c r="H71" s="63" t="s">
        <v>537</v>
      </c>
      <c r="I71" s="63" t="s">
        <v>537</v>
      </c>
      <c r="J71" s="63" t="s">
        <v>537</v>
      </c>
      <c r="K71" s="63" t="s">
        <v>537</v>
      </c>
      <c r="P71"/>
      <c r="Q71"/>
      <c r="T71" s="29"/>
      <c r="U71" s="55"/>
      <c r="V71" s="55"/>
    </row>
    <row r="72" spans="1:22" x14ac:dyDescent="0.2">
      <c r="A72" s="1" t="s">
        <v>4433</v>
      </c>
      <c r="B72" s="50">
        <v>22</v>
      </c>
      <c r="C72" s="8">
        <v>48</v>
      </c>
      <c r="D72" s="66">
        <v>1335</v>
      </c>
      <c r="F72" s="63" t="s">
        <v>537</v>
      </c>
      <c r="G72" s="63" t="s">
        <v>537</v>
      </c>
      <c r="H72" s="63" t="s">
        <v>537</v>
      </c>
      <c r="I72" s="63" t="s">
        <v>537</v>
      </c>
      <c r="J72" s="63" t="s">
        <v>537</v>
      </c>
      <c r="K72" s="63" t="s">
        <v>537</v>
      </c>
      <c r="P72"/>
      <c r="Q72"/>
      <c r="T72" s="29"/>
      <c r="U72" s="55"/>
      <c r="V72" s="55"/>
    </row>
    <row r="73" spans="1:22" x14ac:dyDescent="0.2">
      <c r="A73" s="1" t="s">
        <v>4434</v>
      </c>
      <c r="B73" s="50">
        <v>21</v>
      </c>
      <c r="C73" s="8">
        <v>54</v>
      </c>
      <c r="D73" s="66">
        <v>1286</v>
      </c>
      <c r="F73" s="63" t="s">
        <v>537</v>
      </c>
      <c r="G73" s="63" t="s">
        <v>537</v>
      </c>
      <c r="H73" s="63" t="s">
        <v>537</v>
      </c>
      <c r="I73" s="63" t="s">
        <v>537</v>
      </c>
      <c r="J73" s="63" t="s">
        <v>537</v>
      </c>
      <c r="K73" s="63" t="s">
        <v>537</v>
      </c>
      <c r="P73"/>
      <c r="Q73"/>
      <c r="T73" s="29"/>
      <c r="U73" s="55"/>
      <c r="V73" s="55"/>
    </row>
    <row r="74" spans="1:22" x14ac:dyDescent="0.2">
      <c r="A74" s="1" t="s">
        <v>4435</v>
      </c>
      <c r="B74" s="50">
        <v>20</v>
      </c>
      <c r="C74" s="8">
        <v>60</v>
      </c>
      <c r="D74" s="66">
        <v>1231</v>
      </c>
      <c r="E74" s="67">
        <v>1318.2916666666667</v>
      </c>
      <c r="F74" s="56"/>
      <c r="G74" s="56"/>
      <c r="H74" s="55"/>
      <c r="I74" s="55"/>
      <c r="J74" s="55"/>
      <c r="K74" s="55"/>
      <c r="L74" s="8"/>
      <c r="M74" s="8"/>
      <c r="N74" s="8"/>
      <c r="P74"/>
      <c r="Q74"/>
      <c r="T74" s="29"/>
      <c r="U74" s="55"/>
      <c r="V74" s="55"/>
    </row>
    <row r="75" spans="1:22" x14ac:dyDescent="0.2">
      <c r="A75" s="11" t="s">
        <v>4436</v>
      </c>
      <c r="B75" s="50">
        <v>19</v>
      </c>
      <c r="C75" s="8">
        <v>68</v>
      </c>
      <c r="D75" s="66">
        <v>1169</v>
      </c>
      <c r="E75" s="67"/>
      <c r="F75" s="8"/>
      <c r="P75"/>
      <c r="Q75"/>
      <c r="T75" s="29"/>
      <c r="U75" s="55"/>
      <c r="V75" s="55"/>
    </row>
    <row r="76" spans="1:22" x14ac:dyDescent="0.2">
      <c r="A76" s="1" t="s">
        <v>4437</v>
      </c>
      <c r="B76" s="50">
        <v>18</v>
      </c>
      <c r="C76" s="8">
        <v>77</v>
      </c>
      <c r="D76" s="66">
        <v>1098</v>
      </c>
      <c r="P76"/>
      <c r="Q76"/>
      <c r="T76" s="29"/>
      <c r="U76" s="55"/>
      <c r="V76" s="55"/>
    </row>
    <row r="77" spans="1:22" x14ac:dyDescent="0.2">
      <c r="A77" s="1" t="s">
        <v>4438</v>
      </c>
      <c r="B77" s="50">
        <v>17</v>
      </c>
      <c r="C77" s="8">
        <v>81</v>
      </c>
      <c r="D77" s="66">
        <v>1016</v>
      </c>
      <c r="P77"/>
      <c r="Q77"/>
      <c r="T77" s="29"/>
      <c r="U77" s="55"/>
      <c r="V77" s="55"/>
    </row>
    <row r="78" spans="1:22" x14ac:dyDescent="0.2">
      <c r="A78" s="1" t="s">
        <v>4439</v>
      </c>
      <c r="B78" s="50">
        <v>17</v>
      </c>
      <c r="C78" s="8">
        <v>83</v>
      </c>
      <c r="D78" s="66">
        <v>1016</v>
      </c>
      <c r="P78"/>
      <c r="Q78"/>
      <c r="T78" s="29"/>
      <c r="U78" s="55"/>
      <c r="V78" s="55"/>
    </row>
    <row r="79" spans="1:22" x14ac:dyDescent="0.2">
      <c r="A79" s="1" t="s">
        <v>4440</v>
      </c>
      <c r="B79" s="50">
        <v>16</v>
      </c>
      <c r="C79" s="8">
        <v>85</v>
      </c>
      <c r="D79" s="66">
        <v>921</v>
      </c>
      <c r="P79"/>
      <c r="Q79"/>
      <c r="T79" s="29"/>
      <c r="U79" s="55"/>
      <c r="V79" s="55"/>
    </row>
    <row r="80" spans="1:22" x14ac:dyDescent="0.2">
      <c r="A80" s="1" t="s">
        <v>4441</v>
      </c>
      <c r="B80" s="50">
        <v>16</v>
      </c>
      <c r="C80" s="8">
        <v>87</v>
      </c>
      <c r="D80" s="66">
        <v>921</v>
      </c>
      <c r="P80"/>
      <c r="Q80"/>
      <c r="T80" s="29"/>
      <c r="U80" s="55"/>
      <c r="V80" s="55"/>
    </row>
    <row r="81" spans="1:22" x14ac:dyDescent="0.2">
      <c r="A81" s="1" t="s">
        <v>4442</v>
      </c>
      <c r="B81" s="50">
        <v>15</v>
      </c>
      <c r="C81" s="8">
        <v>90</v>
      </c>
      <c r="D81" s="66">
        <v>811</v>
      </c>
      <c r="P81"/>
      <c r="Q81"/>
      <c r="T81" s="29"/>
      <c r="U81" s="55"/>
      <c r="V81" s="55"/>
    </row>
    <row r="82" spans="1:22" x14ac:dyDescent="0.2">
      <c r="A82" s="1" t="s">
        <v>4443</v>
      </c>
      <c r="B82" s="50">
        <v>14</v>
      </c>
      <c r="C82" s="8">
        <v>92</v>
      </c>
      <c r="D82" s="66">
        <v>0</v>
      </c>
      <c r="F82" s="64" t="s">
        <v>537</v>
      </c>
      <c r="G82" s="64" t="s">
        <v>537</v>
      </c>
      <c r="H82" s="64" t="s">
        <v>537</v>
      </c>
      <c r="I82" s="64" t="s">
        <v>537</v>
      </c>
      <c r="J82" s="64" t="s">
        <v>537</v>
      </c>
      <c r="K82" s="64" t="s">
        <v>537</v>
      </c>
      <c r="P82"/>
      <c r="Q82"/>
      <c r="T82" s="29"/>
      <c r="U82" s="55"/>
      <c r="V82" s="55"/>
    </row>
    <row r="83" spans="1:22" x14ac:dyDescent="0.2">
      <c r="A83" s="1" t="s">
        <v>4444</v>
      </c>
      <c r="B83" s="50">
        <v>16</v>
      </c>
      <c r="C83" s="8">
        <v>84</v>
      </c>
      <c r="D83" s="66">
        <v>921</v>
      </c>
      <c r="F83" s="64" t="s">
        <v>537</v>
      </c>
      <c r="G83" s="64" t="s">
        <v>537</v>
      </c>
      <c r="H83" s="64" t="s">
        <v>537</v>
      </c>
      <c r="I83" s="64" t="s">
        <v>537</v>
      </c>
      <c r="J83" s="64" t="s">
        <v>537</v>
      </c>
      <c r="K83" s="64" t="s">
        <v>537</v>
      </c>
      <c r="P83"/>
      <c r="Q83"/>
      <c r="T83" s="29"/>
      <c r="U83" s="55"/>
      <c r="V83" s="55"/>
    </row>
    <row r="84" spans="1:22" x14ac:dyDescent="0.2">
      <c r="A84" s="1" t="s">
        <v>4445</v>
      </c>
      <c r="B84" s="50">
        <v>19</v>
      </c>
      <c r="C84" s="8">
        <v>73</v>
      </c>
      <c r="D84" s="66">
        <v>1169</v>
      </c>
      <c r="F84" s="64" t="s">
        <v>537</v>
      </c>
      <c r="G84" s="64" t="s">
        <v>537</v>
      </c>
      <c r="H84" s="64" t="s">
        <v>537</v>
      </c>
      <c r="I84" s="64" t="s">
        <v>537</v>
      </c>
      <c r="J84" s="64" t="s">
        <v>537</v>
      </c>
      <c r="K84" s="64" t="s">
        <v>537</v>
      </c>
      <c r="P84"/>
      <c r="Q84"/>
      <c r="T84" s="29"/>
      <c r="U84" s="55"/>
      <c r="V84" s="55"/>
    </row>
    <row r="85" spans="1:22" x14ac:dyDescent="0.2">
      <c r="A85" s="1" t="s">
        <v>4446</v>
      </c>
      <c r="B85" s="50">
        <v>21</v>
      </c>
      <c r="C85" s="8">
        <v>64</v>
      </c>
      <c r="D85" s="66">
        <v>1286</v>
      </c>
      <c r="F85" s="64" t="s">
        <v>537</v>
      </c>
      <c r="G85" s="64" t="s">
        <v>537</v>
      </c>
      <c r="H85" s="64" t="s">
        <v>537</v>
      </c>
      <c r="I85" s="64" t="s">
        <v>537</v>
      </c>
      <c r="J85" s="64" t="s">
        <v>537</v>
      </c>
      <c r="K85" s="64" t="s">
        <v>537</v>
      </c>
      <c r="P85"/>
      <c r="Q85"/>
      <c r="T85" s="29"/>
      <c r="U85" s="55"/>
      <c r="V85" s="55"/>
    </row>
    <row r="86" spans="1:22" x14ac:dyDescent="0.2">
      <c r="A86" s="1" t="s">
        <v>4447</v>
      </c>
      <c r="B86" s="50">
        <v>23</v>
      </c>
      <c r="C86" s="8">
        <v>57</v>
      </c>
      <c r="D86" s="66">
        <v>1381</v>
      </c>
      <c r="F86" s="64" t="s">
        <v>537</v>
      </c>
      <c r="G86" s="64" t="s">
        <v>537</v>
      </c>
      <c r="H86" s="64" t="s">
        <v>537</v>
      </c>
      <c r="I86" s="64" t="s">
        <v>537</v>
      </c>
      <c r="J86" s="64" t="s">
        <v>537</v>
      </c>
      <c r="K86" s="64" t="s">
        <v>537</v>
      </c>
      <c r="P86"/>
      <c r="Q86"/>
      <c r="T86" s="29"/>
      <c r="U86" s="55"/>
      <c r="V86" s="55"/>
    </row>
    <row r="87" spans="1:22" x14ac:dyDescent="0.2">
      <c r="A87" s="1" t="s">
        <v>4448</v>
      </c>
      <c r="B87" s="50">
        <v>25</v>
      </c>
      <c r="C87" s="8">
        <v>50</v>
      </c>
      <c r="D87" s="66">
        <v>1465</v>
      </c>
      <c r="F87" s="64" t="s">
        <v>537</v>
      </c>
      <c r="G87" s="64" t="s">
        <v>537</v>
      </c>
      <c r="H87" s="64" t="s">
        <v>537</v>
      </c>
      <c r="I87" s="64" t="s">
        <v>537</v>
      </c>
      <c r="J87" s="64" t="s">
        <v>537</v>
      </c>
      <c r="K87" s="64" t="s">
        <v>537</v>
      </c>
      <c r="P87"/>
      <c r="Q87"/>
      <c r="T87" s="29"/>
      <c r="U87" s="55"/>
      <c r="V87" s="55"/>
    </row>
    <row r="88" spans="1:22" x14ac:dyDescent="0.2">
      <c r="A88" s="1" t="s">
        <v>4449</v>
      </c>
      <c r="B88" s="50">
        <v>26</v>
      </c>
      <c r="C88" s="8">
        <v>44</v>
      </c>
      <c r="D88" s="66">
        <v>1507</v>
      </c>
      <c r="F88" s="64" t="s">
        <v>537</v>
      </c>
      <c r="G88" s="64" t="s">
        <v>537</v>
      </c>
      <c r="H88" s="64" t="s">
        <v>537</v>
      </c>
      <c r="I88" s="64" t="s">
        <v>537</v>
      </c>
      <c r="J88" s="64" t="s">
        <v>537</v>
      </c>
      <c r="K88" s="64" t="s">
        <v>537</v>
      </c>
      <c r="P88"/>
      <c r="Q88"/>
      <c r="T88" s="29"/>
      <c r="U88" s="55"/>
      <c r="V88" s="55"/>
    </row>
    <row r="89" spans="1:22" x14ac:dyDescent="0.2">
      <c r="A89" s="1" t="s">
        <v>4450</v>
      </c>
      <c r="B89" s="50">
        <v>27</v>
      </c>
      <c r="C89" s="8">
        <v>41</v>
      </c>
      <c r="D89" s="66">
        <v>1550</v>
      </c>
      <c r="F89" s="64" t="s">
        <v>537</v>
      </c>
      <c r="G89" s="64" t="s">
        <v>537</v>
      </c>
      <c r="H89" s="64" t="s">
        <v>537</v>
      </c>
      <c r="I89" s="64" t="s">
        <v>537</v>
      </c>
      <c r="J89" s="64" t="s">
        <v>537</v>
      </c>
      <c r="K89" s="64" t="s">
        <v>537</v>
      </c>
      <c r="P89"/>
      <c r="Q89"/>
      <c r="T89" s="29"/>
      <c r="U89" s="55"/>
      <c r="V89" s="55"/>
    </row>
    <row r="90" spans="1:22" x14ac:dyDescent="0.2">
      <c r="A90" s="1" t="s">
        <v>4451</v>
      </c>
      <c r="B90" s="50">
        <v>27</v>
      </c>
      <c r="C90" s="8">
        <v>38</v>
      </c>
      <c r="D90" s="66">
        <v>1550</v>
      </c>
      <c r="F90" s="64" t="s">
        <v>537</v>
      </c>
      <c r="G90" s="64" t="s">
        <v>537</v>
      </c>
      <c r="H90" s="64" t="s">
        <v>537</v>
      </c>
      <c r="I90" s="64" t="s">
        <v>537</v>
      </c>
      <c r="J90" s="64" t="s">
        <v>537</v>
      </c>
      <c r="K90" s="64" t="s">
        <v>537</v>
      </c>
      <c r="P90"/>
      <c r="Q90"/>
      <c r="T90" s="18"/>
    </row>
    <row r="91" spans="1:22" x14ac:dyDescent="0.2">
      <c r="A91" s="1" t="s">
        <v>4452</v>
      </c>
      <c r="B91" s="50">
        <v>28</v>
      </c>
      <c r="C91" s="8">
        <v>37</v>
      </c>
      <c r="D91" s="66">
        <v>1594</v>
      </c>
      <c r="F91" s="64" t="s">
        <v>537</v>
      </c>
      <c r="G91" s="64" t="s">
        <v>537</v>
      </c>
      <c r="H91" s="64" t="s">
        <v>537</v>
      </c>
      <c r="I91" s="64" t="s">
        <v>537</v>
      </c>
      <c r="J91" s="64" t="s">
        <v>537</v>
      </c>
      <c r="K91" s="64" t="s">
        <v>537</v>
      </c>
      <c r="P91"/>
      <c r="Q91"/>
      <c r="T91" s="18"/>
      <c r="U91" s="66"/>
      <c r="V91" s="66"/>
    </row>
    <row r="92" spans="1:22" x14ac:dyDescent="0.2">
      <c r="A92" s="1" t="s">
        <v>4453</v>
      </c>
      <c r="B92" s="50">
        <v>26</v>
      </c>
      <c r="C92" s="8">
        <v>38</v>
      </c>
      <c r="D92" s="66">
        <v>1507</v>
      </c>
      <c r="F92" s="64" t="s">
        <v>537</v>
      </c>
      <c r="G92" s="64" t="s">
        <v>537</v>
      </c>
      <c r="H92" s="64" t="s">
        <v>537</v>
      </c>
      <c r="I92" s="64" t="s">
        <v>537</v>
      </c>
      <c r="J92" s="64" t="s">
        <v>537</v>
      </c>
      <c r="K92" s="64" t="s">
        <v>537</v>
      </c>
      <c r="P92"/>
      <c r="Q92"/>
      <c r="T92" s="18"/>
    </row>
    <row r="93" spans="1:22" x14ac:dyDescent="0.2">
      <c r="A93" s="1" t="s">
        <v>4454</v>
      </c>
      <c r="B93" s="50">
        <v>25</v>
      </c>
      <c r="C93" s="8">
        <v>43</v>
      </c>
      <c r="D93" s="66">
        <v>1465</v>
      </c>
      <c r="F93" s="64" t="s">
        <v>537</v>
      </c>
      <c r="G93" s="64" t="s">
        <v>537</v>
      </c>
      <c r="H93" s="64" t="s">
        <v>537</v>
      </c>
      <c r="I93" s="64" t="s">
        <v>537</v>
      </c>
      <c r="J93" s="64" t="s">
        <v>537</v>
      </c>
      <c r="K93" s="64" t="s">
        <v>537</v>
      </c>
      <c r="P93"/>
      <c r="Q93"/>
      <c r="T93" s="18"/>
    </row>
    <row r="94" spans="1:22" x14ac:dyDescent="0.2">
      <c r="A94" s="1" t="s">
        <v>4455</v>
      </c>
      <c r="B94" s="50">
        <v>24</v>
      </c>
      <c r="C94" s="8">
        <v>46</v>
      </c>
      <c r="D94" s="66">
        <v>1424</v>
      </c>
      <c r="F94" s="64" t="s">
        <v>537</v>
      </c>
      <c r="G94" s="64" t="s">
        <v>537</v>
      </c>
      <c r="H94" s="64" t="s">
        <v>537</v>
      </c>
      <c r="I94" s="64" t="s">
        <v>537</v>
      </c>
      <c r="J94" s="64" t="s">
        <v>537</v>
      </c>
      <c r="K94" s="64" t="s">
        <v>537</v>
      </c>
      <c r="P94"/>
      <c r="Q94"/>
      <c r="T94" s="18"/>
    </row>
    <row r="95" spans="1:22" x14ac:dyDescent="0.2">
      <c r="A95" s="1" t="s">
        <v>4456</v>
      </c>
      <c r="B95" s="50">
        <v>23</v>
      </c>
      <c r="C95" s="8">
        <v>50</v>
      </c>
      <c r="D95" s="66">
        <v>1381</v>
      </c>
      <c r="F95" s="64" t="s">
        <v>537</v>
      </c>
      <c r="G95" s="64" t="s">
        <v>537</v>
      </c>
      <c r="H95" s="64" t="s">
        <v>537</v>
      </c>
      <c r="I95" s="64" t="s">
        <v>537</v>
      </c>
      <c r="J95" s="64" t="s">
        <v>537</v>
      </c>
      <c r="K95" s="64" t="s">
        <v>537</v>
      </c>
      <c r="P95"/>
      <c r="Q95"/>
      <c r="T95" s="18"/>
    </row>
    <row r="96" spans="1:22" x14ac:dyDescent="0.2">
      <c r="A96" s="1" t="s">
        <v>4457</v>
      </c>
      <c r="B96" s="50">
        <v>22</v>
      </c>
      <c r="C96" s="8">
        <v>53</v>
      </c>
      <c r="D96" s="66">
        <v>1335</v>
      </c>
      <c r="F96" s="64" t="s">
        <v>537</v>
      </c>
      <c r="G96" s="64" t="s">
        <v>537</v>
      </c>
      <c r="H96" s="64" t="s">
        <v>537</v>
      </c>
      <c r="I96" s="64" t="s">
        <v>537</v>
      </c>
      <c r="J96" s="64" t="s">
        <v>537</v>
      </c>
      <c r="K96" s="64" t="s">
        <v>537</v>
      </c>
      <c r="P96"/>
      <c r="Q96"/>
      <c r="T96" s="18"/>
    </row>
    <row r="97" spans="1:20" x14ac:dyDescent="0.2">
      <c r="A97" s="1" t="s">
        <v>4458</v>
      </c>
      <c r="B97" s="50">
        <v>21</v>
      </c>
      <c r="C97" s="8">
        <v>56</v>
      </c>
      <c r="D97" s="66">
        <v>1286</v>
      </c>
      <c r="P97"/>
      <c r="Q97"/>
      <c r="T97" s="18"/>
    </row>
    <row r="98" spans="1:20" x14ac:dyDescent="0.2">
      <c r="A98" s="1" t="s">
        <v>4459</v>
      </c>
      <c r="B98" s="50">
        <v>20</v>
      </c>
      <c r="C98" s="8">
        <v>59</v>
      </c>
      <c r="D98" s="66">
        <v>1231</v>
      </c>
      <c r="E98" s="67">
        <v>1208.5</v>
      </c>
      <c r="F98" s="56"/>
      <c r="G98" s="56"/>
      <c r="H98" s="55"/>
      <c r="I98" s="55"/>
      <c r="J98" s="55"/>
      <c r="K98" s="55"/>
      <c r="L98" s="8"/>
      <c r="P98"/>
      <c r="Q98"/>
      <c r="T98" s="18"/>
    </row>
    <row r="99" spans="1:20" x14ac:dyDescent="0.2">
      <c r="A99" s="1" t="s">
        <v>4460</v>
      </c>
      <c r="B99" s="50">
        <v>19</v>
      </c>
      <c r="C99" s="8">
        <v>61</v>
      </c>
      <c r="D99" s="66">
        <v>1169</v>
      </c>
      <c r="E99" s="67"/>
      <c r="F99" s="8"/>
      <c r="P99"/>
      <c r="Q99"/>
      <c r="T99" s="18"/>
    </row>
    <row r="100" spans="1:20" x14ac:dyDescent="0.2">
      <c r="A100" s="1" t="s">
        <v>4461</v>
      </c>
      <c r="B100" s="50">
        <v>18</v>
      </c>
      <c r="C100" s="8">
        <v>63</v>
      </c>
      <c r="D100" s="66">
        <v>1098</v>
      </c>
      <c r="P100"/>
      <c r="Q100"/>
      <c r="T100" s="18"/>
    </row>
    <row r="101" spans="1:20" x14ac:dyDescent="0.2">
      <c r="A101" s="1" t="s">
        <v>4462</v>
      </c>
      <c r="B101" s="50">
        <v>17</v>
      </c>
      <c r="C101" s="8">
        <v>63</v>
      </c>
      <c r="D101" s="66">
        <v>1016</v>
      </c>
      <c r="P101"/>
      <c r="Q101"/>
      <c r="T101" s="18"/>
    </row>
    <row r="102" spans="1:20" x14ac:dyDescent="0.2">
      <c r="A102" s="1" t="s">
        <v>4463</v>
      </c>
      <c r="B102" s="50">
        <v>17</v>
      </c>
      <c r="C102" s="8">
        <v>64</v>
      </c>
      <c r="D102" s="66">
        <v>1016</v>
      </c>
      <c r="P102"/>
      <c r="Q102"/>
      <c r="T102" s="18"/>
    </row>
    <row r="103" spans="1:20" x14ac:dyDescent="0.2">
      <c r="A103" s="1" t="s">
        <v>4464</v>
      </c>
      <c r="B103" s="50">
        <v>16</v>
      </c>
      <c r="C103" s="8">
        <v>67</v>
      </c>
      <c r="D103" s="66">
        <v>921</v>
      </c>
      <c r="P103"/>
      <c r="Q103"/>
      <c r="T103" s="18"/>
    </row>
    <row r="104" spans="1:20" x14ac:dyDescent="0.2">
      <c r="A104" s="1" t="s">
        <v>4465</v>
      </c>
      <c r="B104" s="50">
        <v>15</v>
      </c>
      <c r="C104" s="8">
        <v>70</v>
      </c>
      <c r="D104" s="66">
        <v>811</v>
      </c>
      <c r="P104"/>
      <c r="Q104"/>
      <c r="T104" s="18"/>
    </row>
    <row r="105" spans="1:20" x14ac:dyDescent="0.2">
      <c r="A105" s="1" t="s">
        <v>4466</v>
      </c>
      <c r="B105" s="50">
        <v>15</v>
      </c>
      <c r="C105" s="8">
        <v>73</v>
      </c>
      <c r="D105" s="66">
        <v>811</v>
      </c>
      <c r="P105"/>
      <c r="Q105"/>
      <c r="T105" s="18"/>
    </row>
    <row r="106" spans="1:20" x14ac:dyDescent="0.2">
      <c r="A106" s="1" t="s">
        <v>4467</v>
      </c>
      <c r="B106" s="50">
        <v>15</v>
      </c>
      <c r="C106" s="8">
        <v>72</v>
      </c>
      <c r="D106" s="66">
        <v>811</v>
      </c>
      <c r="F106" s="64" t="s">
        <v>537</v>
      </c>
      <c r="G106" s="64" t="s">
        <v>537</v>
      </c>
      <c r="H106" s="64" t="s">
        <v>537</v>
      </c>
      <c r="I106" s="64" t="s">
        <v>537</v>
      </c>
      <c r="J106" s="64" t="s">
        <v>537</v>
      </c>
      <c r="K106" s="64" t="s">
        <v>537</v>
      </c>
      <c r="P106"/>
      <c r="Q106"/>
      <c r="T106" s="18"/>
    </row>
    <row r="107" spans="1:20" x14ac:dyDescent="0.2">
      <c r="A107" s="1" t="s">
        <v>4468</v>
      </c>
      <c r="B107" s="50">
        <v>17</v>
      </c>
      <c r="C107" s="8">
        <v>66</v>
      </c>
      <c r="D107" s="66">
        <v>1016</v>
      </c>
      <c r="F107" s="64" t="s">
        <v>537</v>
      </c>
      <c r="G107" s="64" t="s">
        <v>537</v>
      </c>
      <c r="H107" s="64" t="s">
        <v>537</v>
      </c>
      <c r="I107" s="64" t="s">
        <v>537</v>
      </c>
      <c r="J107" s="64" t="s">
        <v>537</v>
      </c>
      <c r="K107" s="64" t="s">
        <v>537</v>
      </c>
      <c r="P107"/>
      <c r="Q107"/>
      <c r="T107" s="18"/>
    </row>
    <row r="108" spans="1:20" x14ac:dyDescent="0.2">
      <c r="A108" s="1" t="s">
        <v>4469</v>
      </c>
      <c r="B108" s="50">
        <v>20</v>
      </c>
      <c r="C108" s="8">
        <v>55</v>
      </c>
      <c r="D108" s="66">
        <v>1231</v>
      </c>
      <c r="F108" s="64" t="s">
        <v>537</v>
      </c>
      <c r="G108" s="64" t="s">
        <v>537</v>
      </c>
      <c r="H108" s="64" t="s">
        <v>537</v>
      </c>
      <c r="I108" s="64" t="s">
        <v>537</v>
      </c>
      <c r="J108" s="64" t="s">
        <v>537</v>
      </c>
      <c r="K108" s="64" t="s">
        <v>537</v>
      </c>
      <c r="P108"/>
      <c r="Q108"/>
      <c r="T108" s="18"/>
    </row>
    <row r="109" spans="1:20" x14ac:dyDescent="0.2">
      <c r="A109" s="1" t="s">
        <v>4470</v>
      </c>
      <c r="B109" s="50">
        <v>23</v>
      </c>
      <c r="C109" s="8">
        <v>49</v>
      </c>
      <c r="D109" s="66">
        <v>1381</v>
      </c>
      <c r="F109" s="64" t="s">
        <v>537</v>
      </c>
      <c r="G109" s="64" t="s">
        <v>537</v>
      </c>
      <c r="H109" s="64" t="s">
        <v>537</v>
      </c>
      <c r="I109" s="64" t="s">
        <v>537</v>
      </c>
      <c r="J109" s="64" t="s">
        <v>537</v>
      </c>
      <c r="K109" s="64" t="s">
        <v>537</v>
      </c>
      <c r="P109"/>
      <c r="Q109"/>
      <c r="T109" s="18"/>
    </row>
    <row r="110" spans="1:20" x14ac:dyDescent="0.2">
      <c r="A110" s="1" t="s">
        <v>4471</v>
      </c>
      <c r="B110" s="50">
        <v>26</v>
      </c>
      <c r="C110" s="8">
        <v>44</v>
      </c>
      <c r="D110" s="66">
        <v>1507</v>
      </c>
      <c r="F110" s="64" t="s">
        <v>537</v>
      </c>
      <c r="G110" s="64" t="s">
        <v>537</v>
      </c>
      <c r="H110" s="64" t="s">
        <v>537</v>
      </c>
      <c r="I110" s="64" t="s">
        <v>537</v>
      </c>
      <c r="J110" s="64" t="s">
        <v>537</v>
      </c>
      <c r="K110" s="64" t="s">
        <v>537</v>
      </c>
      <c r="P110"/>
      <c r="Q110"/>
      <c r="T110" s="18"/>
    </row>
    <row r="111" spans="1:20" x14ac:dyDescent="0.2">
      <c r="A111" s="1" t="s">
        <v>4472</v>
      </c>
      <c r="B111" s="50">
        <v>27</v>
      </c>
      <c r="C111" s="8">
        <v>38</v>
      </c>
      <c r="D111" s="66">
        <v>1550</v>
      </c>
      <c r="F111" s="64" t="s">
        <v>537</v>
      </c>
      <c r="G111" s="64" t="s">
        <v>537</v>
      </c>
      <c r="H111" s="64" t="s">
        <v>537</v>
      </c>
      <c r="I111" s="64" t="s">
        <v>537</v>
      </c>
      <c r="J111" s="64" t="s">
        <v>537</v>
      </c>
      <c r="K111" s="64" t="s">
        <v>537</v>
      </c>
      <c r="P111"/>
      <c r="Q111"/>
      <c r="T111" s="18"/>
    </row>
    <row r="112" spans="1:20" x14ac:dyDescent="0.2">
      <c r="A112" s="1" t="s">
        <v>4473</v>
      </c>
      <c r="B112" s="50">
        <v>28</v>
      </c>
      <c r="C112" s="8">
        <v>34</v>
      </c>
      <c r="D112" s="66">
        <v>1594</v>
      </c>
      <c r="F112" s="64" t="s">
        <v>537</v>
      </c>
      <c r="G112" s="64" t="s">
        <v>537</v>
      </c>
      <c r="H112" s="64" t="s">
        <v>537</v>
      </c>
      <c r="I112" s="64" t="s">
        <v>537</v>
      </c>
      <c r="J112" s="64" t="s">
        <v>537</v>
      </c>
      <c r="K112" s="64" t="s">
        <v>537</v>
      </c>
      <c r="P112"/>
      <c r="Q112"/>
      <c r="T112" s="18"/>
    </row>
    <row r="113" spans="1:20" x14ac:dyDescent="0.2">
      <c r="A113" s="1" t="s">
        <v>4474</v>
      </c>
      <c r="B113" s="50">
        <v>29</v>
      </c>
      <c r="C113" s="8">
        <v>32</v>
      </c>
      <c r="D113" s="66">
        <v>1640</v>
      </c>
      <c r="F113" s="64" t="s">
        <v>537</v>
      </c>
      <c r="G113" s="64" t="s">
        <v>537</v>
      </c>
      <c r="H113" s="64" t="s">
        <v>537</v>
      </c>
      <c r="I113" s="64" t="s">
        <v>537</v>
      </c>
      <c r="J113" s="64" t="s">
        <v>537</v>
      </c>
      <c r="K113" s="64" t="s">
        <v>537</v>
      </c>
      <c r="P113"/>
      <c r="Q113"/>
      <c r="T113" s="18"/>
    </row>
    <row r="114" spans="1:20" x14ac:dyDescent="0.2">
      <c r="A114" s="1" t="s">
        <v>4475</v>
      </c>
      <c r="B114" s="50">
        <v>29</v>
      </c>
      <c r="C114" s="8">
        <v>30</v>
      </c>
      <c r="D114" s="66">
        <v>1640</v>
      </c>
      <c r="F114" s="64" t="s">
        <v>537</v>
      </c>
      <c r="G114" s="64" t="s">
        <v>537</v>
      </c>
      <c r="H114" s="64" t="s">
        <v>537</v>
      </c>
      <c r="I114" s="64" t="s">
        <v>537</v>
      </c>
      <c r="J114" s="64" t="s">
        <v>537</v>
      </c>
      <c r="K114" s="64" t="s">
        <v>537</v>
      </c>
      <c r="P114"/>
      <c r="Q114"/>
      <c r="T114" s="18"/>
    </row>
    <row r="115" spans="1:20" x14ac:dyDescent="0.2">
      <c r="A115" s="1" t="s">
        <v>4476</v>
      </c>
      <c r="B115" s="50">
        <v>29</v>
      </c>
      <c r="C115" s="8">
        <v>30</v>
      </c>
      <c r="D115" s="66">
        <v>1640</v>
      </c>
      <c r="F115" s="64" t="s">
        <v>537</v>
      </c>
      <c r="G115" s="64" t="s">
        <v>537</v>
      </c>
      <c r="H115" s="64" t="s">
        <v>537</v>
      </c>
      <c r="I115" s="64" t="s">
        <v>537</v>
      </c>
      <c r="J115" s="64" t="s">
        <v>537</v>
      </c>
      <c r="K115" s="64" t="s">
        <v>537</v>
      </c>
      <c r="P115"/>
      <c r="Q115"/>
      <c r="T115" s="18"/>
    </row>
    <row r="116" spans="1:20" x14ac:dyDescent="0.2">
      <c r="A116" s="1" t="s">
        <v>4477</v>
      </c>
      <c r="B116" s="50">
        <v>28</v>
      </c>
      <c r="C116" s="8">
        <v>31</v>
      </c>
      <c r="D116" s="66">
        <v>1594</v>
      </c>
      <c r="F116" s="64" t="s">
        <v>537</v>
      </c>
      <c r="G116" s="64" t="s">
        <v>537</v>
      </c>
      <c r="H116" s="64" t="s">
        <v>537</v>
      </c>
      <c r="I116" s="64" t="s">
        <v>537</v>
      </c>
      <c r="J116" s="64" t="s">
        <v>537</v>
      </c>
      <c r="K116" s="64" t="s">
        <v>537</v>
      </c>
      <c r="P116"/>
      <c r="Q116"/>
      <c r="T116" s="18"/>
    </row>
    <row r="117" spans="1:20" x14ac:dyDescent="0.2">
      <c r="A117" s="1" t="s">
        <v>4478</v>
      </c>
      <c r="B117" s="50">
        <v>25</v>
      </c>
      <c r="C117" s="8">
        <v>40</v>
      </c>
      <c r="D117" s="66">
        <v>1465</v>
      </c>
      <c r="F117" s="64" t="s">
        <v>537</v>
      </c>
      <c r="G117" s="64" t="s">
        <v>537</v>
      </c>
      <c r="H117" s="64" t="s">
        <v>537</v>
      </c>
      <c r="I117" s="64" t="s">
        <v>537</v>
      </c>
      <c r="J117" s="64" t="s">
        <v>537</v>
      </c>
      <c r="K117" s="64" t="s">
        <v>537</v>
      </c>
      <c r="P117"/>
      <c r="Q117"/>
      <c r="T117" s="18"/>
    </row>
    <row r="118" spans="1:20" x14ac:dyDescent="0.2">
      <c r="A118" s="1" t="s">
        <v>4479</v>
      </c>
      <c r="B118" s="50">
        <v>24</v>
      </c>
      <c r="C118" s="8">
        <v>46</v>
      </c>
      <c r="D118" s="66">
        <v>1424</v>
      </c>
      <c r="F118" s="64" t="s">
        <v>537</v>
      </c>
      <c r="G118" s="64" t="s">
        <v>537</v>
      </c>
      <c r="H118" s="64" t="s">
        <v>537</v>
      </c>
      <c r="I118" s="64" t="s">
        <v>537</v>
      </c>
      <c r="J118" s="64" t="s">
        <v>537</v>
      </c>
      <c r="K118" s="64" t="s">
        <v>537</v>
      </c>
      <c r="P118"/>
      <c r="Q118"/>
      <c r="T118" s="18"/>
    </row>
    <row r="119" spans="1:20" x14ac:dyDescent="0.2">
      <c r="A119" s="1" t="s">
        <v>4480</v>
      </c>
      <c r="B119" s="50">
        <v>21</v>
      </c>
      <c r="C119" s="8">
        <v>58</v>
      </c>
      <c r="D119" s="66">
        <v>1286</v>
      </c>
      <c r="F119" s="64" t="s">
        <v>537</v>
      </c>
      <c r="G119" s="64" t="s">
        <v>537</v>
      </c>
      <c r="H119" s="64" t="s">
        <v>537</v>
      </c>
      <c r="I119" s="64" t="s">
        <v>537</v>
      </c>
      <c r="J119" s="64" t="s">
        <v>537</v>
      </c>
      <c r="K119" s="64" t="s">
        <v>537</v>
      </c>
      <c r="P119"/>
      <c r="Q119"/>
      <c r="T119" s="18"/>
    </row>
    <row r="120" spans="1:20" x14ac:dyDescent="0.2">
      <c r="A120" s="1" t="s">
        <v>4481</v>
      </c>
      <c r="B120" s="50">
        <v>20</v>
      </c>
      <c r="C120" s="8">
        <v>66</v>
      </c>
      <c r="D120" s="66">
        <v>1231</v>
      </c>
      <c r="F120" s="64" t="s">
        <v>537</v>
      </c>
      <c r="G120" s="64" t="s">
        <v>537</v>
      </c>
      <c r="H120" s="64" t="s">
        <v>537</v>
      </c>
      <c r="I120" s="64" t="s">
        <v>537</v>
      </c>
      <c r="J120" s="64" t="s">
        <v>537</v>
      </c>
      <c r="K120" s="64" t="s">
        <v>537</v>
      </c>
      <c r="P120"/>
      <c r="Q120"/>
      <c r="T120" s="18"/>
    </row>
    <row r="121" spans="1:20" x14ac:dyDescent="0.2">
      <c r="A121" s="1" t="s">
        <v>4482</v>
      </c>
      <c r="B121" s="50">
        <v>20</v>
      </c>
      <c r="C121" s="8">
        <v>66</v>
      </c>
      <c r="D121" s="66">
        <v>1231</v>
      </c>
      <c r="F121" s="54"/>
      <c r="G121" s="54"/>
      <c r="H121" s="54"/>
      <c r="I121" s="54"/>
      <c r="J121" s="54"/>
      <c r="K121" s="54"/>
      <c r="P121"/>
      <c r="Q121"/>
      <c r="T121" s="18"/>
    </row>
    <row r="122" spans="1:20" x14ac:dyDescent="0.2">
      <c r="A122" s="1" t="s">
        <v>4483</v>
      </c>
      <c r="B122" s="50">
        <v>18</v>
      </c>
      <c r="C122" s="8">
        <v>73</v>
      </c>
      <c r="D122" s="66">
        <v>1098</v>
      </c>
      <c r="E122" s="67">
        <v>1257.5416666666667</v>
      </c>
      <c r="F122" s="56" t="e">
        <f>AVERAGE(F106:F121)</f>
        <v>#DIV/0!</v>
      </c>
      <c r="G122" s="56" t="e">
        <f>AVERAGE(G106:G121)</f>
        <v>#DIV/0!</v>
      </c>
      <c r="H122" s="55" t="e">
        <f>H130-H106</f>
        <v>#VALUE!</v>
      </c>
      <c r="I122" s="55" t="e">
        <f>AVERAGE(I106:I121)</f>
        <v>#DIV/0!</v>
      </c>
      <c r="J122" s="55" t="e">
        <f>AVERAGE(J106:J121)</f>
        <v>#DIV/0!</v>
      </c>
      <c r="K122" s="55" t="e">
        <f>K130-K106</f>
        <v>#VALUE!</v>
      </c>
      <c r="L122" s="8">
        <f>(H130-H10)+(K130-K10)</f>
        <v>10047</v>
      </c>
      <c r="M122" s="8"/>
      <c r="N122" s="8"/>
      <c r="P122"/>
      <c r="Q122"/>
      <c r="T122" s="18"/>
    </row>
    <row r="123" spans="1:20" x14ac:dyDescent="0.2">
      <c r="A123" s="1" t="s">
        <v>4484</v>
      </c>
      <c r="B123" s="50">
        <v>18</v>
      </c>
      <c r="C123" s="8">
        <v>79</v>
      </c>
      <c r="D123" s="66">
        <v>1098</v>
      </c>
      <c r="E123" s="67"/>
      <c r="F123" s="8"/>
      <c r="P123"/>
      <c r="Q123"/>
      <c r="T123" s="18"/>
    </row>
    <row r="124" spans="1:20" x14ac:dyDescent="0.2">
      <c r="A124" s="1" t="s">
        <v>4485</v>
      </c>
      <c r="B124" s="50">
        <v>18</v>
      </c>
      <c r="C124" s="8">
        <v>80</v>
      </c>
      <c r="D124" s="66">
        <v>1098</v>
      </c>
      <c r="P124"/>
      <c r="Q124"/>
      <c r="T124" s="18"/>
    </row>
    <row r="125" spans="1:20" x14ac:dyDescent="0.2">
      <c r="A125" s="1" t="s">
        <v>4486</v>
      </c>
      <c r="B125" s="50">
        <v>18</v>
      </c>
      <c r="C125" s="8">
        <v>81</v>
      </c>
      <c r="D125" s="66">
        <v>1098</v>
      </c>
      <c r="P125"/>
      <c r="Q125"/>
      <c r="T125" s="18"/>
    </row>
    <row r="126" spans="1:20" x14ac:dyDescent="0.2">
      <c r="A126" s="1" t="s">
        <v>4487</v>
      </c>
      <c r="B126" s="50">
        <v>17</v>
      </c>
      <c r="C126" s="8">
        <v>83</v>
      </c>
      <c r="D126" s="66">
        <v>1016</v>
      </c>
      <c r="P126"/>
      <c r="Q126"/>
      <c r="T126" s="18"/>
    </row>
    <row r="127" spans="1:20" x14ac:dyDescent="0.2">
      <c r="A127" s="1" t="s">
        <v>4488</v>
      </c>
      <c r="B127" s="50">
        <v>16</v>
      </c>
      <c r="C127" s="8">
        <v>86</v>
      </c>
      <c r="D127" s="66">
        <v>921</v>
      </c>
      <c r="P127"/>
      <c r="Q127"/>
      <c r="T127" s="18"/>
    </row>
    <row r="128" spans="1:20" x14ac:dyDescent="0.2">
      <c r="A128" s="1" t="s">
        <v>4489</v>
      </c>
      <c r="B128" s="50">
        <v>16</v>
      </c>
      <c r="C128" s="8">
        <v>89</v>
      </c>
      <c r="D128" s="66">
        <v>921</v>
      </c>
      <c r="P128"/>
      <c r="Q128"/>
      <c r="T128" s="18"/>
    </row>
    <row r="129" spans="1:20" x14ac:dyDescent="0.2">
      <c r="A129" s="1" t="s">
        <v>4490</v>
      </c>
      <c r="B129" s="50">
        <v>15</v>
      </c>
      <c r="C129" s="8">
        <v>90</v>
      </c>
      <c r="D129" s="66">
        <v>811</v>
      </c>
      <c r="P129"/>
      <c r="Q129"/>
      <c r="T129" s="18"/>
    </row>
    <row r="130" spans="1:20" x14ac:dyDescent="0.2">
      <c r="A130" s="1" t="s">
        <v>4491</v>
      </c>
      <c r="B130" s="50">
        <v>15</v>
      </c>
      <c r="C130" s="8">
        <v>91</v>
      </c>
      <c r="D130" s="66">
        <v>811</v>
      </c>
      <c r="F130" s="54">
        <v>16.3</v>
      </c>
      <c r="G130" s="54">
        <v>76.3</v>
      </c>
      <c r="H130" s="54">
        <v>439505</v>
      </c>
      <c r="I130" s="54">
        <v>18</v>
      </c>
      <c r="J130" s="54">
        <v>72.900000000000006</v>
      </c>
      <c r="K130" s="54">
        <v>371807</v>
      </c>
      <c r="P130"/>
      <c r="Q130"/>
      <c r="T130" s="18"/>
    </row>
    <row r="131" spans="1:20" x14ac:dyDescent="0.2">
      <c r="A131" s="1" t="s">
        <v>4492</v>
      </c>
      <c r="B131" s="50">
        <v>17</v>
      </c>
      <c r="C131" s="8">
        <v>83</v>
      </c>
      <c r="D131" s="66">
        <v>1016</v>
      </c>
      <c r="F131" s="54">
        <v>16.100000000000001</v>
      </c>
      <c r="G131" s="54">
        <v>75.2</v>
      </c>
      <c r="H131" s="54">
        <v>439505</v>
      </c>
      <c r="I131" s="54">
        <v>17.7</v>
      </c>
      <c r="J131" s="54">
        <v>71.2</v>
      </c>
      <c r="K131" s="54">
        <v>371807</v>
      </c>
      <c r="P131"/>
      <c r="Q131"/>
      <c r="T131" s="18"/>
    </row>
    <row r="132" spans="1:20" x14ac:dyDescent="0.2">
      <c r="A132" s="1" t="s">
        <v>4493</v>
      </c>
      <c r="B132" s="50">
        <v>19</v>
      </c>
      <c r="C132" s="8">
        <v>74</v>
      </c>
      <c r="D132" s="66">
        <v>1169</v>
      </c>
      <c r="F132" s="63" t="s">
        <v>537</v>
      </c>
      <c r="G132" s="63" t="s">
        <v>537</v>
      </c>
      <c r="H132" s="63" t="s">
        <v>537</v>
      </c>
      <c r="I132" s="63" t="s">
        <v>537</v>
      </c>
      <c r="J132" s="63" t="s">
        <v>537</v>
      </c>
      <c r="K132" s="63" t="s">
        <v>537</v>
      </c>
      <c r="P132"/>
      <c r="Q132"/>
      <c r="T132" s="18"/>
    </row>
    <row r="133" spans="1:20" x14ac:dyDescent="0.2">
      <c r="A133" s="1" t="s">
        <v>4494</v>
      </c>
      <c r="B133" s="50">
        <v>21</v>
      </c>
      <c r="C133" s="8">
        <v>67</v>
      </c>
      <c r="D133" s="66">
        <v>1286</v>
      </c>
      <c r="E133" s="67"/>
      <c r="F133" s="63" t="s">
        <v>537</v>
      </c>
      <c r="G133" s="63" t="s">
        <v>537</v>
      </c>
      <c r="H133" s="63" t="s">
        <v>537</v>
      </c>
      <c r="I133" s="63" t="s">
        <v>537</v>
      </c>
      <c r="J133" s="63" t="s">
        <v>537</v>
      </c>
      <c r="K133" s="63" t="s">
        <v>537</v>
      </c>
      <c r="P133"/>
      <c r="Q133"/>
      <c r="T133" s="18"/>
    </row>
    <row r="134" spans="1:20" x14ac:dyDescent="0.2">
      <c r="A134" s="1" t="s">
        <v>4495</v>
      </c>
      <c r="B134" s="50">
        <v>23</v>
      </c>
      <c r="C134" s="8">
        <v>62</v>
      </c>
      <c r="D134" s="66">
        <v>1381</v>
      </c>
      <c r="F134" s="63" t="s">
        <v>537</v>
      </c>
      <c r="G134" s="63" t="s">
        <v>537</v>
      </c>
      <c r="H134" s="63" t="s">
        <v>537</v>
      </c>
      <c r="I134" s="63" t="s">
        <v>537</v>
      </c>
      <c r="J134" s="63" t="s">
        <v>537</v>
      </c>
      <c r="K134" s="63" t="s">
        <v>537</v>
      </c>
      <c r="P134"/>
      <c r="Q134"/>
      <c r="T134" s="18"/>
    </row>
    <row r="135" spans="1:20" x14ac:dyDescent="0.2">
      <c r="A135" s="1" t="s">
        <v>4496</v>
      </c>
      <c r="B135" s="50">
        <v>24</v>
      </c>
      <c r="C135" s="8">
        <v>55</v>
      </c>
      <c r="D135" s="66">
        <v>1424</v>
      </c>
      <c r="F135" s="63" t="s">
        <v>537</v>
      </c>
      <c r="G135" s="63" t="s">
        <v>537</v>
      </c>
      <c r="H135" s="63" t="s">
        <v>537</v>
      </c>
      <c r="I135" s="63" t="s">
        <v>537</v>
      </c>
      <c r="J135" s="63" t="s">
        <v>537</v>
      </c>
      <c r="K135" s="63" t="s">
        <v>537</v>
      </c>
      <c r="P135"/>
      <c r="Q135"/>
      <c r="T135" s="18"/>
    </row>
    <row r="136" spans="1:20" x14ac:dyDescent="0.2">
      <c r="A136" s="1" t="s">
        <v>4497</v>
      </c>
      <c r="B136" s="50">
        <v>26</v>
      </c>
      <c r="C136" s="8">
        <v>49</v>
      </c>
      <c r="D136" s="66">
        <v>1507</v>
      </c>
      <c r="F136" s="63" t="s">
        <v>537</v>
      </c>
      <c r="G136" s="63" t="s">
        <v>537</v>
      </c>
      <c r="H136" s="63" t="s">
        <v>537</v>
      </c>
      <c r="I136" s="63" t="s">
        <v>537</v>
      </c>
      <c r="J136" s="63" t="s">
        <v>537</v>
      </c>
      <c r="K136" s="63" t="s">
        <v>537</v>
      </c>
      <c r="P136"/>
      <c r="Q136"/>
      <c r="T136" s="18"/>
    </row>
    <row r="137" spans="1:20" x14ac:dyDescent="0.2">
      <c r="A137" s="1" t="s">
        <v>4498</v>
      </c>
      <c r="B137" s="50">
        <v>27</v>
      </c>
      <c r="C137" s="8">
        <v>45</v>
      </c>
      <c r="D137" s="66">
        <v>1550</v>
      </c>
      <c r="F137" s="63" t="s">
        <v>537</v>
      </c>
      <c r="G137" s="63" t="s">
        <v>537</v>
      </c>
      <c r="H137" s="63" t="s">
        <v>537</v>
      </c>
      <c r="I137" s="63" t="s">
        <v>537</v>
      </c>
      <c r="J137" s="63" t="s">
        <v>537</v>
      </c>
      <c r="K137" s="63" t="s">
        <v>537</v>
      </c>
      <c r="P137"/>
      <c r="Q137"/>
      <c r="T137" s="18"/>
    </row>
    <row r="138" spans="1:20" x14ac:dyDescent="0.2">
      <c r="A138" s="1" t="s">
        <v>4499</v>
      </c>
      <c r="B138" s="50">
        <v>27</v>
      </c>
      <c r="C138" s="8">
        <v>42</v>
      </c>
      <c r="D138" s="66">
        <v>1550</v>
      </c>
      <c r="F138" s="63" t="s">
        <v>537</v>
      </c>
      <c r="G138" s="63" t="s">
        <v>537</v>
      </c>
      <c r="H138" s="63" t="s">
        <v>537</v>
      </c>
      <c r="I138" s="63" t="s">
        <v>537</v>
      </c>
      <c r="J138" s="63" t="s">
        <v>537</v>
      </c>
      <c r="K138" s="63" t="s">
        <v>537</v>
      </c>
      <c r="P138"/>
      <c r="Q138"/>
      <c r="T138" s="18"/>
    </row>
    <row r="139" spans="1:20" x14ac:dyDescent="0.2">
      <c r="A139" s="1" t="s">
        <v>4500</v>
      </c>
      <c r="B139" s="50">
        <v>27</v>
      </c>
      <c r="C139" s="8">
        <v>40</v>
      </c>
      <c r="D139" s="66">
        <v>1550</v>
      </c>
      <c r="F139" s="63" t="s">
        <v>537</v>
      </c>
      <c r="G139" s="63" t="s">
        <v>537</v>
      </c>
      <c r="H139" s="63" t="s">
        <v>537</v>
      </c>
      <c r="I139" s="63" t="s">
        <v>537</v>
      </c>
      <c r="J139" s="63" t="s">
        <v>537</v>
      </c>
      <c r="K139" s="63" t="s">
        <v>537</v>
      </c>
      <c r="P139"/>
      <c r="Q139"/>
      <c r="T139" s="18"/>
    </row>
    <row r="140" spans="1:20" x14ac:dyDescent="0.2">
      <c r="A140" s="1" t="s">
        <v>4501</v>
      </c>
      <c r="B140" s="50">
        <v>26</v>
      </c>
      <c r="C140" s="8">
        <v>40</v>
      </c>
      <c r="D140" s="66">
        <v>1507</v>
      </c>
      <c r="F140" s="63" t="s">
        <v>537</v>
      </c>
      <c r="G140" s="63" t="s">
        <v>537</v>
      </c>
      <c r="H140" s="63" t="s">
        <v>537</v>
      </c>
      <c r="I140" s="63" t="s">
        <v>537</v>
      </c>
      <c r="J140" s="63" t="s">
        <v>537</v>
      </c>
      <c r="K140" s="63" t="s">
        <v>537</v>
      </c>
      <c r="P140"/>
      <c r="Q140"/>
      <c r="T140" s="18"/>
    </row>
    <row r="141" spans="1:20" x14ac:dyDescent="0.2">
      <c r="A141" s="1" t="s">
        <v>4502</v>
      </c>
      <c r="B141" s="50">
        <v>23</v>
      </c>
      <c r="C141" s="8">
        <v>50</v>
      </c>
      <c r="D141" s="66">
        <v>1381</v>
      </c>
      <c r="F141" s="63" t="s">
        <v>537</v>
      </c>
      <c r="G141" s="63" t="s">
        <v>537</v>
      </c>
      <c r="H141" s="63" t="s">
        <v>537</v>
      </c>
      <c r="I141" s="63" t="s">
        <v>537</v>
      </c>
      <c r="J141" s="63" t="s">
        <v>537</v>
      </c>
      <c r="K141" s="63" t="s">
        <v>537</v>
      </c>
      <c r="P141"/>
      <c r="Q141"/>
      <c r="T141" s="18"/>
    </row>
    <row r="142" spans="1:20" x14ac:dyDescent="0.2">
      <c r="A142" s="1" t="s">
        <v>4503</v>
      </c>
      <c r="B142" s="50">
        <v>22</v>
      </c>
      <c r="C142" s="8">
        <v>58</v>
      </c>
      <c r="D142" s="66">
        <v>1335</v>
      </c>
      <c r="F142" s="63" t="s">
        <v>537</v>
      </c>
      <c r="G142" s="63" t="s">
        <v>537</v>
      </c>
      <c r="H142" s="63" t="s">
        <v>537</v>
      </c>
      <c r="I142" s="63" t="s">
        <v>537</v>
      </c>
      <c r="J142" s="63" t="s">
        <v>537</v>
      </c>
      <c r="K142" s="63" t="s">
        <v>537</v>
      </c>
      <c r="P142"/>
      <c r="Q142"/>
      <c r="T142" s="18"/>
    </row>
    <row r="143" spans="1:20" x14ac:dyDescent="0.2">
      <c r="A143" s="1" t="s">
        <v>4504</v>
      </c>
      <c r="B143" s="50">
        <v>19</v>
      </c>
      <c r="C143" s="8">
        <v>72</v>
      </c>
      <c r="D143" s="66">
        <v>1169</v>
      </c>
      <c r="F143" s="63" t="s">
        <v>537</v>
      </c>
      <c r="G143" s="63" t="s">
        <v>537</v>
      </c>
      <c r="H143" s="63" t="s">
        <v>537</v>
      </c>
      <c r="I143" s="63" t="s">
        <v>537</v>
      </c>
      <c r="J143" s="63" t="s">
        <v>537</v>
      </c>
      <c r="K143" s="63" t="s">
        <v>537</v>
      </c>
      <c r="P143"/>
      <c r="Q143"/>
      <c r="T143" s="18"/>
    </row>
    <row r="144" spans="1:20" x14ac:dyDescent="0.2">
      <c r="A144" s="1" t="s">
        <v>4505</v>
      </c>
      <c r="B144" s="50">
        <v>18</v>
      </c>
      <c r="C144" s="8">
        <v>76</v>
      </c>
      <c r="D144" s="66">
        <v>1098</v>
      </c>
      <c r="F144" s="63" t="s">
        <v>537</v>
      </c>
      <c r="G144" s="63" t="s">
        <v>537</v>
      </c>
      <c r="H144" s="63" t="s">
        <v>537</v>
      </c>
      <c r="I144" s="63" t="s">
        <v>537</v>
      </c>
      <c r="J144" s="63" t="s">
        <v>537</v>
      </c>
      <c r="K144" s="63" t="s">
        <v>537</v>
      </c>
      <c r="P144"/>
      <c r="Q144"/>
      <c r="T144" s="18"/>
    </row>
    <row r="145" spans="1:20" x14ac:dyDescent="0.2">
      <c r="A145" s="1" t="s">
        <v>4506</v>
      </c>
      <c r="B145" s="50">
        <v>18</v>
      </c>
      <c r="C145" s="8">
        <v>77</v>
      </c>
      <c r="D145" s="66">
        <v>1098</v>
      </c>
      <c r="F145" s="63" t="s">
        <v>537</v>
      </c>
      <c r="G145" s="63" t="s">
        <v>537</v>
      </c>
      <c r="H145" s="63" t="s">
        <v>537</v>
      </c>
      <c r="I145" s="63" t="s">
        <v>537</v>
      </c>
      <c r="J145" s="63" t="s">
        <v>537</v>
      </c>
      <c r="K145" s="63" t="s">
        <v>537</v>
      </c>
      <c r="P145"/>
      <c r="Q145"/>
      <c r="T145" s="18"/>
    </row>
    <row r="146" spans="1:20" x14ac:dyDescent="0.2">
      <c r="A146" s="1" t="s">
        <v>4507</v>
      </c>
      <c r="B146" s="50">
        <v>17</v>
      </c>
      <c r="C146" s="8">
        <v>82</v>
      </c>
      <c r="D146" s="66">
        <v>1016</v>
      </c>
      <c r="E146" s="67">
        <v>1200.4583333333333</v>
      </c>
      <c r="F146" s="56">
        <f>AVERAGE(F130:F145)</f>
        <v>16.200000000000003</v>
      </c>
      <c r="G146" s="56">
        <f>AVERAGE(G130:G145)</f>
        <v>75.75</v>
      </c>
      <c r="H146" s="55">
        <f>H154-H130</f>
        <v>0</v>
      </c>
      <c r="I146" s="55">
        <f>AVERAGE(I130:I145)</f>
        <v>17.850000000000001</v>
      </c>
      <c r="J146" s="55">
        <f>AVERAGE(J130:J145)</f>
        <v>72.050000000000011</v>
      </c>
      <c r="K146" s="55">
        <f>K154-K130</f>
        <v>0</v>
      </c>
      <c r="L146" s="8">
        <f>(H154-H130)+(K154-K130)</f>
        <v>0</v>
      </c>
      <c r="M146" s="8"/>
      <c r="N146" s="8"/>
      <c r="P146"/>
      <c r="Q146"/>
      <c r="T146" s="18"/>
    </row>
    <row r="147" spans="1:20" x14ac:dyDescent="0.2">
      <c r="A147" s="1" t="s">
        <v>4508</v>
      </c>
      <c r="B147" s="50">
        <v>16</v>
      </c>
      <c r="C147" s="8">
        <v>83</v>
      </c>
      <c r="D147" s="66">
        <v>921</v>
      </c>
      <c r="E147" s="67"/>
      <c r="F147" s="8"/>
      <c r="P147"/>
      <c r="Q147"/>
      <c r="T147" s="18"/>
    </row>
    <row r="148" spans="1:20" x14ac:dyDescent="0.2">
      <c r="A148" s="1" t="s">
        <v>4509</v>
      </c>
      <c r="B148" s="50">
        <v>16</v>
      </c>
      <c r="C148" s="8">
        <v>78</v>
      </c>
      <c r="D148" s="66">
        <v>921</v>
      </c>
      <c r="P148"/>
      <c r="Q148"/>
      <c r="T148" s="18"/>
    </row>
    <row r="149" spans="1:20" x14ac:dyDescent="0.2">
      <c r="A149" s="1" t="s">
        <v>4510</v>
      </c>
      <c r="B149" s="50">
        <v>16</v>
      </c>
      <c r="C149" s="8">
        <v>80</v>
      </c>
      <c r="D149" s="66">
        <v>921</v>
      </c>
      <c r="P149"/>
      <c r="Q149"/>
      <c r="T149" s="18"/>
    </row>
    <row r="150" spans="1:20" x14ac:dyDescent="0.2">
      <c r="A150" s="1" t="s">
        <v>4511</v>
      </c>
      <c r="B150" s="50">
        <v>16</v>
      </c>
      <c r="C150" s="8">
        <v>81</v>
      </c>
      <c r="D150" s="66">
        <v>921</v>
      </c>
      <c r="P150"/>
      <c r="Q150"/>
      <c r="T150" s="18"/>
    </row>
    <row r="151" spans="1:20" x14ac:dyDescent="0.2">
      <c r="A151" s="1" t="s">
        <v>4512</v>
      </c>
      <c r="B151" s="50">
        <v>15</v>
      </c>
      <c r="C151" s="8">
        <v>84</v>
      </c>
      <c r="D151" s="66">
        <v>811</v>
      </c>
      <c r="P151"/>
      <c r="Q151"/>
      <c r="T151" s="18"/>
    </row>
    <row r="152" spans="1:20" x14ac:dyDescent="0.2">
      <c r="A152" s="1" t="s">
        <v>4513</v>
      </c>
      <c r="B152" s="50">
        <v>15</v>
      </c>
      <c r="C152" s="8">
        <v>87</v>
      </c>
      <c r="D152" s="66">
        <v>811</v>
      </c>
      <c r="P152"/>
      <c r="Q152"/>
      <c r="T152" s="18"/>
    </row>
    <row r="153" spans="1:20" x14ac:dyDescent="0.2">
      <c r="A153" s="1" t="s">
        <v>4514</v>
      </c>
      <c r="B153" s="50">
        <v>14</v>
      </c>
      <c r="C153" s="8">
        <v>88</v>
      </c>
      <c r="D153" s="66">
        <v>0</v>
      </c>
      <c r="P153"/>
      <c r="Q153"/>
      <c r="T153" s="18"/>
    </row>
    <row r="154" spans="1:20" x14ac:dyDescent="0.2">
      <c r="A154" s="1" t="s">
        <v>4515</v>
      </c>
      <c r="B154" s="50">
        <v>15</v>
      </c>
      <c r="C154" s="8">
        <v>86</v>
      </c>
      <c r="D154" s="66">
        <v>811</v>
      </c>
      <c r="F154">
        <v>16.3</v>
      </c>
      <c r="G154">
        <v>77.900000000000006</v>
      </c>
      <c r="H154">
        <v>439505</v>
      </c>
      <c r="I154">
        <v>16.2</v>
      </c>
      <c r="J154">
        <v>78.099999999999994</v>
      </c>
      <c r="K154">
        <v>371807</v>
      </c>
      <c r="P154"/>
      <c r="Q154"/>
      <c r="T154" s="18"/>
    </row>
    <row r="155" spans="1:20" x14ac:dyDescent="0.2">
      <c r="A155" s="1" t="s">
        <v>4516</v>
      </c>
      <c r="B155" s="50">
        <v>16</v>
      </c>
      <c r="C155" s="8">
        <v>82</v>
      </c>
      <c r="D155" s="66">
        <v>921</v>
      </c>
      <c r="F155" s="64" t="s">
        <v>537</v>
      </c>
      <c r="G155" s="64" t="s">
        <v>537</v>
      </c>
      <c r="H155" s="64" t="s">
        <v>537</v>
      </c>
      <c r="I155">
        <v>17.100000000000001</v>
      </c>
      <c r="J155">
        <v>74</v>
      </c>
      <c r="K155">
        <v>372350</v>
      </c>
      <c r="P155"/>
      <c r="Q155"/>
      <c r="T155" s="18"/>
    </row>
    <row r="156" spans="1:20" x14ac:dyDescent="0.2">
      <c r="A156" s="1" t="s">
        <v>4517</v>
      </c>
      <c r="B156" s="50">
        <v>18</v>
      </c>
      <c r="C156" s="8">
        <v>74</v>
      </c>
      <c r="D156" s="66">
        <v>1098</v>
      </c>
      <c r="F156" s="64" t="s">
        <v>537</v>
      </c>
      <c r="G156" s="64" t="s">
        <v>537</v>
      </c>
      <c r="H156" s="64" t="s">
        <v>537</v>
      </c>
      <c r="I156">
        <v>18.399999999999999</v>
      </c>
      <c r="J156">
        <v>72</v>
      </c>
      <c r="K156">
        <v>372350</v>
      </c>
      <c r="P156"/>
      <c r="Q156"/>
      <c r="T156" s="18"/>
    </row>
    <row r="157" spans="1:20" x14ac:dyDescent="0.2">
      <c r="A157" s="1" t="s">
        <v>4518</v>
      </c>
      <c r="B157" s="50">
        <v>20</v>
      </c>
      <c r="C157" s="8">
        <v>68</v>
      </c>
      <c r="D157" s="66">
        <v>1231</v>
      </c>
      <c r="F157" s="64" t="s">
        <v>537</v>
      </c>
      <c r="G157" s="64" t="s">
        <v>537</v>
      </c>
      <c r="H157" s="64" t="s">
        <v>537</v>
      </c>
      <c r="I157">
        <v>19</v>
      </c>
      <c r="J157">
        <v>69</v>
      </c>
      <c r="K157">
        <v>372365</v>
      </c>
      <c r="P157"/>
      <c r="Q157"/>
      <c r="T157" s="18"/>
    </row>
    <row r="158" spans="1:20" x14ac:dyDescent="0.2">
      <c r="A158" s="1" t="s">
        <v>4519</v>
      </c>
      <c r="B158" s="50">
        <v>21</v>
      </c>
      <c r="C158" s="8">
        <v>64</v>
      </c>
      <c r="D158" s="66">
        <v>1286</v>
      </c>
      <c r="F158" s="64" t="s">
        <v>537</v>
      </c>
      <c r="G158" s="64" t="s">
        <v>537</v>
      </c>
      <c r="H158" s="64" t="s">
        <v>537</v>
      </c>
      <c r="I158">
        <v>19.8</v>
      </c>
      <c r="J158">
        <v>65</v>
      </c>
      <c r="K158">
        <v>372450</v>
      </c>
      <c r="P158"/>
      <c r="Q158"/>
      <c r="T158" s="18"/>
    </row>
    <row r="159" spans="1:20" x14ac:dyDescent="0.2">
      <c r="A159" s="1" t="s">
        <v>4520</v>
      </c>
      <c r="B159" s="50">
        <v>22</v>
      </c>
      <c r="C159" s="8">
        <v>59</v>
      </c>
      <c r="D159" s="66">
        <v>1335</v>
      </c>
      <c r="F159" s="64" t="s">
        <v>537</v>
      </c>
      <c r="G159" s="64" t="s">
        <v>537</v>
      </c>
      <c r="H159" s="64" t="s">
        <v>537</v>
      </c>
      <c r="I159">
        <v>14.6</v>
      </c>
      <c r="J159">
        <v>88.4</v>
      </c>
      <c r="K159">
        <v>372587</v>
      </c>
      <c r="P159"/>
      <c r="Q159"/>
      <c r="T159" s="18"/>
    </row>
    <row r="160" spans="1:20" x14ac:dyDescent="0.2">
      <c r="A160" s="1" t="s">
        <v>4521</v>
      </c>
      <c r="B160" s="50">
        <v>23</v>
      </c>
      <c r="C160" s="8">
        <v>54</v>
      </c>
      <c r="D160" s="66">
        <v>1381</v>
      </c>
      <c r="F160" s="64" t="s">
        <v>537</v>
      </c>
      <c r="G160" s="64" t="s">
        <v>537</v>
      </c>
      <c r="H160" s="64" t="s">
        <v>537</v>
      </c>
      <c r="I160">
        <v>15.9</v>
      </c>
      <c r="J160">
        <v>88.9</v>
      </c>
      <c r="K160">
        <v>372846</v>
      </c>
      <c r="P160"/>
      <c r="Q160"/>
      <c r="T160" s="18"/>
    </row>
    <row r="161" spans="1:20" x14ac:dyDescent="0.2">
      <c r="A161" s="1" t="s">
        <v>4522</v>
      </c>
      <c r="B161" s="50">
        <v>24</v>
      </c>
      <c r="C161" s="8">
        <v>51</v>
      </c>
      <c r="D161" s="66">
        <v>1424</v>
      </c>
      <c r="F161" s="64" t="s">
        <v>537</v>
      </c>
      <c r="G161" s="64" t="s">
        <v>537</v>
      </c>
      <c r="H161" s="64" t="s">
        <v>537</v>
      </c>
      <c r="I161">
        <v>18.7</v>
      </c>
      <c r="J161">
        <v>72</v>
      </c>
      <c r="K161">
        <v>373037</v>
      </c>
      <c r="P161"/>
      <c r="Q161"/>
      <c r="T161" s="18"/>
    </row>
    <row r="162" spans="1:20" x14ac:dyDescent="0.2">
      <c r="A162" s="1" t="s">
        <v>4523</v>
      </c>
      <c r="B162" s="50">
        <v>24</v>
      </c>
      <c r="C162" s="8">
        <v>50</v>
      </c>
      <c r="D162" s="66">
        <v>1424</v>
      </c>
      <c r="F162" s="64" t="s">
        <v>537</v>
      </c>
      <c r="G162" s="64" t="s">
        <v>537</v>
      </c>
      <c r="H162" s="64" t="s">
        <v>537</v>
      </c>
      <c r="I162">
        <v>20.100000000000001</v>
      </c>
      <c r="J162">
        <v>65.5</v>
      </c>
      <c r="K162">
        <v>373119</v>
      </c>
      <c r="P162"/>
      <c r="Q162"/>
      <c r="T162" s="18"/>
    </row>
    <row r="163" spans="1:20" x14ac:dyDescent="0.2">
      <c r="A163" s="1" t="s">
        <v>4524</v>
      </c>
      <c r="B163" s="50">
        <v>24</v>
      </c>
      <c r="C163" s="8">
        <v>50</v>
      </c>
      <c r="D163" s="66">
        <v>1424</v>
      </c>
      <c r="F163" s="64" t="s">
        <v>537</v>
      </c>
      <c r="G163" s="64" t="s">
        <v>537</v>
      </c>
      <c r="H163" s="64" t="s">
        <v>537</v>
      </c>
      <c r="I163">
        <v>21.7</v>
      </c>
      <c r="J163">
        <v>67.8</v>
      </c>
      <c r="K163">
        <v>373119</v>
      </c>
      <c r="P163"/>
      <c r="Q163"/>
      <c r="T163" s="18"/>
    </row>
    <row r="164" spans="1:20" x14ac:dyDescent="0.2">
      <c r="A164" s="1" t="s">
        <v>4525</v>
      </c>
      <c r="B164" s="50">
        <v>23</v>
      </c>
      <c r="C164" s="8">
        <v>51</v>
      </c>
      <c r="D164" s="66">
        <v>1381</v>
      </c>
      <c r="F164">
        <v>23.5</v>
      </c>
      <c r="G164">
        <v>53.1</v>
      </c>
      <c r="H164">
        <v>439863</v>
      </c>
      <c r="I164">
        <v>17.2</v>
      </c>
      <c r="J164">
        <v>81.599999999999994</v>
      </c>
      <c r="K164">
        <v>373247</v>
      </c>
      <c r="P164"/>
      <c r="Q164"/>
      <c r="T164" s="18"/>
    </row>
    <row r="165" spans="1:20" x14ac:dyDescent="0.2">
      <c r="A165" s="1" t="s">
        <v>4526</v>
      </c>
      <c r="B165" s="50">
        <v>21</v>
      </c>
      <c r="C165" s="8">
        <v>60</v>
      </c>
      <c r="D165" s="66">
        <v>1286</v>
      </c>
      <c r="F165">
        <v>14.6</v>
      </c>
      <c r="G165">
        <v>67.400000000000006</v>
      </c>
      <c r="H165">
        <v>439947</v>
      </c>
      <c r="I165">
        <v>18.5</v>
      </c>
      <c r="J165">
        <v>70</v>
      </c>
      <c r="K165">
        <v>373307</v>
      </c>
      <c r="P165"/>
      <c r="Q165"/>
      <c r="T165" s="18"/>
    </row>
    <row r="166" spans="1:20" x14ac:dyDescent="0.2">
      <c r="A166" s="1" t="s">
        <v>4527</v>
      </c>
      <c r="B166" s="50">
        <v>20</v>
      </c>
      <c r="C166" s="8">
        <v>67</v>
      </c>
      <c r="D166" s="66">
        <v>1231</v>
      </c>
      <c r="F166">
        <v>20.100000000000001</v>
      </c>
      <c r="G166">
        <v>67.2</v>
      </c>
      <c r="H166">
        <v>439947</v>
      </c>
      <c r="I166">
        <v>15.7</v>
      </c>
      <c r="J166">
        <v>89.5</v>
      </c>
      <c r="K166">
        <v>373307</v>
      </c>
      <c r="P166"/>
      <c r="Q166"/>
      <c r="T166" s="18"/>
    </row>
    <row r="167" spans="1:20" x14ac:dyDescent="0.2">
      <c r="A167" s="1" t="s">
        <v>4528</v>
      </c>
      <c r="B167" s="50">
        <v>17</v>
      </c>
      <c r="C167" s="8">
        <v>76</v>
      </c>
      <c r="D167" s="66">
        <v>1016</v>
      </c>
      <c r="F167">
        <v>18.2</v>
      </c>
      <c r="G167">
        <v>76.400000000000006</v>
      </c>
      <c r="H167">
        <v>439947</v>
      </c>
      <c r="I167">
        <v>19.8</v>
      </c>
      <c r="J167">
        <v>80.8</v>
      </c>
      <c r="K167">
        <v>373307</v>
      </c>
      <c r="P167"/>
      <c r="Q167"/>
      <c r="T167" s="18"/>
    </row>
    <row r="168" spans="1:20" x14ac:dyDescent="0.2">
      <c r="A168" s="1" t="s">
        <v>4529</v>
      </c>
      <c r="B168" s="50">
        <v>17</v>
      </c>
      <c r="C168" s="8">
        <v>76</v>
      </c>
      <c r="D168" s="66">
        <v>1016</v>
      </c>
      <c r="F168">
        <v>17</v>
      </c>
      <c r="G168">
        <v>78</v>
      </c>
      <c r="H168">
        <v>439994</v>
      </c>
      <c r="I168">
        <v>19.2</v>
      </c>
      <c r="J168">
        <v>76.8</v>
      </c>
      <c r="K168">
        <v>373307</v>
      </c>
      <c r="P168"/>
      <c r="Q168"/>
      <c r="T168" s="18"/>
    </row>
    <row r="169" spans="1:20" x14ac:dyDescent="0.2">
      <c r="A169" s="1" t="s">
        <v>4530</v>
      </c>
      <c r="B169" s="50">
        <v>16</v>
      </c>
      <c r="C169" s="8">
        <v>76</v>
      </c>
      <c r="D169" s="66">
        <v>921</v>
      </c>
      <c r="P169"/>
      <c r="Q169"/>
      <c r="T169" s="18"/>
    </row>
    <row r="170" spans="1:20" x14ac:dyDescent="0.2">
      <c r="A170" s="1" t="s">
        <v>4531</v>
      </c>
      <c r="B170" s="50">
        <v>15</v>
      </c>
      <c r="C170" s="8">
        <v>81</v>
      </c>
      <c r="D170" s="66">
        <v>811</v>
      </c>
      <c r="E170" s="67">
        <v>1054.2916666666667</v>
      </c>
      <c r="F170" s="56">
        <f>AVERAGE(F154:F169)</f>
        <v>18.283333333333335</v>
      </c>
      <c r="G170" s="56">
        <f>AVERAGE(G154:G169)</f>
        <v>70</v>
      </c>
      <c r="H170" s="55">
        <f>H178-H154</f>
        <v>638</v>
      </c>
      <c r="I170" s="55">
        <f>AVERAGE(I154:I169)</f>
        <v>18.126666666666665</v>
      </c>
      <c r="J170" s="55">
        <f>AVERAGE(J154:J169)</f>
        <v>75.959999999999994</v>
      </c>
      <c r="K170" s="55">
        <f>K178-K154</f>
        <v>2496</v>
      </c>
      <c r="L170" s="8">
        <f>(H178-H154)+(K178-K154)</f>
        <v>3134</v>
      </c>
      <c r="M170" s="8"/>
      <c r="N170" s="8"/>
      <c r="P170"/>
      <c r="Q170"/>
      <c r="T170" s="18"/>
    </row>
    <row r="171" spans="1:20" x14ac:dyDescent="0.2">
      <c r="A171" s="1" t="s">
        <v>4532</v>
      </c>
      <c r="B171" s="50">
        <v>18</v>
      </c>
      <c r="C171" s="8">
        <v>76</v>
      </c>
      <c r="D171" s="66">
        <v>1098</v>
      </c>
      <c r="E171" s="67"/>
      <c r="F171" s="8"/>
      <c r="P171"/>
      <c r="Q171"/>
      <c r="T171" s="18"/>
    </row>
    <row r="172" spans="1:20" x14ac:dyDescent="0.2">
      <c r="A172" s="1" t="s">
        <v>4533</v>
      </c>
      <c r="B172" s="50">
        <v>18</v>
      </c>
      <c r="C172" s="8">
        <v>75</v>
      </c>
      <c r="D172" s="66">
        <v>1098</v>
      </c>
      <c r="E172" s="67"/>
      <c r="P172"/>
      <c r="Q172"/>
      <c r="T172" s="18"/>
    </row>
    <row r="173" spans="1:20" x14ac:dyDescent="0.2">
      <c r="A173" s="1" t="s">
        <v>4534</v>
      </c>
      <c r="B173" s="50">
        <v>18</v>
      </c>
      <c r="C173" s="8">
        <v>74</v>
      </c>
      <c r="D173" s="66">
        <v>1098</v>
      </c>
      <c r="P173"/>
      <c r="Q173"/>
      <c r="T173" s="18"/>
    </row>
    <row r="174" spans="1:20" x14ac:dyDescent="0.2">
      <c r="A174" s="1" t="s">
        <v>4535</v>
      </c>
      <c r="B174" s="50">
        <v>18</v>
      </c>
      <c r="C174" s="8">
        <v>74</v>
      </c>
      <c r="D174" s="66">
        <v>1098</v>
      </c>
      <c r="P174"/>
      <c r="Q174"/>
      <c r="T174" s="18"/>
    </row>
    <row r="175" spans="1:20" x14ac:dyDescent="0.2">
      <c r="A175" s="1" t="s">
        <v>4536</v>
      </c>
      <c r="B175" s="50">
        <v>18</v>
      </c>
      <c r="C175" s="8">
        <v>75</v>
      </c>
      <c r="D175" s="66">
        <v>1098</v>
      </c>
      <c r="P175"/>
      <c r="Q175"/>
      <c r="T175" s="18"/>
    </row>
    <row r="176" spans="1:20" x14ac:dyDescent="0.2">
      <c r="A176" s="1" t="s">
        <v>4537</v>
      </c>
      <c r="B176" s="50">
        <v>18</v>
      </c>
      <c r="C176" s="8">
        <v>76</v>
      </c>
      <c r="D176" s="66">
        <v>1098</v>
      </c>
      <c r="P176"/>
      <c r="Q176"/>
      <c r="T176" s="18"/>
    </row>
    <row r="177" spans="1:20" x14ac:dyDescent="0.2">
      <c r="A177" s="1" t="s">
        <v>4538</v>
      </c>
      <c r="B177" s="50">
        <v>18</v>
      </c>
      <c r="C177" s="8">
        <v>72</v>
      </c>
      <c r="D177" s="66">
        <v>1098</v>
      </c>
      <c r="P177"/>
      <c r="Q177"/>
      <c r="T177" s="18"/>
    </row>
    <row r="178" spans="1:20" x14ac:dyDescent="0.2">
      <c r="A178" s="1" t="s">
        <v>4539</v>
      </c>
      <c r="B178" s="50">
        <v>17</v>
      </c>
      <c r="C178" s="8">
        <v>69</v>
      </c>
      <c r="D178" s="66">
        <v>1016</v>
      </c>
      <c r="F178">
        <v>18.2</v>
      </c>
      <c r="G178">
        <v>68</v>
      </c>
      <c r="H178">
        <v>440143</v>
      </c>
      <c r="I178">
        <v>15.1</v>
      </c>
      <c r="J178">
        <v>88.2</v>
      </c>
      <c r="K178">
        <v>374303</v>
      </c>
      <c r="P178"/>
      <c r="Q178"/>
      <c r="T178" s="18"/>
    </row>
    <row r="179" spans="1:20" x14ac:dyDescent="0.2">
      <c r="A179" s="1" t="s">
        <v>4540</v>
      </c>
      <c r="B179" s="50">
        <v>17</v>
      </c>
      <c r="C179" s="8">
        <v>65</v>
      </c>
      <c r="D179" s="66">
        <v>1016</v>
      </c>
      <c r="F179">
        <v>19.100000000000001</v>
      </c>
      <c r="G179">
        <v>62.3</v>
      </c>
      <c r="H179">
        <v>440766</v>
      </c>
      <c r="I179">
        <v>15.6</v>
      </c>
      <c r="J179">
        <v>85.4</v>
      </c>
      <c r="K179">
        <v>374324</v>
      </c>
      <c r="P179"/>
      <c r="Q179"/>
      <c r="T179" s="18"/>
    </row>
    <row r="180" spans="1:20" x14ac:dyDescent="0.2">
      <c r="A180" s="1" t="s">
        <v>4541</v>
      </c>
      <c r="B180" s="50">
        <v>19</v>
      </c>
      <c r="C180" s="8">
        <v>59</v>
      </c>
      <c r="D180" s="66">
        <v>1169</v>
      </c>
      <c r="F180">
        <v>19.8</v>
      </c>
      <c r="G180">
        <v>63.5</v>
      </c>
      <c r="H180">
        <v>440814</v>
      </c>
      <c r="I180">
        <v>15.7</v>
      </c>
      <c r="J180">
        <v>86</v>
      </c>
      <c r="K180">
        <v>374373</v>
      </c>
      <c r="P180"/>
      <c r="Q180"/>
      <c r="T180" s="18"/>
    </row>
    <row r="181" spans="1:20" x14ac:dyDescent="0.2">
      <c r="A181" s="1" t="s">
        <v>4542</v>
      </c>
      <c r="B181" s="50">
        <v>20</v>
      </c>
      <c r="C181" s="8">
        <v>53</v>
      </c>
      <c r="D181" s="66">
        <v>1231</v>
      </c>
      <c r="F181">
        <v>19.899999999999999</v>
      </c>
      <c r="G181">
        <v>64.2</v>
      </c>
      <c r="H181">
        <v>440814</v>
      </c>
      <c r="I181">
        <v>17.100000000000001</v>
      </c>
      <c r="J181">
        <v>85.3</v>
      </c>
      <c r="K181">
        <v>374419</v>
      </c>
      <c r="P181"/>
      <c r="Q181"/>
      <c r="T181" s="18"/>
    </row>
    <row r="182" spans="1:20" x14ac:dyDescent="0.2">
      <c r="A182" s="1" t="s">
        <v>4542</v>
      </c>
      <c r="B182" s="50">
        <v>22</v>
      </c>
      <c r="C182" s="8">
        <v>47</v>
      </c>
      <c r="D182" s="66">
        <v>1335</v>
      </c>
      <c r="F182">
        <v>32.799999999999997</v>
      </c>
      <c r="G182">
        <v>57.7</v>
      </c>
      <c r="H182">
        <v>440827</v>
      </c>
      <c r="I182">
        <v>17</v>
      </c>
      <c r="J182">
        <v>84.6</v>
      </c>
      <c r="K182">
        <v>374739</v>
      </c>
      <c r="P182"/>
      <c r="Q182"/>
      <c r="T182" s="18"/>
    </row>
    <row r="183" spans="1:20" x14ac:dyDescent="0.2">
      <c r="A183" s="1" t="s">
        <v>4543</v>
      </c>
      <c r="B183" s="50">
        <v>23</v>
      </c>
      <c r="C183" s="8">
        <v>44</v>
      </c>
      <c r="D183" s="66">
        <v>1381</v>
      </c>
      <c r="F183">
        <v>24.8</v>
      </c>
      <c r="G183">
        <v>56.3</v>
      </c>
      <c r="H183">
        <v>440916</v>
      </c>
      <c r="I183">
        <v>20.3</v>
      </c>
      <c r="J183">
        <v>73.099999999999994</v>
      </c>
      <c r="K183">
        <v>374739</v>
      </c>
      <c r="P183"/>
      <c r="Q183"/>
      <c r="T183" s="18"/>
    </row>
    <row r="184" spans="1:20" x14ac:dyDescent="0.2">
      <c r="A184" s="1" t="s">
        <v>4544</v>
      </c>
      <c r="B184" s="50">
        <v>24</v>
      </c>
      <c r="C184" s="8">
        <v>40</v>
      </c>
      <c r="D184" s="66">
        <v>1424</v>
      </c>
      <c r="F184">
        <v>26.9</v>
      </c>
      <c r="G184">
        <v>47.7</v>
      </c>
      <c r="H184">
        <v>441108</v>
      </c>
      <c r="I184">
        <v>18.8</v>
      </c>
      <c r="J184">
        <v>80.7</v>
      </c>
      <c r="K184">
        <v>374744</v>
      </c>
      <c r="P184"/>
      <c r="Q184"/>
      <c r="T184" s="18"/>
    </row>
    <row r="185" spans="1:20" x14ac:dyDescent="0.2">
      <c r="A185" s="1" t="s">
        <v>4545</v>
      </c>
      <c r="B185" s="50">
        <v>25</v>
      </c>
      <c r="C185" s="8">
        <v>37</v>
      </c>
      <c r="D185" s="66">
        <v>1465</v>
      </c>
      <c r="F185">
        <v>23.9</v>
      </c>
      <c r="G185">
        <v>51</v>
      </c>
      <c r="H185">
        <v>441168</v>
      </c>
      <c r="I185">
        <v>18</v>
      </c>
      <c r="J185">
        <v>83.8</v>
      </c>
      <c r="K185">
        <v>374842</v>
      </c>
      <c r="P185"/>
      <c r="Q185"/>
      <c r="T185" s="18"/>
    </row>
    <row r="186" spans="1:20" x14ac:dyDescent="0.2">
      <c r="A186" s="1" t="s">
        <v>4546</v>
      </c>
      <c r="B186" s="50">
        <v>25</v>
      </c>
      <c r="C186" s="8">
        <v>37</v>
      </c>
      <c r="D186" s="66">
        <v>1465</v>
      </c>
      <c r="F186">
        <v>26</v>
      </c>
      <c r="G186">
        <v>47.8</v>
      </c>
      <c r="H186">
        <v>441168</v>
      </c>
      <c r="I186">
        <v>18.5</v>
      </c>
      <c r="J186">
        <v>80.400000000000006</v>
      </c>
      <c r="K186">
        <v>375050</v>
      </c>
      <c r="P186"/>
      <c r="Q186"/>
      <c r="T186" s="18"/>
    </row>
    <row r="187" spans="1:20" x14ac:dyDescent="0.2">
      <c r="A187" s="1" t="s">
        <v>4547</v>
      </c>
      <c r="B187" s="50">
        <v>25</v>
      </c>
      <c r="C187" s="8">
        <v>36</v>
      </c>
      <c r="D187" s="66">
        <v>1465</v>
      </c>
      <c r="F187">
        <v>24.6</v>
      </c>
      <c r="G187">
        <v>51</v>
      </c>
      <c r="H187">
        <v>441168</v>
      </c>
      <c r="I187">
        <v>18.7</v>
      </c>
      <c r="J187">
        <v>82.4</v>
      </c>
      <c r="K187">
        <v>375050</v>
      </c>
      <c r="P187"/>
      <c r="Q187"/>
      <c r="T187" s="18"/>
    </row>
    <row r="188" spans="1:20" x14ac:dyDescent="0.2">
      <c r="A188" s="1" t="s">
        <v>4548</v>
      </c>
      <c r="B188" s="50">
        <v>25</v>
      </c>
      <c r="C188" s="8">
        <v>36</v>
      </c>
      <c r="D188" s="66">
        <v>1465</v>
      </c>
      <c r="F188">
        <v>24.2</v>
      </c>
      <c r="G188">
        <v>52.8</v>
      </c>
      <c r="H188">
        <v>441168</v>
      </c>
      <c r="I188">
        <v>17</v>
      </c>
      <c r="J188">
        <v>85</v>
      </c>
      <c r="K188">
        <v>375050</v>
      </c>
      <c r="P188"/>
      <c r="Q188"/>
      <c r="T188" s="18"/>
    </row>
    <row r="189" spans="1:20" x14ac:dyDescent="0.2">
      <c r="A189" s="1" t="s">
        <v>4549</v>
      </c>
      <c r="B189" s="50">
        <v>25</v>
      </c>
      <c r="C189" s="8">
        <v>38</v>
      </c>
      <c r="D189" s="66">
        <v>1465</v>
      </c>
      <c r="F189">
        <v>21.5</v>
      </c>
      <c r="G189">
        <v>62</v>
      </c>
      <c r="H189">
        <v>441168</v>
      </c>
      <c r="I189">
        <v>17.600000000000001</v>
      </c>
      <c r="J189">
        <v>82</v>
      </c>
      <c r="K189">
        <v>375129</v>
      </c>
      <c r="P189"/>
      <c r="Q189"/>
      <c r="T189" s="18"/>
    </row>
    <row r="190" spans="1:20" x14ac:dyDescent="0.2">
      <c r="A190" s="1" t="s">
        <v>4550</v>
      </c>
      <c r="B190" s="50">
        <v>25</v>
      </c>
      <c r="C190" s="8">
        <v>40</v>
      </c>
      <c r="D190" s="66">
        <v>1465</v>
      </c>
      <c r="F190">
        <v>22.2</v>
      </c>
      <c r="G190">
        <v>59.5</v>
      </c>
      <c r="H190">
        <v>441250</v>
      </c>
      <c r="I190">
        <v>16.3</v>
      </c>
      <c r="J190">
        <v>87</v>
      </c>
      <c r="K190">
        <v>375226</v>
      </c>
      <c r="P190"/>
      <c r="Q190"/>
      <c r="T190" s="18"/>
    </row>
    <row r="191" spans="1:20" x14ac:dyDescent="0.2">
      <c r="A191" s="1" t="s">
        <v>4551</v>
      </c>
      <c r="B191" s="50">
        <v>24</v>
      </c>
      <c r="C191" s="8">
        <v>42</v>
      </c>
      <c r="D191" s="66">
        <v>1424</v>
      </c>
      <c r="F191">
        <v>17.5</v>
      </c>
      <c r="G191">
        <v>75.3</v>
      </c>
      <c r="H191">
        <v>441432</v>
      </c>
      <c r="I191">
        <v>15.4</v>
      </c>
      <c r="J191">
        <v>87</v>
      </c>
      <c r="K191">
        <v>375420</v>
      </c>
      <c r="P191"/>
      <c r="Q191"/>
      <c r="T191" s="18"/>
    </row>
    <row r="192" spans="1:20" x14ac:dyDescent="0.2">
      <c r="A192" s="1" t="s">
        <v>4552</v>
      </c>
      <c r="B192" s="50">
        <v>23</v>
      </c>
      <c r="C192" s="8">
        <v>46</v>
      </c>
      <c r="D192" s="66">
        <v>1381</v>
      </c>
      <c r="F192">
        <v>17.2</v>
      </c>
      <c r="G192">
        <v>69.900000000000006</v>
      </c>
      <c r="H192">
        <v>441432</v>
      </c>
      <c r="I192">
        <v>16.2</v>
      </c>
      <c r="J192">
        <v>88.1</v>
      </c>
      <c r="K192">
        <v>375476</v>
      </c>
      <c r="P192"/>
      <c r="Q192"/>
      <c r="T192" s="18"/>
    </row>
    <row r="193" spans="1:20" x14ac:dyDescent="0.2">
      <c r="A193" s="1" t="s">
        <v>4553</v>
      </c>
      <c r="B193" s="50">
        <v>22</v>
      </c>
      <c r="C193" s="8">
        <v>49</v>
      </c>
      <c r="D193" s="66">
        <v>1335</v>
      </c>
      <c r="F193">
        <v>17.2</v>
      </c>
      <c r="G193">
        <v>68.3</v>
      </c>
      <c r="H193">
        <v>441432</v>
      </c>
      <c r="I193">
        <v>15.7</v>
      </c>
      <c r="J193">
        <v>78.3</v>
      </c>
      <c r="K193">
        <v>375476</v>
      </c>
      <c r="P193"/>
      <c r="Q193"/>
      <c r="T193" s="18"/>
    </row>
    <row r="194" spans="1:20" x14ac:dyDescent="0.2">
      <c r="A194" s="1" t="s">
        <v>4554</v>
      </c>
      <c r="B194" s="50">
        <v>21</v>
      </c>
      <c r="C194" s="8">
        <v>53</v>
      </c>
      <c r="D194" s="66">
        <v>1286</v>
      </c>
      <c r="E194" s="67">
        <v>1269.75</v>
      </c>
      <c r="F194" s="56">
        <f>AVERAGE(F178:F193)</f>
        <v>22.237499999999997</v>
      </c>
      <c r="G194" s="56">
        <f>AVERAGE(G178:G193)</f>
        <v>59.83124999999999</v>
      </c>
      <c r="H194" s="55">
        <f>H202-H178</f>
        <v>1793</v>
      </c>
      <c r="I194" s="55">
        <f>AVERAGE(I178:I193)</f>
        <v>17.0625</v>
      </c>
      <c r="J194" s="55">
        <f>AVERAGE(J178:J193)</f>
        <v>83.581249999999997</v>
      </c>
      <c r="K194" s="55">
        <f>K202-K178</f>
        <v>1941</v>
      </c>
      <c r="L194" s="8">
        <f>(H202-H178)+(K202-K178)</f>
        <v>3734</v>
      </c>
      <c r="M194" s="8"/>
      <c r="N194" s="8"/>
      <c r="P194"/>
      <c r="Q194"/>
      <c r="T194" s="18"/>
    </row>
    <row r="195" spans="1:20" x14ac:dyDescent="0.2">
      <c r="A195" s="1" t="s">
        <v>4555</v>
      </c>
      <c r="B195" s="50">
        <v>20</v>
      </c>
      <c r="C195" s="8">
        <v>59</v>
      </c>
      <c r="D195" s="66">
        <v>1231</v>
      </c>
      <c r="E195" s="67"/>
      <c r="F195" s="8"/>
      <c r="P195"/>
      <c r="Q195"/>
      <c r="T195" s="18"/>
    </row>
    <row r="196" spans="1:20" x14ac:dyDescent="0.2">
      <c r="A196" s="1" t="s">
        <v>4556</v>
      </c>
      <c r="B196" s="50">
        <v>20</v>
      </c>
      <c r="C196" s="8">
        <v>65</v>
      </c>
      <c r="D196" s="66">
        <v>1231</v>
      </c>
      <c r="E196" s="67"/>
      <c r="F196" s="2"/>
      <c r="P196"/>
      <c r="Q196"/>
      <c r="T196" s="18"/>
    </row>
    <row r="197" spans="1:20" x14ac:dyDescent="0.2">
      <c r="A197" s="1" t="s">
        <v>4557</v>
      </c>
      <c r="B197" s="50">
        <v>19</v>
      </c>
      <c r="C197" s="8">
        <v>72</v>
      </c>
      <c r="D197" s="66">
        <v>1169</v>
      </c>
      <c r="P197"/>
      <c r="Q197"/>
      <c r="T197" s="18"/>
    </row>
    <row r="198" spans="1:20" x14ac:dyDescent="0.2">
      <c r="A198" s="1" t="s">
        <v>4558</v>
      </c>
      <c r="B198" s="50">
        <v>18</v>
      </c>
      <c r="C198" s="8">
        <v>74</v>
      </c>
      <c r="D198" s="66">
        <v>1098</v>
      </c>
      <c r="P198"/>
      <c r="Q198"/>
      <c r="T198" s="18"/>
    </row>
    <row r="199" spans="1:20" x14ac:dyDescent="0.2">
      <c r="A199" s="1" t="s">
        <v>4559</v>
      </c>
      <c r="B199" s="50">
        <v>18</v>
      </c>
      <c r="C199" s="8">
        <v>77</v>
      </c>
      <c r="D199" s="66">
        <v>1098</v>
      </c>
      <c r="P199"/>
      <c r="Q199"/>
      <c r="T199" s="18"/>
    </row>
    <row r="200" spans="1:20" x14ac:dyDescent="0.2">
      <c r="A200" s="1" t="s">
        <v>4560</v>
      </c>
      <c r="B200" s="50">
        <v>18</v>
      </c>
      <c r="C200" s="8">
        <v>80</v>
      </c>
      <c r="D200" s="66">
        <v>1098</v>
      </c>
      <c r="P200"/>
      <c r="Q200"/>
      <c r="T200" s="18"/>
    </row>
    <row r="201" spans="1:20" x14ac:dyDescent="0.2">
      <c r="A201" s="1" t="s">
        <v>4561</v>
      </c>
      <c r="B201" s="50">
        <v>18</v>
      </c>
      <c r="C201" s="8">
        <v>76</v>
      </c>
      <c r="D201" s="66">
        <v>1098</v>
      </c>
      <c r="P201"/>
      <c r="Q201"/>
      <c r="T201" s="18"/>
    </row>
    <row r="202" spans="1:20" x14ac:dyDescent="0.2">
      <c r="A202" s="1" t="s">
        <v>4562</v>
      </c>
      <c r="B202" s="50">
        <v>18</v>
      </c>
      <c r="C202" s="8">
        <v>72</v>
      </c>
      <c r="D202" s="66">
        <v>1098</v>
      </c>
      <c r="F202">
        <v>19.7</v>
      </c>
      <c r="G202">
        <v>59</v>
      </c>
      <c r="H202">
        <v>441936</v>
      </c>
      <c r="I202">
        <v>20</v>
      </c>
      <c r="J202">
        <v>41</v>
      </c>
      <c r="K202">
        <v>376244</v>
      </c>
      <c r="M202" s="37"/>
      <c r="N202" s="37"/>
      <c r="P202"/>
      <c r="Q202"/>
      <c r="T202" s="18"/>
    </row>
    <row r="203" spans="1:20" x14ac:dyDescent="0.2">
      <c r="A203" s="1" t="s">
        <v>4563</v>
      </c>
      <c r="B203" s="50">
        <v>18</v>
      </c>
      <c r="C203" s="8">
        <v>68</v>
      </c>
      <c r="D203" s="66">
        <v>1098</v>
      </c>
      <c r="F203">
        <v>22.5</v>
      </c>
      <c r="G203">
        <v>58</v>
      </c>
      <c r="H203">
        <v>441984</v>
      </c>
      <c r="I203">
        <v>22.3</v>
      </c>
      <c r="J203">
        <v>50</v>
      </c>
      <c r="K203">
        <v>376245</v>
      </c>
      <c r="M203" s="37"/>
      <c r="N203" s="37"/>
      <c r="P203"/>
      <c r="Q203"/>
      <c r="T203" s="18"/>
    </row>
    <row r="204" spans="1:20" x14ac:dyDescent="0.2">
      <c r="A204" s="1" t="s">
        <v>4564</v>
      </c>
      <c r="B204" s="50">
        <v>20</v>
      </c>
      <c r="C204" s="8">
        <v>61</v>
      </c>
      <c r="D204" s="66">
        <v>1231</v>
      </c>
      <c r="F204">
        <v>25.4</v>
      </c>
      <c r="G204">
        <v>44</v>
      </c>
      <c r="H204">
        <v>441984</v>
      </c>
      <c r="I204">
        <v>23.6</v>
      </c>
      <c r="J204">
        <v>51</v>
      </c>
      <c r="K204">
        <v>376245</v>
      </c>
      <c r="M204" s="37"/>
      <c r="N204" s="37"/>
      <c r="P204"/>
      <c r="Q204"/>
      <c r="T204" s="18"/>
    </row>
    <row r="205" spans="1:20" x14ac:dyDescent="0.2">
      <c r="A205" s="1" t="s">
        <v>4565</v>
      </c>
      <c r="B205" s="50">
        <v>21</v>
      </c>
      <c r="C205" s="8">
        <v>53</v>
      </c>
      <c r="D205" s="66">
        <v>1286</v>
      </c>
      <c r="F205">
        <v>25.1</v>
      </c>
      <c r="G205">
        <v>43</v>
      </c>
      <c r="H205">
        <v>441984</v>
      </c>
      <c r="I205">
        <v>25.1</v>
      </c>
      <c r="J205">
        <v>51</v>
      </c>
      <c r="K205">
        <v>376245</v>
      </c>
      <c r="M205" s="37"/>
      <c r="N205" s="37"/>
      <c r="P205"/>
      <c r="Q205"/>
      <c r="T205" s="18"/>
    </row>
    <row r="206" spans="1:20" x14ac:dyDescent="0.2">
      <c r="A206" s="1" t="s">
        <v>4566</v>
      </c>
      <c r="B206" s="50">
        <v>23</v>
      </c>
      <c r="C206" s="8">
        <v>46</v>
      </c>
      <c r="D206" s="66">
        <v>1381</v>
      </c>
      <c r="F206">
        <v>27</v>
      </c>
      <c r="G206">
        <v>40</v>
      </c>
      <c r="H206">
        <v>442016</v>
      </c>
      <c r="I206">
        <v>25.7</v>
      </c>
      <c r="J206">
        <v>44</v>
      </c>
      <c r="K206">
        <v>376551</v>
      </c>
      <c r="M206" s="37"/>
      <c r="N206" s="37"/>
      <c r="P206"/>
      <c r="Q206"/>
      <c r="T206" s="18"/>
    </row>
    <row r="207" spans="1:20" x14ac:dyDescent="0.2">
      <c r="A207" s="1" t="s">
        <v>4567</v>
      </c>
      <c r="B207" s="50">
        <v>24</v>
      </c>
      <c r="C207" s="8">
        <v>42</v>
      </c>
      <c r="D207" s="66">
        <v>1424</v>
      </c>
      <c r="F207">
        <v>28.3</v>
      </c>
      <c r="G207">
        <v>31</v>
      </c>
      <c r="H207">
        <v>442068</v>
      </c>
      <c r="I207">
        <v>28.2</v>
      </c>
      <c r="J207">
        <v>45</v>
      </c>
      <c r="K207">
        <v>376551</v>
      </c>
      <c r="M207" s="37"/>
      <c r="N207" s="37"/>
      <c r="P207"/>
      <c r="Q207"/>
      <c r="T207" s="18"/>
    </row>
    <row r="208" spans="1:20" x14ac:dyDescent="0.2">
      <c r="A208" s="1" t="s">
        <v>4568</v>
      </c>
      <c r="B208" s="50">
        <v>26</v>
      </c>
      <c r="C208" s="8">
        <v>8</v>
      </c>
      <c r="D208" s="66">
        <v>1507</v>
      </c>
      <c r="F208">
        <v>28.7</v>
      </c>
      <c r="G208">
        <v>31</v>
      </c>
      <c r="H208">
        <v>442185</v>
      </c>
      <c r="I208">
        <v>28.5</v>
      </c>
      <c r="J208">
        <v>43</v>
      </c>
      <c r="K208">
        <v>376551</v>
      </c>
      <c r="M208" s="37"/>
      <c r="N208" s="37"/>
      <c r="P208"/>
      <c r="Q208"/>
      <c r="T208" s="18"/>
    </row>
    <row r="209" spans="1:20" x14ac:dyDescent="0.2">
      <c r="A209" s="1" t="s">
        <v>4569</v>
      </c>
      <c r="B209" s="50">
        <v>27</v>
      </c>
      <c r="C209" s="8">
        <v>34</v>
      </c>
      <c r="D209" s="66">
        <v>1550</v>
      </c>
      <c r="F209">
        <v>29.4</v>
      </c>
      <c r="G209">
        <v>30</v>
      </c>
      <c r="H209">
        <v>442185</v>
      </c>
      <c r="I209">
        <v>27.5</v>
      </c>
      <c r="J209">
        <v>38</v>
      </c>
      <c r="K209">
        <v>376551</v>
      </c>
      <c r="M209" s="37"/>
      <c r="N209" s="37"/>
      <c r="P209"/>
      <c r="Q209"/>
      <c r="T209" s="18"/>
    </row>
    <row r="210" spans="1:20" x14ac:dyDescent="0.2">
      <c r="A210" s="1" t="s">
        <v>4570</v>
      </c>
      <c r="B210" s="50">
        <v>27</v>
      </c>
      <c r="C210" s="8">
        <v>34</v>
      </c>
      <c r="D210" s="66">
        <v>1550</v>
      </c>
      <c r="F210">
        <v>29.3</v>
      </c>
      <c r="G210">
        <v>37</v>
      </c>
      <c r="H210">
        <v>442185</v>
      </c>
      <c r="I210">
        <v>29</v>
      </c>
      <c r="J210">
        <v>34</v>
      </c>
      <c r="K210">
        <v>376722</v>
      </c>
      <c r="M210" s="37"/>
      <c r="N210" s="37"/>
      <c r="P210"/>
      <c r="Q210"/>
      <c r="T210" s="18"/>
    </row>
    <row r="211" spans="1:20" x14ac:dyDescent="0.2">
      <c r="A211" s="1" t="s">
        <v>4571</v>
      </c>
      <c r="B211" s="50">
        <v>27</v>
      </c>
      <c r="C211" s="8">
        <v>34</v>
      </c>
      <c r="D211" s="66">
        <v>1550</v>
      </c>
      <c r="F211">
        <v>28.5</v>
      </c>
      <c r="G211">
        <v>35</v>
      </c>
      <c r="H211">
        <v>442185</v>
      </c>
      <c r="I211">
        <v>26</v>
      </c>
      <c r="J211">
        <v>39</v>
      </c>
      <c r="K211">
        <v>376951</v>
      </c>
      <c r="M211" s="37"/>
      <c r="N211" s="37"/>
      <c r="P211"/>
      <c r="Q211"/>
      <c r="T211" s="18"/>
    </row>
    <row r="212" spans="1:20" x14ac:dyDescent="0.2">
      <c r="A212" s="1" t="s">
        <v>4572</v>
      </c>
      <c r="B212" s="50">
        <v>27</v>
      </c>
      <c r="C212" s="8">
        <v>3</v>
      </c>
      <c r="D212" s="66">
        <v>1550</v>
      </c>
      <c r="F212">
        <v>28.2</v>
      </c>
      <c r="G212">
        <v>40</v>
      </c>
      <c r="H212">
        <v>442185</v>
      </c>
      <c r="I212">
        <v>23</v>
      </c>
      <c r="J212">
        <v>40</v>
      </c>
      <c r="K212">
        <v>376988</v>
      </c>
      <c r="P212"/>
      <c r="Q212"/>
      <c r="T212" s="18"/>
    </row>
    <row r="213" spans="1:20" x14ac:dyDescent="0.2">
      <c r="A213" s="1" t="s">
        <v>4573</v>
      </c>
      <c r="B213" s="50">
        <v>26</v>
      </c>
      <c r="C213" s="8">
        <v>38</v>
      </c>
      <c r="D213" s="66">
        <v>1507</v>
      </c>
      <c r="F213">
        <v>23.7</v>
      </c>
      <c r="G213">
        <v>46</v>
      </c>
      <c r="H213" s="64" t="s">
        <v>537</v>
      </c>
      <c r="I213">
        <v>22.6</v>
      </c>
      <c r="J213">
        <v>46</v>
      </c>
      <c r="K213">
        <v>376988</v>
      </c>
      <c r="P213"/>
      <c r="Q213"/>
      <c r="T213" s="18"/>
    </row>
    <row r="214" spans="1:20" x14ac:dyDescent="0.2">
      <c r="A214" s="1" t="s">
        <v>4574</v>
      </c>
      <c r="B214" s="50">
        <v>25</v>
      </c>
      <c r="C214" s="8">
        <v>42</v>
      </c>
      <c r="D214" s="66">
        <v>1465</v>
      </c>
      <c r="F214">
        <v>21.9</v>
      </c>
      <c r="G214">
        <v>49</v>
      </c>
      <c r="H214" s="64" t="s">
        <v>537</v>
      </c>
      <c r="I214">
        <v>22.2</v>
      </c>
      <c r="J214">
        <v>49</v>
      </c>
      <c r="K214" s="64" t="s">
        <v>537</v>
      </c>
      <c r="P214"/>
      <c r="Q214"/>
      <c r="T214" s="18"/>
    </row>
    <row r="215" spans="1:20" x14ac:dyDescent="0.2">
      <c r="A215" s="1" t="s">
        <v>4575</v>
      </c>
      <c r="B215" s="50">
        <v>24</v>
      </c>
      <c r="C215" s="8">
        <v>46</v>
      </c>
      <c r="D215" s="66">
        <v>1424</v>
      </c>
      <c r="F215">
        <v>19.2</v>
      </c>
      <c r="G215">
        <v>50</v>
      </c>
      <c r="H215" s="64" t="s">
        <v>537</v>
      </c>
      <c r="I215">
        <v>22.2</v>
      </c>
      <c r="J215">
        <v>50</v>
      </c>
      <c r="K215" s="64" t="s">
        <v>537</v>
      </c>
      <c r="P215"/>
      <c r="Q215"/>
      <c r="T215" s="18"/>
    </row>
    <row r="216" spans="1:20" x14ac:dyDescent="0.2">
      <c r="A216" s="1" t="s">
        <v>4576</v>
      </c>
      <c r="B216" s="50">
        <v>23</v>
      </c>
      <c r="C216" s="8">
        <v>47</v>
      </c>
      <c r="D216" s="66">
        <v>1381</v>
      </c>
      <c r="F216">
        <v>20.100000000000001</v>
      </c>
      <c r="G216">
        <v>51</v>
      </c>
      <c r="H216" s="64" t="s">
        <v>537</v>
      </c>
      <c r="J216">
        <v>51</v>
      </c>
      <c r="K216" s="64" t="s">
        <v>537</v>
      </c>
      <c r="P216"/>
      <c r="Q216"/>
      <c r="T216" s="18"/>
    </row>
    <row r="217" spans="1:20" x14ac:dyDescent="0.2">
      <c r="A217" s="1" t="s">
        <v>4577</v>
      </c>
      <c r="B217" s="50">
        <v>22</v>
      </c>
      <c r="C217" s="8">
        <v>49</v>
      </c>
      <c r="D217" s="66">
        <v>1335</v>
      </c>
      <c r="P217"/>
      <c r="Q217"/>
      <c r="T217" s="18"/>
    </row>
    <row r="218" spans="1:20" x14ac:dyDescent="0.2">
      <c r="A218" s="1" t="s">
        <v>4578</v>
      </c>
      <c r="B218" s="50">
        <v>22</v>
      </c>
      <c r="C218" s="8">
        <v>51</v>
      </c>
      <c r="D218" s="66">
        <v>1335</v>
      </c>
      <c r="E218" s="67">
        <v>1320.625</v>
      </c>
      <c r="F218" s="56">
        <f>AVERAGE(F202:F217)</f>
        <v>25.133333333333329</v>
      </c>
      <c r="G218" s="56">
        <f>AVERAGE(G202:G217)</f>
        <v>42.93333333333333</v>
      </c>
      <c r="H218" s="55">
        <f>H227-H202</f>
        <v>803</v>
      </c>
      <c r="I218" s="55">
        <f>AVERAGE(I202:I217)</f>
        <v>24.707142857142856</v>
      </c>
      <c r="J218" s="55">
        <f>AVERAGE(J202:J217)</f>
        <v>44.8</v>
      </c>
      <c r="K218" s="55">
        <f>K227-K202</f>
        <v>1780</v>
      </c>
      <c r="L218" s="8">
        <f>(H227-H202)+(K227-K202)</f>
        <v>2583</v>
      </c>
      <c r="M218" s="8"/>
      <c r="N218" s="8"/>
      <c r="P218"/>
      <c r="Q218"/>
      <c r="T218" s="18"/>
    </row>
    <row r="219" spans="1:20" hidden="1" x14ac:dyDescent="0.2">
      <c r="B219" s="50"/>
      <c r="D219" s="66">
        <v>0</v>
      </c>
      <c r="L219" s="8"/>
      <c r="M219" s="8"/>
      <c r="N219" s="8"/>
      <c r="P219"/>
      <c r="Q219"/>
      <c r="T219" s="18"/>
    </row>
    <row r="220" spans="1:20" x14ac:dyDescent="0.2">
      <c r="A220" s="1" t="s">
        <v>4579</v>
      </c>
      <c r="B220" s="50">
        <v>21</v>
      </c>
      <c r="C220">
        <v>54</v>
      </c>
      <c r="D220" s="66">
        <v>1286</v>
      </c>
      <c r="E220" s="67"/>
      <c r="F220" s="8"/>
      <c r="P220"/>
      <c r="Q220"/>
      <c r="T220" s="18"/>
    </row>
    <row r="221" spans="1:20" x14ac:dyDescent="0.2">
      <c r="A221" s="1" t="s">
        <v>4580</v>
      </c>
      <c r="B221" s="50">
        <v>20</v>
      </c>
      <c r="C221">
        <v>57</v>
      </c>
      <c r="D221" s="66">
        <v>1231</v>
      </c>
      <c r="E221" s="67"/>
      <c r="F221" s="2"/>
      <c r="P221"/>
      <c r="Q221"/>
      <c r="T221" s="18"/>
    </row>
    <row r="222" spans="1:20" x14ac:dyDescent="0.2">
      <c r="A222" s="1" t="s">
        <v>4581</v>
      </c>
      <c r="B222" s="50">
        <v>19</v>
      </c>
      <c r="C222">
        <v>61</v>
      </c>
      <c r="D222" s="66">
        <v>1169</v>
      </c>
      <c r="H222" s="8"/>
      <c r="K222" s="8"/>
      <c r="P222"/>
      <c r="Q222"/>
      <c r="T222" s="18"/>
    </row>
    <row r="223" spans="1:20" x14ac:dyDescent="0.2">
      <c r="A223" s="1" t="s">
        <v>4582</v>
      </c>
      <c r="B223" s="50">
        <v>19</v>
      </c>
      <c r="C223">
        <v>63</v>
      </c>
      <c r="D223" s="66">
        <v>1169</v>
      </c>
      <c r="P223"/>
      <c r="Q223"/>
      <c r="T223" s="18"/>
    </row>
    <row r="224" spans="1:20" x14ac:dyDescent="0.2">
      <c r="A224" s="1" t="s">
        <v>4583</v>
      </c>
      <c r="B224" s="50">
        <v>18</v>
      </c>
      <c r="C224">
        <v>65</v>
      </c>
      <c r="D224" s="66">
        <v>1098</v>
      </c>
      <c r="P224"/>
      <c r="Q224"/>
      <c r="T224" s="18"/>
    </row>
    <row r="225" spans="1:20" x14ac:dyDescent="0.2">
      <c r="A225" s="1" t="s">
        <v>4584</v>
      </c>
      <c r="B225" s="50">
        <v>18</v>
      </c>
      <c r="C225">
        <v>67</v>
      </c>
      <c r="D225" s="66">
        <v>1098</v>
      </c>
      <c r="P225"/>
      <c r="Q225"/>
      <c r="T225" s="18"/>
    </row>
    <row r="226" spans="1:20" x14ac:dyDescent="0.2">
      <c r="A226" s="1" t="s">
        <v>4585</v>
      </c>
      <c r="B226" s="50">
        <v>18</v>
      </c>
      <c r="C226">
        <v>65</v>
      </c>
      <c r="D226" s="66">
        <v>1098</v>
      </c>
      <c r="P226"/>
      <c r="Q226"/>
      <c r="T226" s="18"/>
    </row>
    <row r="227" spans="1:20" x14ac:dyDescent="0.2">
      <c r="A227" s="1" t="s">
        <v>4586</v>
      </c>
      <c r="B227" s="50">
        <v>18</v>
      </c>
      <c r="C227">
        <v>63</v>
      </c>
      <c r="D227" s="66">
        <v>1098</v>
      </c>
      <c r="F227">
        <v>13.6</v>
      </c>
      <c r="G227">
        <v>88.1</v>
      </c>
      <c r="H227">
        <v>442739</v>
      </c>
      <c r="I227">
        <v>19.7</v>
      </c>
      <c r="J227">
        <v>71</v>
      </c>
      <c r="K227">
        <v>378024</v>
      </c>
      <c r="M227" s="37"/>
      <c r="N227" s="37"/>
      <c r="P227"/>
      <c r="Q227"/>
      <c r="T227" s="18"/>
    </row>
    <row r="228" spans="1:20" x14ac:dyDescent="0.2">
      <c r="A228" s="1" t="s">
        <v>4587</v>
      </c>
      <c r="B228" s="50">
        <v>18</v>
      </c>
      <c r="C228">
        <v>61</v>
      </c>
      <c r="D228" s="66">
        <v>1098</v>
      </c>
      <c r="F228">
        <v>17.100000000000001</v>
      </c>
      <c r="G228">
        <v>85.6</v>
      </c>
      <c r="H228">
        <v>442739</v>
      </c>
      <c r="I228">
        <v>22.5</v>
      </c>
      <c r="J228">
        <v>53</v>
      </c>
      <c r="K228">
        <v>378122</v>
      </c>
      <c r="M228" s="37"/>
      <c r="N228" s="37"/>
      <c r="P228"/>
      <c r="Q228"/>
      <c r="T228" s="18"/>
    </row>
    <row r="229" spans="1:20" x14ac:dyDescent="0.2">
      <c r="A229" s="1" t="s">
        <v>4588</v>
      </c>
      <c r="B229" s="50">
        <v>20</v>
      </c>
      <c r="C229">
        <v>53</v>
      </c>
      <c r="D229" s="66">
        <v>1231</v>
      </c>
      <c r="F229">
        <v>17.3</v>
      </c>
      <c r="G229">
        <v>86.1</v>
      </c>
      <c r="H229">
        <v>442739</v>
      </c>
      <c r="I229">
        <v>25.4</v>
      </c>
      <c r="J229">
        <v>41</v>
      </c>
      <c r="K229">
        <v>378328</v>
      </c>
      <c r="M229" s="37"/>
      <c r="N229" s="37"/>
      <c r="P229"/>
      <c r="Q229"/>
      <c r="T229" s="18"/>
    </row>
    <row r="230" spans="1:20" x14ac:dyDescent="0.2">
      <c r="A230" s="1" t="s">
        <v>4589</v>
      </c>
      <c r="B230" s="50">
        <v>22</v>
      </c>
      <c r="C230">
        <v>45</v>
      </c>
      <c r="D230" s="66">
        <v>1335</v>
      </c>
      <c r="F230">
        <v>17.8</v>
      </c>
      <c r="G230">
        <v>82.8</v>
      </c>
      <c r="H230">
        <v>442739</v>
      </c>
      <c r="I230">
        <v>25.1</v>
      </c>
      <c r="J230">
        <v>44</v>
      </c>
      <c r="K230">
        <v>378434</v>
      </c>
      <c r="M230" s="37"/>
      <c r="N230" s="37"/>
      <c r="P230"/>
      <c r="Q230"/>
      <c r="T230" s="18"/>
    </row>
    <row r="231" spans="1:20" x14ac:dyDescent="0.2">
      <c r="A231" s="1" t="s">
        <v>4590</v>
      </c>
      <c r="B231" s="50">
        <v>24</v>
      </c>
      <c r="C231">
        <v>37</v>
      </c>
      <c r="D231" s="66">
        <v>1424</v>
      </c>
      <c r="F231">
        <v>24.4</v>
      </c>
      <c r="G231">
        <v>80</v>
      </c>
      <c r="I231">
        <v>27</v>
      </c>
      <c r="J231">
        <v>39</v>
      </c>
      <c r="K231">
        <v>378440</v>
      </c>
      <c r="M231" s="37"/>
      <c r="N231" s="37"/>
      <c r="P231"/>
      <c r="Q231"/>
      <c r="T231" s="18"/>
    </row>
    <row r="232" spans="1:20" x14ac:dyDescent="0.2">
      <c r="A232" s="1" t="s">
        <v>4591</v>
      </c>
      <c r="B232" s="50">
        <v>25</v>
      </c>
      <c r="C232">
        <v>32</v>
      </c>
      <c r="D232" s="66">
        <v>1465</v>
      </c>
      <c r="F232">
        <v>26</v>
      </c>
      <c r="G232">
        <v>50</v>
      </c>
      <c r="I232">
        <v>28.3</v>
      </c>
      <c r="J232">
        <v>37</v>
      </c>
      <c r="K232">
        <v>378670</v>
      </c>
      <c r="M232" s="37"/>
      <c r="N232" s="37"/>
      <c r="P232"/>
      <c r="Q232"/>
      <c r="T232" s="18"/>
    </row>
    <row r="233" spans="1:20" x14ac:dyDescent="0.2">
      <c r="A233" s="1" t="s">
        <v>4592</v>
      </c>
      <c r="B233" s="50">
        <v>26</v>
      </c>
      <c r="C233">
        <v>28</v>
      </c>
      <c r="D233" s="66">
        <v>1507</v>
      </c>
      <c r="F233">
        <v>18.7</v>
      </c>
      <c r="G233">
        <v>83</v>
      </c>
      <c r="I233">
        <v>28.7</v>
      </c>
      <c r="J233">
        <v>32</v>
      </c>
      <c r="K233">
        <v>378670</v>
      </c>
      <c r="M233" s="37"/>
      <c r="N233" s="37"/>
      <c r="P233"/>
      <c r="Q233"/>
      <c r="T233" s="18"/>
    </row>
    <row r="234" spans="1:20" x14ac:dyDescent="0.2">
      <c r="A234" s="1" t="s">
        <v>4593</v>
      </c>
      <c r="B234" s="50">
        <v>27</v>
      </c>
      <c r="C234">
        <v>24</v>
      </c>
      <c r="D234" s="66">
        <v>1550</v>
      </c>
      <c r="F234">
        <v>19.7</v>
      </c>
      <c r="G234">
        <v>81.2</v>
      </c>
      <c r="I234">
        <v>29.4</v>
      </c>
      <c r="J234">
        <v>31</v>
      </c>
      <c r="K234">
        <v>378670</v>
      </c>
      <c r="M234" s="37"/>
      <c r="N234" s="37"/>
      <c r="P234"/>
      <c r="Q234"/>
      <c r="T234" s="18"/>
    </row>
    <row r="235" spans="1:20" x14ac:dyDescent="0.2">
      <c r="A235" s="1" t="s">
        <v>4594</v>
      </c>
      <c r="B235" s="50">
        <v>26</v>
      </c>
      <c r="C235">
        <v>26</v>
      </c>
      <c r="D235" s="66">
        <v>1507</v>
      </c>
      <c r="F235">
        <v>17.2</v>
      </c>
      <c r="G235">
        <v>76.2</v>
      </c>
      <c r="I235">
        <v>29.3</v>
      </c>
      <c r="K235">
        <v>378670</v>
      </c>
      <c r="M235" s="37"/>
      <c r="N235" s="37"/>
      <c r="P235"/>
      <c r="Q235"/>
      <c r="T235" s="18"/>
    </row>
    <row r="236" spans="1:20" x14ac:dyDescent="0.2">
      <c r="A236" s="1" t="s">
        <v>4595</v>
      </c>
      <c r="B236" s="50">
        <v>26</v>
      </c>
      <c r="C236">
        <v>28</v>
      </c>
      <c r="D236" s="66">
        <v>1507</v>
      </c>
      <c r="F236" s="64" t="s">
        <v>537</v>
      </c>
      <c r="G236" s="64" t="s">
        <v>537</v>
      </c>
      <c r="H236" s="64" t="s">
        <v>537</v>
      </c>
      <c r="I236" s="64" t="s">
        <v>537</v>
      </c>
      <c r="J236" s="64" t="s">
        <v>537</v>
      </c>
      <c r="K236" s="64" t="s">
        <v>537</v>
      </c>
      <c r="M236" s="37"/>
      <c r="N236" s="37"/>
      <c r="P236"/>
      <c r="Q236"/>
      <c r="T236" s="18"/>
    </row>
    <row r="237" spans="1:20" x14ac:dyDescent="0.2">
      <c r="A237" s="1" t="s">
        <v>4596</v>
      </c>
      <c r="B237" s="50">
        <v>26</v>
      </c>
      <c r="C237">
        <v>30</v>
      </c>
      <c r="D237" s="66">
        <v>1507</v>
      </c>
      <c r="F237" s="64" t="s">
        <v>537</v>
      </c>
      <c r="G237" s="64" t="s">
        <v>537</v>
      </c>
      <c r="H237" s="64" t="s">
        <v>537</v>
      </c>
      <c r="I237" s="64" t="s">
        <v>537</v>
      </c>
      <c r="J237" s="64" t="s">
        <v>537</v>
      </c>
      <c r="K237" s="64" t="s">
        <v>537</v>
      </c>
      <c r="M237" s="37"/>
      <c r="N237" s="37"/>
      <c r="P237"/>
      <c r="Q237"/>
      <c r="T237" s="18"/>
    </row>
    <row r="238" spans="1:20" x14ac:dyDescent="0.2">
      <c r="A238" s="1" t="s">
        <v>4597</v>
      </c>
      <c r="B238" s="50">
        <v>24</v>
      </c>
      <c r="C238">
        <v>33</v>
      </c>
      <c r="D238" s="66">
        <v>1424</v>
      </c>
      <c r="F238" s="64" t="s">
        <v>537</v>
      </c>
      <c r="G238" s="64" t="s">
        <v>537</v>
      </c>
      <c r="H238" s="64" t="s">
        <v>537</v>
      </c>
      <c r="I238" s="64" t="s">
        <v>537</v>
      </c>
      <c r="J238" s="64" t="s">
        <v>537</v>
      </c>
      <c r="K238" s="64" t="s">
        <v>537</v>
      </c>
      <c r="M238" s="37"/>
      <c r="N238" s="37"/>
      <c r="P238"/>
      <c r="Q238"/>
      <c r="T238" s="18"/>
    </row>
    <row r="239" spans="1:20" x14ac:dyDescent="0.2">
      <c r="A239" s="1" t="s">
        <v>4598</v>
      </c>
      <c r="B239" s="50">
        <v>23</v>
      </c>
      <c r="C239">
        <v>35</v>
      </c>
      <c r="D239" s="66">
        <v>1381</v>
      </c>
      <c r="F239" s="64" t="s">
        <v>537</v>
      </c>
      <c r="G239" s="64" t="s">
        <v>537</v>
      </c>
      <c r="H239" s="64" t="s">
        <v>537</v>
      </c>
      <c r="I239" s="64" t="s">
        <v>537</v>
      </c>
      <c r="J239" s="64" t="s">
        <v>537</v>
      </c>
      <c r="K239" s="64" t="s">
        <v>537</v>
      </c>
      <c r="M239" s="37"/>
      <c r="N239" s="37"/>
      <c r="P239"/>
      <c r="Q239"/>
      <c r="T239" s="18"/>
    </row>
    <row r="240" spans="1:20" x14ac:dyDescent="0.2">
      <c r="A240" s="1" t="s">
        <v>4599</v>
      </c>
      <c r="B240" s="50">
        <v>21</v>
      </c>
      <c r="C240">
        <v>38</v>
      </c>
      <c r="D240" s="66">
        <v>1286</v>
      </c>
      <c r="F240" s="64" t="s">
        <v>537</v>
      </c>
      <c r="G240" s="64" t="s">
        <v>537</v>
      </c>
      <c r="H240" s="64" t="s">
        <v>537</v>
      </c>
      <c r="I240" s="64" t="s">
        <v>537</v>
      </c>
      <c r="J240" s="64" t="s">
        <v>537</v>
      </c>
      <c r="K240" s="64" t="s">
        <v>537</v>
      </c>
      <c r="M240" s="37"/>
      <c r="N240" s="37"/>
      <c r="P240"/>
      <c r="Q240"/>
      <c r="T240" s="18"/>
    </row>
    <row r="241" spans="1:20" x14ac:dyDescent="0.2">
      <c r="A241" s="1" t="s">
        <v>4600</v>
      </c>
      <c r="B241" s="50">
        <v>20</v>
      </c>
      <c r="C241">
        <v>44</v>
      </c>
      <c r="D241" s="66">
        <v>1231</v>
      </c>
      <c r="F241" s="64" t="s">
        <v>537</v>
      </c>
      <c r="G241" s="64" t="s">
        <v>537</v>
      </c>
      <c r="H241" s="64" t="s">
        <v>537</v>
      </c>
      <c r="I241" s="64" t="s">
        <v>537</v>
      </c>
      <c r="J241" s="64" t="s">
        <v>537</v>
      </c>
      <c r="K241" s="64" t="s">
        <v>537</v>
      </c>
      <c r="M241" s="37"/>
      <c r="N241" s="37"/>
      <c r="P241"/>
      <c r="Q241"/>
      <c r="T241" s="18"/>
    </row>
    <row r="242" spans="1:20" x14ac:dyDescent="0.2">
      <c r="A242" s="1" t="s">
        <v>4601</v>
      </c>
      <c r="B242" s="50">
        <v>19</v>
      </c>
      <c r="C242">
        <v>50</v>
      </c>
      <c r="D242" s="66">
        <v>1169</v>
      </c>
      <c r="F242" s="64" t="s">
        <v>537</v>
      </c>
      <c r="G242" s="64" t="s">
        <v>537</v>
      </c>
      <c r="H242" s="64" t="s">
        <v>537</v>
      </c>
      <c r="I242" s="64" t="s">
        <v>537</v>
      </c>
      <c r="J242" s="64" t="s">
        <v>537</v>
      </c>
      <c r="K242" s="64" t="s">
        <v>537</v>
      </c>
      <c r="M242" s="37"/>
      <c r="N242" s="37"/>
      <c r="P242"/>
      <c r="Q242"/>
      <c r="T242" s="18"/>
    </row>
    <row r="243" spans="1:20" x14ac:dyDescent="0.2">
      <c r="A243" s="1" t="s">
        <v>4602</v>
      </c>
      <c r="B243" s="50">
        <v>18</v>
      </c>
      <c r="C243">
        <v>55</v>
      </c>
      <c r="D243" s="66">
        <v>1098</v>
      </c>
      <c r="E243" s="67">
        <v>1290.2916666666667</v>
      </c>
      <c r="F243" s="56">
        <f>AVERAGE(F227:F242)</f>
        <v>19.088888888888885</v>
      </c>
      <c r="G243" s="56">
        <f>AVERAGE(G227:G242)</f>
        <v>79.222222222222229</v>
      </c>
      <c r="H243" s="55" t="e">
        <f>H252-H227</f>
        <v>#VALUE!</v>
      </c>
      <c r="I243" s="55">
        <f>AVERAGE(I227:I242)</f>
        <v>26.155555555555555</v>
      </c>
      <c r="J243" s="55">
        <f>AVERAGE(J227:J242)</f>
        <v>43.5</v>
      </c>
      <c r="K243" s="55" t="e">
        <f>K252-K227</f>
        <v>#VALUE!</v>
      </c>
      <c r="L243" s="8">
        <f>((H276-H227)+(K276-K227))/2</f>
        <v>2131</v>
      </c>
      <c r="M243" s="8"/>
      <c r="N243" s="8"/>
      <c r="P243"/>
      <c r="Q243"/>
      <c r="T243" s="18"/>
    </row>
    <row r="244" spans="1:20" hidden="1" x14ac:dyDescent="0.2">
      <c r="B244" s="50"/>
      <c r="D244" s="66">
        <v>0</v>
      </c>
      <c r="P244"/>
      <c r="Q244"/>
      <c r="T244" s="18"/>
    </row>
    <row r="245" spans="1:20" x14ac:dyDescent="0.2">
      <c r="A245" s="1" t="s">
        <v>4603</v>
      </c>
      <c r="B245" s="50">
        <v>17</v>
      </c>
      <c r="C245">
        <v>59</v>
      </c>
      <c r="D245" s="66">
        <v>1016</v>
      </c>
      <c r="E245" s="67"/>
      <c r="F245" s="8"/>
      <c r="L245" s="8"/>
      <c r="P245"/>
      <c r="Q245"/>
      <c r="T245" s="18"/>
    </row>
    <row r="246" spans="1:20" x14ac:dyDescent="0.2">
      <c r="A246" s="1" t="s">
        <v>4604</v>
      </c>
      <c r="B246" s="50">
        <v>17</v>
      </c>
      <c r="C246">
        <v>62</v>
      </c>
      <c r="D246" s="66">
        <v>1016</v>
      </c>
      <c r="E246" s="67"/>
      <c r="F246" s="2"/>
      <c r="H246" s="8"/>
      <c r="K246" s="8"/>
      <c r="P246"/>
      <c r="Q246"/>
      <c r="T246" s="18"/>
    </row>
    <row r="247" spans="1:20" x14ac:dyDescent="0.2">
      <c r="A247" s="1" t="s">
        <v>4605</v>
      </c>
      <c r="B247" s="50">
        <v>16</v>
      </c>
      <c r="C247">
        <v>66</v>
      </c>
      <c r="D247" s="66">
        <v>921</v>
      </c>
      <c r="P247"/>
      <c r="Q247"/>
      <c r="T247" s="18"/>
    </row>
    <row r="248" spans="1:20" x14ac:dyDescent="0.2">
      <c r="A248" s="1" t="s">
        <v>4606</v>
      </c>
      <c r="B248" s="50">
        <v>16</v>
      </c>
      <c r="C248">
        <v>66</v>
      </c>
      <c r="D248" s="66">
        <v>921</v>
      </c>
      <c r="P248"/>
      <c r="Q248"/>
      <c r="T248" s="18"/>
    </row>
    <row r="249" spans="1:20" x14ac:dyDescent="0.2">
      <c r="A249" s="1" t="s">
        <v>4607</v>
      </c>
      <c r="B249" s="50">
        <v>15</v>
      </c>
      <c r="C249">
        <v>66</v>
      </c>
      <c r="D249" s="66">
        <v>811</v>
      </c>
      <c r="P249"/>
      <c r="Q249"/>
      <c r="T249" s="18"/>
    </row>
    <row r="250" spans="1:20" x14ac:dyDescent="0.2">
      <c r="A250" s="1" t="s">
        <v>4608</v>
      </c>
      <c r="B250" s="50">
        <v>15</v>
      </c>
      <c r="C250">
        <v>65</v>
      </c>
      <c r="D250" s="66">
        <v>811</v>
      </c>
      <c r="P250"/>
      <c r="Q250"/>
      <c r="T250" s="18"/>
    </row>
    <row r="251" spans="1:20" x14ac:dyDescent="0.2">
      <c r="A251" s="1" t="s">
        <v>4609</v>
      </c>
      <c r="B251" s="50">
        <v>15</v>
      </c>
      <c r="C251">
        <v>62</v>
      </c>
      <c r="D251" s="66">
        <v>811</v>
      </c>
      <c r="P251"/>
      <c r="Q251"/>
      <c r="T251" s="18"/>
    </row>
    <row r="252" spans="1:20" x14ac:dyDescent="0.2">
      <c r="A252" s="1" t="s">
        <v>4610</v>
      </c>
      <c r="B252" s="50">
        <v>16</v>
      </c>
      <c r="C252">
        <v>60</v>
      </c>
      <c r="D252" s="66">
        <v>921</v>
      </c>
      <c r="F252" s="64" t="s">
        <v>537</v>
      </c>
      <c r="G252" s="64" t="s">
        <v>537</v>
      </c>
      <c r="H252" s="64" t="s">
        <v>537</v>
      </c>
      <c r="I252" s="64" t="s">
        <v>537</v>
      </c>
      <c r="J252" s="64" t="s">
        <v>537</v>
      </c>
      <c r="K252" s="64" t="s">
        <v>537</v>
      </c>
      <c r="M252" s="37"/>
      <c r="N252" s="37"/>
      <c r="P252"/>
      <c r="Q252"/>
      <c r="T252" s="18"/>
    </row>
    <row r="253" spans="1:20" x14ac:dyDescent="0.2">
      <c r="A253" s="1" t="s">
        <v>4611</v>
      </c>
      <c r="B253" s="50">
        <v>16</v>
      </c>
      <c r="C253">
        <v>57</v>
      </c>
      <c r="D253" s="66">
        <v>921</v>
      </c>
      <c r="F253" s="64" t="s">
        <v>537</v>
      </c>
      <c r="G253" s="64" t="s">
        <v>537</v>
      </c>
      <c r="H253" s="64" t="s">
        <v>537</v>
      </c>
      <c r="I253" s="64" t="s">
        <v>537</v>
      </c>
      <c r="J253" s="64" t="s">
        <v>537</v>
      </c>
      <c r="K253" s="64" t="s">
        <v>537</v>
      </c>
      <c r="M253" s="37"/>
      <c r="N253" s="37"/>
      <c r="P253"/>
      <c r="Q253"/>
      <c r="T253" s="18"/>
    </row>
    <row r="254" spans="1:20" x14ac:dyDescent="0.2">
      <c r="A254" s="1" t="s">
        <v>4612</v>
      </c>
      <c r="B254" s="50">
        <v>18</v>
      </c>
      <c r="C254">
        <v>51</v>
      </c>
      <c r="D254" s="66">
        <v>1098</v>
      </c>
      <c r="F254" s="64" t="s">
        <v>537</v>
      </c>
      <c r="G254" s="64" t="s">
        <v>537</v>
      </c>
      <c r="H254" s="64" t="s">
        <v>537</v>
      </c>
      <c r="I254" s="64" t="s">
        <v>537</v>
      </c>
      <c r="J254" s="64" t="s">
        <v>537</v>
      </c>
      <c r="K254" s="64" t="s">
        <v>537</v>
      </c>
      <c r="M254" s="37"/>
      <c r="N254" s="37"/>
      <c r="P254"/>
      <c r="Q254"/>
      <c r="T254" s="18"/>
    </row>
    <row r="255" spans="1:20" x14ac:dyDescent="0.2">
      <c r="A255" s="1" t="s">
        <v>4613</v>
      </c>
      <c r="B255" s="50">
        <v>19</v>
      </c>
      <c r="C255">
        <v>46</v>
      </c>
      <c r="D255" s="66">
        <v>1169</v>
      </c>
      <c r="F255" s="64" t="s">
        <v>537</v>
      </c>
      <c r="G255" s="64" t="s">
        <v>537</v>
      </c>
      <c r="H255" s="64" t="s">
        <v>537</v>
      </c>
      <c r="I255" s="64" t="s">
        <v>537</v>
      </c>
      <c r="J255" s="64" t="s">
        <v>537</v>
      </c>
      <c r="K255" s="64" t="s">
        <v>537</v>
      </c>
      <c r="M255" s="37"/>
      <c r="N255" s="37"/>
      <c r="P255"/>
      <c r="Q255"/>
      <c r="T255" s="18"/>
    </row>
    <row r="256" spans="1:20" x14ac:dyDescent="0.2">
      <c r="A256" s="1" t="s">
        <v>4614</v>
      </c>
      <c r="B256" s="50">
        <v>21</v>
      </c>
      <c r="C256">
        <v>41</v>
      </c>
      <c r="D256" s="66">
        <v>1286</v>
      </c>
      <c r="F256" s="64" t="s">
        <v>537</v>
      </c>
      <c r="G256" s="64" t="s">
        <v>537</v>
      </c>
      <c r="H256" s="64" t="s">
        <v>537</v>
      </c>
      <c r="I256" s="64" t="s">
        <v>537</v>
      </c>
      <c r="J256" s="64" t="s">
        <v>537</v>
      </c>
      <c r="K256" s="64" t="s">
        <v>537</v>
      </c>
      <c r="M256" s="37"/>
      <c r="N256" s="37"/>
      <c r="P256"/>
      <c r="Q256"/>
      <c r="T256" s="18"/>
    </row>
    <row r="257" spans="1:20" x14ac:dyDescent="0.2">
      <c r="A257" s="1" t="s">
        <v>4615</v>
      </c>
      <c r="B257" s="50">
        <v>22</v>
      </c>
      <c r="C257">
        <v>38</v>
      </c>
      <c r="D257" s="66">
        <v>1335</v>
      </c>
      <c r="F257" s="64" t="s">
        <v>537</v>
      </c>
      <c r="G257" s="64" t="s">
        <v>537</v>
      </c>
      <c r="H257" s="64" t="s">
        <v>537</v>
      </c>
      <c r="I257" s="64" t="s">
        <v>537</v>
      </c>
      <c r="J257" s="64" t="s">
        <v>537</v>
      </c>
      <c r="K257" s="64" t="s">
        <v>537</v>
      </c>
      <c r="M257" s="37"/>
      <c r="N257" s="37"/>
      <c r="P257"/>
      <c r="Q257"/>
      <c r="T257" s="18"/>
    </row>
    <row r="258" spans="1:20" x14ac:dyDescent="0.2">
      <c r="A258" s="1" t="s">
        <v>4616</v>
      </c>
      <c r="B258" s="50">
        <v>23</v>
      </c>
      <c r="C258">
        <v>35</v>
      </c>
      <c r="D258" s="66">
        <v>1381</v>
      </c>
      <c r="F258" s="64" t="s">
        <v>537</v>
      </c>
      <c r="G258" s="64" t="s">
        <v>537</v>
      </c>
      <c r="H258" s="64" t="s">
        <v>537</v>
      </c>
      <c r="I258" s="64" t="s">
        <v>537</v>
      </c>
      <c r="J258" s="64" t="s">
        <v>537</v>
      </c>
      <c r="K258" s="64" t="s">
        <v>537</v>
      </c>
      <c r="M258" s="37"/>
      <c r="N258" s="37"/>
      <c r="P258"/>
      <c r="Q258"/>
      <c r="T258" s="18"/>
    </row>
    <row r="259" spans="1:20" x14ac:dyDescent="0.2">
      <c r="A259" s="1" t="s">
        <v>4617</v>
      </c>
      <c r="B259" s="50">
        <v>24</v>
      </c>
      <c r="C259">
        <v>31</v>
      </c>
      <c r="D259" s="66">
        <v>1424</v>
      </c>
      <c r="F259" s="64" t="s">
        <v>537</v>
      </c>
      <c r="G259" s="64" t="s">
        <v>537</v>
      </c>
      <c r="H259" s="64" t="s">
        <v>537</v>
      </c>
      <c r="I259" s="64" t="s">
        <v>537</v>
      </c>
      <c r="J259" s="64" t="s">
        <v>537</v>
      </c>
      <c r="K259" s="64" t="s">
        <v>537</v>
      </c>
      <c r="M259" s="37"/>
      <c r="N259" s="37"/>
      <c r="P259"/>
      <c r="Q259"/>
      <c r="T259" s="18"/>
    </row>
    <row r="260" spans="1:20" x14ac:dyDescent="0.2">
      <c r="A260" s="1" t="s">
        <v>4618</v>
      </c>
      <c r="B260" s="50">
        <v>24</v>
      </c>
      <c r="C260">
        <v>30</v>
      </c>
      <c r="D260" s="66">
        <v>1424</v>
      </c>
      <c r="F260" s="64" t="s">
        <v>537</v>
      </c>
      <c r="G260" s="64" t="s">
        <v>537</v>
      </c>
      <c r="H260" s="64" t="s">
        <v>537</v>
      </c>
      <c r="I260" s="64" t="s">
        <v>537</v>
      </c>
      <c r="J260" s="64" t="s">
        <v>537</v>
      </c>
      <c r="K260" s="64" t="s">
        <v>537</v>
      </c>
      <c r="M260" s="37"/>
      <c r="N260" s="37"/>
      <c r="P260"/>
      <c r="Q260"/>
      <c r="T260" s="18"/>
    </row>
    <row r="261" spans="1:20" x14ac:dyDescent="0.2">
      <c r="A261" s="1" t="s">
        <v>4619</v>
      </c>
      <c r="B261" s="50">
        <v>24</v>
      </c>
      <c r="C261">
        <v>29</v>
      </c>
      <c r="D261" s="66">
        <v>1424</v>
      </c>
      <c r="F261" s="64" t="s">
        <v>537</v>
      </c>
      <c r="G261" s="64" t="s">
        <v>537</v>
      </c>
      <c r="H261" s="64" t="s">
        <v>537</v>
      </c>
      <c r="I261" s="64" t="s">
        <v>537</v>
      </c>
      <c r="J261" s="64" t="s">
        <v>537</v>
      </c>
      <c r="K261" s="64" t="s">
        <v>537</v>
      </c>
      <c r="M261" s="37"/>
      <c r="N261" s="37"/>
      <c r="P261"/>
      <c r="Q261"/>
      <c r="T261" s="18"/>
    </row>
    <row r="262" spans="1:20" x14ac:dyDescent="0.2">
      <c r="A262" s="1" t="s">
        <v>4620</v>
      </c>
      <c r="B262" s="50">
        <v>24</v>
      </c>
      <c r="C262">
        <v>27</v>
      </c>
      <c r="D262" s="66">
        <v>1424</v>
      </c>
      <c r="F262" s="64" t="s">
        <v>537</v>
      </c>
      <c r="G262" s="64" t="s">
        <v>537</v>
      </c>
      <c r="H262" s="64" t="s">
        <v>537</v>
      </c>
      <c r="I262" s="64" t="s">
        <v>537</v>
      </c>
      <c r="J262" s="64" t="s">
        <v>537</v>
      </c>
      <c r="K262" s="64" t="s">
        <v>537</v>
      </c>
      <c r="M262" s="37"/>
      <c r="N262" s="37"/>
      <c r="P262"/>
      <c r="Q262"/>
      <c r="T262" s="18"/>
    </row>
    <row r="263" spans="1:20" x14ac:dyDescent="0.2">
      <c r="A263" s="1" t="s">
        <v>4621</v>
      </c>
      <c r="B263" s="50">
        <v>23</v>
      </c>
      <c r="C263">
        <v>30</v>
      </c>
      <c r="D263" s="66">
        <v>1381</v>
      </c>
      <c r="F263" s="64" t="s">
        <v>537</v>
      </c>
      <c r="G263" s="64" t="s">
        <v>537</v>
      </c>
      <c r="H263" s="64" t="s">
        <v>537</v>
      </c>
      <c r="I263" s="64" t="s">
        <v>537</v>
      </c>
      <c r="J263" s="64" t="s">
        <v>537</v>
      </c>
      <c r="K263" s="64" t="s">
        <v>537</v>
      </c>
      <c r="M263" s="37"/>
      <c r="N263" s="37"/>
      <c r="P263"/>
      <c r="Q263"/>
      <c r="T263" s="18"/>
    </row>
    <row r="264" spans="1:20" x14ac:dyDescent="0.2">
      <c r="A264" s="1" t="s">
        <v>4622</v>
      </c>
      <c r="B264" s="50">
        <v>21</v>
      </c>
      <c r="C264">
        <v>32</v>
      </c>
      <c r="D264" s="66">
        <v>1286</v>
      </c>
      <c r="F264" s="64" t="s">
        <v>537</v>
      </c>
      <c r="G264" s="64" t="s">
        <v>537</v>
      </c>
      <c r="H264" s="64" t="s">
        <v>537</v>
      </c>
      <c r="I264" s="64" t="s">
        <v>537</v>
      </c>
      <c r="J264" s="64" t="s">
        <v>537</v>
      </c>
      <c r="K264" s="64" t="s">
        <v>537</v>
      </c>
      <c r="M264" s="37"/>
      <c r="N264" s="37"/>
      <c r="P264"/>
      <c r="Q264"/>
      <c r="T264" s="18"/>
    </row>
    <row r="265" spans="1:20" x14ac:dyDescent="0.2">
      <c r="A265" s="1" t="s">
        <v>4623</v>
      </c>
      <c r="B265" s="50">
        <v>20</v>
      </c>
      <c r="C265">
        <v>34</v>
      </c>
      <c r="D265" s="66">
        <v>1231</v>
      </c>
      <c r="F265" s="64" t="s">
        <v>537</v>
      </c>
      <c r="G265" s="64" t="s">
        <v>537</v>
      </c>
      <c r="H265" s="64" t="s">
        <v>537</v>
      </c>
      <c r="I265" s="64" t="s">
        <v>537</v>
      </c>
      <c r="J265" s="64" t="s">
        <v>537</v>
      </c>
      <c r="K265" s="64" t="s">
        <v>537</v>
      </c>
      <c r="M265" s="37"/>
      <c r="N265" s="37"/>
      <c r="P265"/>
      <c r="Q265"/>
      <c r="T265" s="18"/>
    </row>
    <row r="266" spans="1:20" x14ac:dyDescent="0.2">
      <c r="A266" s="1" t="s">
        <v>4624</v>
      </c>
      <c r="B266" s="50">
        <v>19</v>
      </c>
      <c r="C266">
        <v>42</v>
      </c>
      <c r="D266" s="66">
        <v>1169</v>
      </c>
      <c r="F266" s="64" t="s">
        <v>537</v>
      </c>
      <c r="G266" s="64" t="s">
        <v>537</v>
      </c>
      <c r="H266" s="64" t="s">
        <v>537</v>
      </c>
      <c r="I266" s="64" t="s">
        <v>537</v>
      </c>
      <c r="J266" s="64" t="s">
        <v>537</v>
      </c>
      <c r="K266" s="64" t="s">
        <v>537</v>
      </c>
      <c r="M266" s="37"/>
      <c r="N266" s="37"/>
      <c r="P266"/>
      <c r="Q266"/>
      <c r="T266" s="18"/>
    </row>
    <row r="267" spans="1:20" x14ac:dyDescent="0.2">
      <c r="A267" s="1" t="s">
        <v>4625</v>
      </c>
      <c r="B267" s="50">
        <v>18</v>
      </c>
      <c r="C267">
        <v>50</v>
      </c>
      <c r="D267" s="66">
        <v>1098</v>
      </c>
      <c r="F267" s="64" t="s">
        <v>537</v>
      </c>
      <c r="G267" s="64" t="s">
        <v>537</v>
      </c>
      <c r="H267" s="64" t="s">
        <v>537</v>
      </c>
      <c r="I267" s="64" t="s">
        <v>537</v>
      </c>
      <c r="J267" s="64" t="s">
        <v>537</v>
      </c>
      <c r="K267" s="64" t="s">
        <v>537</v>
      </c>
      <c r="M267" s="37"/>
      <c r="N267" s="37"/>
      <c r="P267"/>
      <c r="Q267"/>
      <c r="T267" s="18"/>
    </row>
    <row r="268" spans="1:20" x14ac:dyDescent="0.2">
      <c r="A268" s="1" t="s">
        <v>4626</v>
      </c>
      <c r="B268" s="50">
        <v>17</v>
      </c>
      <c r="C268">
        <v>57</v>
      </c>
      <c r="D268" s="66">
        <v>1016</v>
      </c>
      <c r="E268" s="67">
        <v>1137.2916666666667</v>
      </c>
      <c r="F268" s="56"/>
      <c r="G268" s="56"/>
      <c r="H268" s="55"/>
      <c r="I268" s="55"/>
      <c r="J268" s="55"/>
      <c r="K268" s="55"/>
      <c r="L268" s="8">
        <f>((H276-H227)+(K276-K227))/2</f>
        <v>2131</v>
      </c>
      <c r="M268" s="8"/>
      <c r="N268" s="8"/>
      <c r="P268"/>
      <c r="Q268"/>
      <c r="T268" s="18"/>
    </row>
    <row r="269" spans="1:20" x14ac:dyDescent="0.2">
      <c r="A269" s="40">
        <v>44208</v>
      </c>
      <c r="B269" s="50">
        <v>17</v>
      </c>
      <c r="C269">
        <v>60</v>
      </c>
      <c r="D269" s="66">
        <v>1016</v>
      </c>
      <c r="E269" s="67"/>
      <c r="F269" s="8"/>
      <c r="L269" s="9"/>
      <c r="M269" s="9"/>
      <c r="N269" s="9"/>
      <c r="P269"/>
      <c r="Q269"/>
      <c r="T269" s="18"/>
    </row>
    <row r="270" spans="1:20" x14ac:dyDescent="0.2">
      <c r="A270" s="40">
        <v>44208.041666666664</v>
      </c>
      <c r="B270" s="50">
        <v>16</v>
      </c>
      <c r="C270">
        <v>62</v>
      </c>
      <c r="D270" s="66">
        <v>921</v>
      </c>
      <c r="E270" s="67"/>
      <c r="F270" s="2"/>
      <c r="P270"/>
      <c r="Q270"/>
      <c r="T270" s="18"/>
    </row>
    <row r="271" spans="1:20" x14ac:dyDescent="0.2">
      <c r="A271" s="40">
        <v>44208.083333333336</v>
      </c>
      <c r="B271" s="50">
        <v>16</v>
      </c>
      <c r="C271">
        <v>64</v>
      </c>
      <c r="D271" s="66">
        <v>921</v>
      </c>
      <c r="P271"/>
      <c r="Q271"/>
      <c r="T271" s="18"/>
    </row>
    <row r="272" spans="1:20" x14ac:dyDescent="0.2">
      <c r="A272" s="40">
        <v>44208.125</v>
      </c>
      <c r="B272" s="50">
        <v>15</v>
      </c>
      <c r="C272">
        <v>65</v>
      </c>
      <c r="D272" s="66">
        <v>811</v>
      </c>
      <c r="P272"/>
      <c r="Q272"/>
      <c r="T272" s="18"/>
    </row>
    <row r="273" spans="1:20" x14ac:dyDescent="0.2">
      <c r="A273" s="40">
        <v>44208.166666666664</v>
      </c>
      <c r="B273" s="50">
        <v>15</v>
      </c>
      <c r="C273">
        <v>66</v>
      </c>
      <c r="D273" s="66">
        <v>811</v>
      </c>
      <c r="P273"/>
      <c r="Q273"/>
      <c r="T273" s="18"/>
    </row>
    <row r="274" spans="1:20" x14ac:dyDescent="0.2">
      <c r="A274" s="40">
        <v>44208.208333333336</v>
      </c>
      <c r="B274" s="50">
        <v>15</v>
      </c>
      <c r="C274">
        <v>67</v>
      </c>
      <c r="D274" s="66">
        <v>811</v>
      </c>
      <c r="P274"/>
      <c r="Q274"/>
      <c r="T274" s="18"/>
    </row>
    <row r="275" spans="1:20" x14ac:dyDescent="0.2">
      <c r="A275" s="40">
        <v>44208.25</v>
      </c>
      <c r="B275" s="50">
        <v>15</v>
      </c>
      <c r="C275">
        <v>64</v>
      </c>
      <c r="D275" s="66">
        <v>811</v>
      </c>
      <c r="P275"/>
      <c r="Q275"/>
      <c r="T275" s="18"/>
    </row>
    <row r="276" spans="1:20" x14ac:dyDescent="0.2">
      <c r="A276" s="40">
        <v>44208.291666666664</v>
      </c>
      <c r="B276" s="50">
        <v>16</v>
      </c>
      <c r="C276">
        <v>60</v>
      </c>
      <c r="D276" s="66">
        <v>921</v>
      </c>
      <c r="F276">
        <v>19</v>
      </c>
      <c r="G276">
        <v>67.400000000000006</v>
      </c>
      <c r="H276">
        <v>380613</v>
      </c>
      <c r="I276">
        <v>14.7</v>
      </c>
      <c r="J276">
        <v>85</v>
      </c>
      <c r="K276">
        <v>444412</v>
      </c>
      <c r="M276" s="37"/>
      <c r="N276" s="37"/>
      <c r="P276"/>
      <c r="Q276"/>
      <c r="T276" s="18"/>
    </row>
    <row r="277" spans="1:20" x14ac:dyDescent="0.2">
      <c r="A277" s="40">
        <v>44208.333333333336</v>
      </c>
      <c r="B277" s="50">
        <v>17</v>
      </c>
      <c r="C277">
        <v>57</v>
      </c>
      <c r="D277" s="66">
        <v>1016</v>
      </c>
      <c r="F277">
        <v>22.1</v>
      </c>
      <c r="G277">
        <v>53.1</v>
      </c>
      <c r="H277">
        <v>380613</v>
      </c>
      <c r="I277">
        <v>16.3</v>
      </c>
      <c r="J277">
        <v>82.9</v>
      </c>
      <c r="K277">
        <v>444461</v>
      </c>
      <c r="M277" s="37"/>
      <c r="N277" s="37"/>
      <c r="P277"/>
      <c r="Q277"/>
      <c r="T277" s="18"/>
    </row>
    <row r="278" spans="1:20" x14ac:dyDescent="0.2">
      <c r="A278" s="40">
        <v>44208.375</v>
      </c>
      <c r="B278" s="50">
        <v>19</v>
      </c>
      <c r="C278">
        <v>51</v>
      </c>
      <c r="D278" s="66">
        <v>1169</v>
      </c>
      <c r="F278">
        <v>24.2</v>
      </c>
      <c r="G278">
        <v>48.3</v>
      </c>
      <c r="H278">
        <v>380664</v>
      </c>
      <c r="I278">
        <v>17.100000000000001</v>
      </c>
      <c r="J278">
        <v>82.3</v>
      </c>
      <c r="K278">
        <v>444461</v>
      </c>
      <c r="M278" s="37"/>
      <c r="N278" s="37"/>
      <c r="P278"/>
      <c r="Q278"/>
      <c r="T278" s="18"/>
    </row>
    <row r="279" spans="1:20" x14ac:dyDescent="0.2">
      <c r="A279" s="40">
        <v>44208.416666666664</v>
      </c>
      <c r="B279" s="50">
        <v>20</v>
      </c>
      <c r="C279">
        <v>45</v>
      </c>
      <c r="D279" s="66">
        <v>1231</v>
      </c>
      <c r="F279">
        <v>25.1</v>
      </c>
      <c r="G279">
        <v>45</v>
      </c>
      <c r="H279">
        <v>380855</v>
      </c>
      <c r="I279">
        <v>17.5</v>
      </c>
      <c r="J279">
        <v>79.5</v>
      </c>
      <c r="K279">
        <v>444461</v>
      </c>
      <c r="M279" s="37"/>
      <c r="N279" s="37"/>
      <c r="P279"/>
      <c r="Q279"/>
      <c r="T279" s="18"/>
    </row>
    <row r="280" spans="1:20" x14ac:dyDescent="0.2">
      <c r="A280" s="40">
        <v>44208.458333333336</v>
      </c>
      <c r="B280" s="50">
        <v>22</v>
      </c>
      <c r="C280">
        <v>39</v>
      </c>
      <c r="D280" s="66">
        <v>1335</v>
      </c>
      <c r="F280">
        <v>26.1</v>
      </c>
      <c r="G280">
        <v>39.299999999999997</v>
      </c>
      <c r="H280">
        <v>380967</v>
      </c>
      <c r="I280">
        <v>17.100000000000001</v>
      </c>
      <c r="J280">
        <v>75.599999999999994</v>
      </c>
      <c r="K280">
        <v>444461</v>
      </c>
      <c r="M280" s="37"/>
      <c r="N280" s="37"/>
      <c r="P280"/>
      <c r="Q280"/>
      <c r="T280" s="18"/>
    </row>
    <row r="281" spans="1:20" x14ac:dyDescent="0.2">
      <c r="A281" s="40">
        <v>44208.5</v>
      </c>
      <c r="B281" s="50">
        <v>23</v>
      </c>
      <c r="C281">
        <v>35</v>
      </c>
      <c r="D281" s="66">
        <v>1381</v>
      </c>
      <c r="F281">
        <v>26.9</v>
      </c>
      <c r="G281">
        <v>36.799999999999997</v>
      </c>
      <c r="H281">
        <v>380961</v>
      </c>
      <c r="I281">
        <v>17.5</v>
      </c>
      <c r="J281">
        <v>73.7</v>
      </c>
      <c r="K281">
        <v>444461</v>
      </c>
      <c r="M281" s="37"/>
      <c r="N281" s="37"/>
      <c r="P281"/>
      <c r="Q281"/>
      <c r="T281" s="18"/>
    </row>
    <row r="282" spans="1:20" x14ac:dyDescent="0.2">
      <c r="A282" s="40">
        <v>44208.541666666664</v>
      </c>
      <c r="B282" s="50">
        <v>24</v>
      </c>
      <c r="C282">
        <v>31</v>
      </c>
      <c r="D282" s="66">
        <v>1424</v>
      </c>
      <c r="F282">
        <v>26.8</v>
      </c>
      <c r="G282">
        <v>36.700000000000003</v>
      </c>
      <c r="H282">
        <v>380961</v>
      </c>
      <c r="I282">
        <v>17.600000000000001</v>
      </c>
      <c r="J282">
        <v>36.799999999999997</v>
      </c>
      <c r="K282">
        <v>444461</v>
      </c>
      <c r="M282" s="37"/>
      <c r="N282" s="37"/>
      <c r="P282"/>
      <c r="Q282"/>
      <c r="T282" s="18"/>
    </row>
    <row r="283" spans="1:20" x14ac:dyDescent="0.2">
      <c r="A283" s="40">
        <v>44208.583333333336</v>
      </c>
      <c r="B283" s="50">
        <v>26</v>
      </c>
      <c r="C283">
        <v>27</v>
      </c>
      <c r="D283" s="66">
        <v>1507</v>
      </c>
      <c r="F283">
        <v>27.7</v>
      </c>
      <c r="G283">
        <v>31</v>
      </c>
      <c r="H283">
        <v>381016</v>
      </c>
      <c r="I283">
        <v>16.399999999999999</v>
      </c>
      <c r="J283">
        <v>73.400000000000006</v>
      </c>
      <c r="K283">
        <v>444461</v>
      </c>
      <c r="M283" s="37"/>
      <c r="N283" s="37"/>
      <c r="P283"/>
      <c r="Q283"/>
      <c r="T283" s="18"/>
    </row>
    <row r="284" spans="1:20" x14ac:dyDescent="0.2">
      <c r="A284" s="40">
        <v>44208.625</v>
      </c>
      <c r="B284" s="50">
        <v>25</v>
      </c>
      <c r="C284">
        <v>27</v>
      </c>
      <c r="D284" s="66">
        <v>1465</v>
      </c>
      <c r="F284">
        <v>28.1</v>
      </c>
      <c r="G284">
        <v>30.3</v>
      </c>
      <c r="H284">
        <v>381222</v>
      </c>
      <c r="I284">
        <v>26.5</v>
      </c>
      <c r="J284">
        <v>34.9</v>
      </c>
      <c r="K284">
        <v>444461</v>
      </c>
      <c r="M284" s="37"/>
      <c r="N284" s="37"/>
      <c r="P284"/>
      <c r="Q284"/>
      <c r="T284" s="18"/>
    </row>
    <row r="285" spans="1:20" x14ac:dyDescent="0.2">
      <c r="A285" s="40">
        <v>44208.666666666664</v>
      </c>
      <c r="B285" s="50">
        <v>25</v>
      </c>
      <c r="C285">
        <v>27</v>
      </c>
      <c r="D285" s="66">
        <v>1465</v>
      </c>
      <c r="F285">
        <v>27.1</v>
      </c>
      <c r="G285">
        <v>41</v>
      </c>
      <c r="H285">
        <v>381221</v>
      </c>
      <c r="I285">
        <v>26.9</v>
      </c>
      <c r="J285">
        <v>39</v>
      </c>
      <c r="K285">
        <v>444461</v>
      </c>
      <c r="M285" s="37"/>
      <c r="N285" s="37"/>
      <c r="P285"/>
      <c r="Q285"/>
      <c r="T285" s="18"/>
    </row>
    <row r="286" spans="1:20" x14ac:dyDescent="0.2">
      <c r="A286" s="40">
        <v>44208.708333333336</v>
      </c>
      <c r="B286" s="50">
        <v>25</v>
      </c>
      <c r="C286">
        <v>26</v>
      </c>
      <c r="D286" s="66">
        <v>1465</v>
      </c>
      <c r="F286">
        <v>27.6</v>
      </c>
      <c r="G286">
        <v>31</v>
      </c>
      <c r="H286">
        <v>381221</v>
      </c>
      <c r="I286">
        <v>19.100000000000001</v>
      </c>
      <c r="J286">
        <v>60</v>
      </c>
      <c r="K286">
        <v>444461</v>
      </c>
      <c r="M286" s="37"/>
      <c r="N286" s="37"/>
      <c r="P286"/>
      <c r="Q286"/>
      <c r="T286" s="18"/>
    </row>
    <row r="287" spans="1:20" x14ac:dyDescent="0.2">
      <c r="A287" s="40">
        <v>44208.75</v>
      </c>
      <c r="B287" s="50">
        <v>24</v>
      </c>
      <c r="C287">
        <v>30</v>
      </c>
      <c r="D287" s="66">
        <v>1424</v>
      </c>
      <c r="F287">
        <v>20</v>
      </c>
      <c r="G287">
        <v>36.700000000000003</v>
      </c>
      <c r="H287">
        <v>381221</v>
      </c>
      <c r="I287">
        <v>14.3</v>
      </c>
      <c r="J287">
        <v>76.7</v>
      </c>
      <c r="K287">
        <v>444461</v>
      </c>
      <c r="M287" s="37"/>
      <c r="N287" s="37"/>
      <c r="P287"/>
      <c r="Q287"/>
      <c r="T287" s="18"/>
    </row>
    <row r="288" spans="1:20" x14ac:dyDescent="0.2">
      <c r="A288" s="40">
        <v>44208.791666666664</v>
      </c>
      <c r="B288" s="50">
        <v>22</v>
      </c>
      <c r="C288">
        <v>34</v>
      </c>
      <c r="D288" s="66">
        <v>1335</v>
      </c>
      <c r="F288">
        <v>20.7</v>
      </c>
      <c r="G288">
        <v>80</v>
      </c>
      <c r="H288">
        <v>381221</v>
      </c>
      <c r="I288">
        <v>20</v>
      </c>
      <c r="J288">
        <v>52</v>
      </c>
      <c r="K288">
        <v>444461</v>
      </c>
      <c r="M288" s="37"/>
      <c r="N288" s="37"/>
      <c r="P288"/>
      <c r="Q288"/>
      <c r="T288" s="18"/>
    </row>
    <row r="289" spans="1:20" x14ac:dyDescent="0.2">
      <c r="A289" s="40">
        <v>44208.833333333336</v>
      </c>
      <c r="B289" s="50">
        <v>21</v>
      </c>
      <c r="C289">
        <v>37</v>
      </c>
      <c r="D289" s="66">
        <v>1286</v>
      </c>
      <c r="F289">
        <v>16.7</v>
      </c>
      <c r="G289">
        <v>60</v>
      </c>
      <c r="H289">
        <v>381221</v>
      </c>
      <c r="I289">
        <v>16</v>
      </c>
      <c r="J289">
        <v>64.7</v>
      </c>
      <c r="K289">
        <v>444461</v>
      </c>
      <c r="M289" s="37"/>
      <c r="N289" s="37"/>
      <c r="P289"/>
      <c r="Q289"/>
      <c r="T289" s="18"/>
    </row>
    <row r="290" spans="1:20" x14ac:dyDescent="0.2">
      <c r="A290" s="40">
        <v>44208.875</v>
      </c>
      <c r="B290" s="50">
        <v>19</v>
      </c>
      <c r="C290">
        <v>39</v>
      </c>
      <c r="D290" s="66">
        <v>1169</v>
      </c>
      <c r="F290">
        <v>16.100000000000001</v>
      </c>
      <c r="G290">
        <v>59.7</v>
      </c>
      <c r="H290">
        <v>381221</v>
      </c>
      <c r="I290">
        <v>15</v>
      </c>
      <c r="J290">
        <v>64</v>
      </c>
      <c r="K290">
        <v>444579</v>
      </c>
      <c r="M290" s="37"/>
      <c r="N290" s="37"/>
      <c r="P290"/>
      <c r="Q290"/>
      <c r="T290" s="18"/>
    </row>
    <row r="291" spans="1:20" x14ac:dyDescent="0.2">
      <c r="A291" s="40">
        <v>44208.916666666664</v>
      </c>
      <c r="B291" s="50">
        <v>18</v>
      </c>
      <c r="C291">
        <v>41</v>
      </c>
      <c r="D291" s="66">
        <v>1098</v>
      </c>
      <c r="F291">
        <v>15</v>
      </c>
      <c r="G291">
        <v>88</v>
      </c>
      <c r="H291">
        <v>381221</v>
      </c>
      <c r="I291">
        <v>14.1</v>
      </c>
      <c r="J291">
        <v>74</v>
      </c>
      <c r="K291">
        <v>444890</v>
      </c>
      <c r="M291" s="37"/>
      <c r="N291" s="37"/>
      <c r="P291"/>
      <c r="Q291"/>
      <c r="T291" s="18"/>
    </row>
    <row r="292" spans="1:20" x14ac:dyDescent="0.2">
      <c r="A292" s="40">
        <v>44208.958333333336</v>
      </c>
      <c r="B292" s="50">
        <v>16</v>
      </c>
      <c r="C292">
        <v>43</v>
      </c>
      <c r="D292" s="66">
        <v>921</v>
      </c>
      <c r="E292" s="67">
        <v>1154.75</v>
      </c>
      <c r="F292" s="56">
        <f>AVERAGE(F276:F291)</f>
        <v>23.074999999999999</v>
      </c>
      <c r="G292" s="56">
        <f>AVERAGE(G276:G291)</f>
        <v>49.018750000000004</v>
      </c>
      <c r="H292" s="55">
        <f>K300-H276</f>
        <v>877</v>
      </c>
      <c r="I292" s="55">
        <f>AVERAGE(I276:I291)</f>
        <v>17.881250000000001</v>
      </c>
      <c r="J292" s="55">
        <f>AVERAGE(J276:J291)</f>
        <v>65.90625</v>
      </c>
      <c r="K292" s="55">
        <f>H300-K276</f>
        <v>395</v>
      </c>
      <c r="L292" s="8">
        <f>(H300-H276)+(K300-K276)</f>
        <v>1272</v>
      </c>
      <c r="M292" s="37"/>
      <c r="N292" s="37"/>
      <c r="P292"/>
      <c r="Q292"/>
      <c r="T292" s="18"/>
    </row>
    <row r="293" spans="1:20" x14ac:dyDescent="0.2">
      <c r="A293" s="1" t="s">
        <v>4627</v>
      </c>
      <c r="B293" s="50">
        <v>17</v>
      </c>
      <c r="C293" s="2">
        <v>43</v>
      </c>
      <c r="D293" s="66">
        <v>1016</v>
      </c>
      <c r="E293" s="67"/>
      <c r="F293" s="8"/>
      <c r="P293"/>
      <c r="Q293"/>
      <c r="T293" s="18"/>
    </row>
    <row r="294" spans="1:20" x14ac:dyDescent="0.2">
      <c r="A294" s="1" t="s">
        <v>4628</v>
      </c>
      <c r="B294" s="50">
        <v>18</v>
      </c>
      <c r="C294" s="2">
        <v>44</v>
      </c>
      <c r="D294" s="66">
        <v>1098</v>
      </c>
      <c r="E294" s="67"/>
      <c r="F294" s="2"/>
      <c r="H294" s="8"/>
      <c r="K294" s="8"/>
      <c r="P294"/>
      <c r="Q294"/>
      <c r="T294" s="18"/>
    </row>
    <row r="295" spans="1:20" x14ac:dyDescent="0.2">
      <c r="A295" s="1" t="s">
        <v>4629</v>
      </c>
      <c r="B295" s="50">
        <v>19</v>
      </c>
      <c r="C295" s="2">
        <v>45</v>
      </c>
      <c r="D295" s="66">
        <v>1169</v>
      </c>
      <c r="P295"/>
      <c r="Q295"/>
      <c r="T295" s="18"/>
    </row>
    <row r="296" spans="1:20" x14ac:dyDescent="0.2">
      <c r="A296" s="1" t="s">
        <v>4630</v>
      </c>
      <c r="B296" s="50">
        <v>18</v>
      </c>
      <c r="C296" s="2">
        <v>54</v>
      </c>
      <c r="D296" s="66">
        <v>1098</v>
      </c>
      <c r="P296"/>
      <c r="Q296"/>
      <c r="T296" s="18"/>
    </row>
    <row r="297" spans="1:20" x14ac:dyDescent="0.2">
      <c r="A297" s="1" t="s">
        <v>4631</v>
      </c>
      <c r="B297" s="50">
        <v>17</v>
      </c>
      <c r="C297" s="2">
        <v>64</v>
      </c>
      <c r="D297" s="66">
        <v>1016</v>
      </c>
      <c r="P297"/>
      <c r="Q297"/>
      <c r="T297" s="18"/>
    </row>
    <row r="298" spans="1:20" x14ac:dyDescent="0.2">
      <c r="A298" s="1" t="s">
        <v>4632</v>
      </c>
      <c r="B298" s="50">
        <v>16</v>
      </c>
      <c r="C298" s="2">
        <v>73</v>
      </c>
      <c r="D298" s="66">
        <v>921</v>
      </c>
      <c r="P298"/>
      <c r="Q298"/>
      <c r="T298" s="18"/>
    </row>
    <row r="299" spans="1:20" x14ac:dyDescent="0.2">
      <c r="A299" s="1" t="s">
        <v>4633</v>
      </c>
      <c r="B299" s="50">
        <v>17</v>
      </c>
      <c r="C299" s="2">
        <v>71</v>
      </c>
      <c r="D299" s="66">
        <v>1016</v>
      </c>
      <c r="P299"/>
      <c r="Q299"/>
      <c r="T299" s="18"/>
    </row>
    <row r="300" spans="1:20" x14ac:dyDescent="0.2">
      <c r="A300" s="1" t="s">
        <v>4634</v>
      </c>
      <c r="B300" s="50">
        <v>17</v>
      </c>
      <c r="C300" s="2">
        <v>68</v>
      </c>
      <c r="D300" s="66">
        <v>1016</v>
      </c>
      <c r="F300">
        <v>14.1</v>
      </c>
      <c r="G300">
        <v>66.7</v>
      </c>
      <c r="H300">
        <v>444807</v>
      </c>
      <c r="I300">
        <v>15</v>
      </c>
      <c r="J300">
        <v>62.4</v>
      </c>
      <c r="K300">
        <v>381490</v>
      </c>
      <c r="N300" s="37"/>
      <c r="P300"/>
      <c r="Q300"/>
      <c r="T300" s="18"/>
    </row>
    <row r="301" spans="1:20" x14ac:dyDescent="0.2">
      <c r="A301" s="1" t="s">
        <v>4635</v>
      </c>
      <c r="B301" s="50">
        <v>17</v>
      </c>
      <c r="C301" s="2">
        <v>66</v>
      </c>
      <c r="D301" s="66">
        <v>1016</v>
      </c>
      <c r="F301">
        <v>19.600000000000001</v>
      </c>
      <c r="G301">
        <v>49.6</v>
      </c>
      <c r="H301">
        <v>444900</v>
      </c>
      <c r="I301">
        <v>20.3</v>
      </c>
      <c r="J301">
        <v>48.4</v>
      </c>
      <c r="K301">
        <v>381490</v>
      </c>
      <c r="N301" s="37"/>
      <c r="P301"/>
      <c r="Q301"/>
      <c r="T301" s="18"/>
    </row>
    <row r="302" spans="1:20" x14ac:dyDescent="0.2">
      <c r="A302" s="1" t="s">
        <v>4636</v>
      </c>
      <c r="B302" s="50">
        <v>19</v>
      </c>
      <c r="C302" s="2">
        <v>58</v>
      </c>
      <c r="D302" s="66">
        <v>1169</v>
      </c>
      <c r="F302">
        <v>21.1</v>
      </c>
      <c r="G302">
        <v>80.400000000000006</v>
      </c>
      <c r="H302">
        <v>444913</v>
      </c>
      <c r="I302">
        <v>16.899999999999999</v>
      </c>
      <c r="J302">
        <v>81.599999999999994</v>
      </c>
      <c r="K302">
        <v>381490</v>
      </c>
      <c r="N302" s="37"/>
      <c r="P302"/>
      <c r="Q302"/>
      <c r="T302" s="18"/>
    </row>
    <row r="303" spans="1:20" x14ac:dyDescent="0.2">
      <c r="A303" s="1" t="s">
        <v>4637</v>
      </c>
      <c r="B303" s="50">
        <v>21</v>
      </c>
      <c r="C303" s="2">
        <v>50</v>
      </c>
      <c r="D303" s="66">
        <v>1286</v>
      </c>
      <c r="F303">
        <v>16.7</v>
      </c>
      <c r="G303">
        <v>82</v>
      </c>
      <c r="H303">
        <v>444913</v>
      </c>
      <c r="I303">
        <v>23.6</v>
      </c>
      <c r="J303">
        <v>49.5</v>
      </c>
      <c r="K303">
        <v>381544</v>
      </c>
      <c r="N303" s="37"/>
      <c r="P303"/>
      <c r="Q303"/>
      <c r="T303" s="18"/>
    </row>
    <row r="304" spans="1:20" x14ac:dyDescent="0.2">
      <c r="A304" s="1" t="s">
        <v>4638</v>
      </c>
      <c r="B304" s="50">
        <v>23</v>
      </c>
      <c r="C304" s="2">
        <v>42</v>
      </c>
      <c r="D304" s="66">
        <v>1381</v>
      </c>
      <c r="F304">
        <v>16</v>
      </c>
      <c r="G304">
        <v>77.8</v>
      </c>
      <c r="H304">
        <v>444913</v>
      </c>
      <c r="I304">
        <v>23.6</v>
      </c>
      <c r="J304">
        <v>42.6</v>
      </c>
      <c r="K304">
        <v>381741</v>
      </c>
      <c r="N304" s="37"/>
      <c r="P304"/>
      <c r="Q304"/>
      <c r="T304" s="18"/>
    </row>
    <row r="305" spans="1:20" x14ac:dyDescent="0.2">
      <c r="A305" s="1" t="s">
        <v>4639</v>
      </c>
      <c r="B305" s="50">
        <v>24</v>
      </c>
      <c r="C305" s="2">
        <v>37</v>
      </c>
      <c r="D305" s="66">
        <v>1424</v>
      </c>
      <c r="F305">
        <v>16.3</v>
      </c>
      <c r="G305">
        <v>74.3</v>
      </c>
      <c r="H305">
        <v>444913</v>
      </c>
      <c r="I305">
        <v>25.1</v>
      </c>
      <c r="J305">
        <v>35.6</v>
      </c>
      <c r="K305">
        <v>381803</v>
      </c>
      <c r="N305" s="37"/>
      <c r="P305"/>
      <c r="Q305"/>
      <c r="T305" s="18"/>
    </row>
    <row r="306" spans="1:20" x14ac:dyDescent="0.2">
      <c r="A306" s="1" t="s">
        <v>4640</v>
      </c>
      <c r="B306" s="50">
        <v>25</v>
      </c>
      <c r="C306" s="2">
        <v>31</v>
      </c>
      <c r="D306" s="66">
        <v>1465</v>
      </c>
      <c r="F306">
        <v>25.2</v>
      </c>
      <c r="G306">
        <v>71.5</v>
      </c>
      <c r="H306">
        <v>444913</v>
      </c>
      <c r="I306">
        <v>16.399999999999999</v>
      </c>
      <c r="J306">
        <v>78.400000000000006</v>
      </c>
      <c r="K306">
        <v>381803</v>
      </c>
      <c r="N306" s="37"/>
      <c r="P306"/>
      <c r="Q306"/>
      <c r="T306" s="18"/>
    </row>
    <row r="307" spans="1:20" x14ac:dyDescent="0.2">
      <c r="A307" s="1" t="s">
        <v>4641</v>
      </c>
      <c r="B307" s="50">
        <v>26</v>
      </c>
      <c r="C307" s="2">
        <v>26</v>
      </c>
      <c r="D307" s="66">
        <v>1507</v>
      </c>
      <c r="F307">
        <v>16.3</v>
      </c>
      <c r="G307">
        <v>75</v>
      </c>
      <c r="H307">
        <v>444913</v>
      </c>
      <c r="I307">
        <v>21.1</v>
      </c>
      <c r="J307">
        <v>34.299999999999997</v>
      </c>
      <c r="K307">
        <v>381803</v>
      </c>
      <c r="N307" s="37"/>
      <c r="P307"/>
      <c r="Q307"/>
      <c r="T307" s="18"/>
    </row>
    <row r="308" spans="1:20" x14ac:dyDescent="0.2">
      <c r="A308" s="1" t="s">
        <v>4642</v>
      </c>
      <c r="B308" s="50">
        <v>26</v>
      </c>
      <c r="C308" s="2">
        <v>26</v>
      </c>
      <c r="D308" s="66">
        <v>1507</v>
      </c>
      <c r="F308">
        <v>16.3</v>
      </c>
      <c r="G308">
        <v>74</v>
      </c>
      <c r="H308">
        <v>444913</v>
      </c>
      <c r="I308">
        <v>25.1</v>
      </c>
      <c r="J308">
        <v>33.1</v>
      </c>
      <c r="K308">
        <v>381843</v>
      </c>
      <c r="N308" s="37"/>
      <c r="P308"/>
      <c r="Q308"/>
      <c r="T308" s="18"/>
    </row>
    <row r="309" spans="1:20" x14ac:dyDescent="0.2">
      <c r="A309" s="1" t="s">
        <v>4643</v>
      </c>
      <c r="B309" s="50">
        <v>26</v>
      </c>
      <c r="C309" s="2">
        <v>26</v>
      </c>
      <c r="D309" s="66">
        <v>1507</v>
      </c>
      <c r="F309">
        <v>19</v>
      </c>
      <c r="G309">
        <v>88</v>
      </c>
      <c r="H309">
        <v>444913</v>
      </c>
      <c r="I309">
        <v>22</v>
      </c>
      <c r="J309">
        <v>43</v>
      </c>
      <c r="K309">
        <v>382072</v>
      </c>
      <c r="N309" s="37"/>
      <c r="P309"/>
      <c r="Q309"/>
      <c r="T309" s="18"/>
    </row>
    <row r="310" spans="1:20" x14ac:dyDescent="0.2">
      <c r="A310" s="1" t="s">
        <v>4644</v>
      </c>
      <c r="B310" s="50">
        <v>26</v>
      </c>
      <c r="C310" s="2">
        <v>26</v>
      </c>
      <c r="D310" s="66">
        <v>1507</v>
      </c>
      <c r="F310">
        <v>15.9</v>
      </c>
      <c r="G310">
        <v>89.7</v>
      </c>
      <c r="H310">
        <v>444913</v>
      </c>
      <c r="I310">
        <v>22</v>
      </c>
      <c r="J310">
        <v>44.1</v>
      </c>
      <c r="K310">
        <v>382072</v>
      </c>
      <c r="M310" s="37"/>
      <c r="N310" s="37"/>
      <c r="P310"/>
      <c r="Q310"/>
      <c r="T310" s="18"/>
    </row>
    <row r="311" spans="1:20" x14ac:dyDescent="0.2">
      <c r="A311" s="1" t="s">
        <v>4645</v>
      </c>
      <c r="B311" s="50">
        <v>25</v>
      </c>
      <c r="C311" s="2">
        <v>30</v>
      </c>
      <c r="D311" s="66">
        <v>1465</v>
      </c>
      <c r="F311">
        <v>14</v>
      </c>
      <c r="G311">
        <v>82.1</v>
      </c>
      <c r="H311">
        <v>444913</v>
      </c>
      <c r="I311">
        <v>22</v>
      </c>
      <c r="J311">
        <v>45.7</v>
      </c>
      <c r="K311">
        <v>382125</v>
      </c>
      <c r="M311" s="37"/>
      <c r="N311" s="37"/>
      <c r="P311"/>
      <c r="Q311"/>
      <c r="T311" s="18"/>
    </row>
    <row r="312" spans="1:20" x14ac:dyDescent="0.2">
      <c r="A312" s="1" t="s">
        <v>4646</v>
      </c>
      <c r="B312" s="50">
        <v>24</v>
      </c>
      <c r="C312" s="2">
        <v>34</v>
      </c>
      <c r="D312" s="66">
        <v>1424</v>
      </c>
      <c r="F312">
        <v>15</v>
      </c>
      <c r="G312">
        <v>85</v>
      </c>
      <c r="H312">
        <v>444913</v>
      </c>
      <c r="I312">
        <v>18.600000000000001</v>
      </c>
      <c r="J312">
        <v>59</v>
      </c>
      <c r="K312">
        <v>382125</v>
      </c>
      <c r="M312" s="37"/>
      <c r="N312" s="37"/>
      <c r="P312"/>
      <c r="Q312"/>
      <c r="T312" s="18"/>
    </row>
    <row r="313" spans="1:20" x14ac:dyDescent="0.2">
      <c r="A313" s="1" t="s">
        <v>4647</v>
      </c>
      <c r="B313" s="50">
        <v>22</v>
      </c>
      <c r="C313" s="2">
        <v>38</v>
      </c>
      <c r="D313" s="66">
        <v>1335</v>
      </c>
      <c r="F313">
        <v>13.1</v>
      </c>
      <c r="G313">
        <v>85</v>
      </c>
      <c r="H313">
        <v>444913</v>
      </c>
      <c r="I313">
        <v>18</v>
      </c>
      <c r="J313">
        <v>56</v>
      </c>
      <c r="K313">
        <v>382125</v>
      </c>
      <c r="M313" s="37"/>
      <c r="N313" s="37"/>
      <c r="P313"/>
      <c r="Q313"/>
      <c r="T313" s="18"/>
    </row>
    <row r="314" spans="1:20" x14ac:dyDescent="0.2">
      <c r="A314" s="1" t="s">
        <v>4648</v>
      </c>
      <c r="B314" s="50">
        <v>21</v>
      </c>
      <c r="C314" s="2">
        <v>43</v>
      </c>
      <c r="D314" s="66">
        <v>1286</v>
      </c>
      <c r="F314">
        <v>12.8</v>
      </c>
      <c r="G314">
        <v>87.8</v>
      </c>
      <c r="H314">
        <v>444913</v>
      </c>
      <c r="I314">
        <v>17.8</v>
      </c>
      <c r="J314">
        <v>60.7</v>
      </c>
      <c r="K314">
        <v>382131</v>
      </c>
      <c r="M314" s="37"/>
      <c r="N314" s="37"/>
      <c r="P314"/>
      <c r="Q314"/>
      <c r="T314" s="18"/>
    </row>
    <row r="315" spans="1:20" x14ac:dyDescent="0.2">
      <c r="A315" s="1" t="s">
        <v>4649</v>
      </c>
      <c r="B315" s="50">
        <v>21</v>
      </c>
      <c r="C315" s="2">
        <v>48</v>
      </c>
      <c r="D315" s="66">
        <v>1286</v>
      </c>
      <c r="F315">
        <v>12.5</v>
      </c>
      <c r="G315">
        <v>87.9</v>
      </c>
      <c r="H315">
        <v>444913</v>
      </c>
      <c r="I315">
        <v>17</v>
      </c>
      <c r="J315">
        <v>60.9</v>
      </c>
      <c r="K315">
        <v>382209</v>
      </c>
      <c r="M315" s="37"/>
      <c r="N315" s="37"/>
      <c r="P315"/>
      <c r="Q315"/>
      <c r="T315" s="18"/>
    </row>
    <row r="316" spans="1:20" x14ac:dyDescent="0.2">
      <c r="A316" s="1" t="s">
        <v>4650</v>
      </c>
      <c r="B316" s="50">
        <v>20</v>
      </c>
      <c r="C316" s="2">
        <v>54</v>
      </c>
      <c r="D316" s="66">
        <v>1231</v>
      </c>
      <c r="E316" s="67">
        <v>1256.0833333333333</v>
      </c>
      <c r="F316" s="56">
        <f>AVERAGE(F300:F315)</f>
        <v>16.493750000000002</v>
      </c>
      <c r="G316" s="56">
        <f>AVERAGE(G300:G315)</f>
        <v>78.550000000000011</v>
      </c>
      <c r="H316" s="55">
        <f>H324-H300</f>
        <v>314</v>
      </c>
      <c r="I316" s="55">
        <f>AVERAGE(I300:I315)</f>
        <v>20.28125</v>
      </c>
      <c r="J316" s="55">
        <f>AVERAGE(J300:J315)</f>
        <v>52.206250000000004</v>
      </c>
      <c r="K316" s="55">
        <f>K324-K300</f>
        <v>1367</v>
      </c>
      <c r="L316" s="8">
        <f>(H324-H300)+(K324-K300)</f>
        <v>1681</v>
      </c>
      <c r="P316"/>
      <c r="Q316"/>
      <c r="T316" s="18"/>
    </row>
    <row r="317" spans="1:20" x14ac:dyDescent="0.2">
      <c r="A317" s="1" t="s">
        <v>4651</v>
      </c>
      <c r="B317" s="50">
        <v>19</v>
      </c>
      <c r="C317" s="2">
        <v>57</v>
      </c>
      <c r="D317" s="66">
        <v>1169</v>
      </c>
      <c r="E317" s="67"/>
      <c r="F317" s="8"/>
      <c r="L317" s="8"/>
      <c r="M317" s="8"/>
      <c r="N317" s="8"/>
      <c r="P317"/>
      <c r="Q317"/>
      <c r="T317" s="18"/>
    </row>
    <row r="318" spans="1:20" x14ac:dyDescent="0.2">
      <c r="A318" s="1" t="s">
        <v>4652</v>
      </c>
      <c r="B318" s="50">
        <v>18</v>
      </c>
      <c r="C318" s="2">
        <v>61</v>
      </c>
      <c r="D318" s="66">
        <v>1098</v>
      </c>
      <c r="E318" s="67"/>
      <c r="F318" s="2"/>
      <c r="P318"/>
      <c r="Q318"/>
      <c r="T318" s="18"/>
    </row>
    <row r="319" spans="1:20" x14ac:dyDescent="0.2">
      <c r="A319" s="1" t="s">
        <v>4653</v>
      </c>
      <c r="B319" s="50">
        <v>18</v>
      </c>
      <c r="C319" s="2">
        <v>65</v>
      </c>
      <c r="D319" s="66">
        <v>1098</v>
      </c>
      <c r="P319"/>
      <c r="Q319"/>
      <c r="T319" s="18"/>
    </row>
    <row r="320" spans="1:20" x14ac:dyDescent="0.2">
      <c r="A320" s="1" t="s">
        <v>4654</v>
      </c>
      <c r="B320" s="50">
        <v>17</v>
      </c>
      <c r="C320" s="2">
        <v>68</v>
      </c>
      <c r="D320" s="66">
        <v>1016</v>
      </c>
      <c r="P320"/>
      <c r="Q320"/>
      <c r="T320" s="18"/>
    </row>
    <row r="321" spans="1:20" x14ac:dyDescent="0.2">
      <c r="A321" s="1" t="s">
        <v>4655</v>
      </c>
      <c r="B321" s="50">
        <v>17</v>
      </c>
      <c r="C321" s="2">
        <v>71</v>
      </c>
      <c r="D321" s="66">
        <v>1016</v>
      </c>
      <c r="P321"/>
      <c r="Q321"/>
      <c r="T321" s="18"/>
    </row>
    <row r="322" spans="1:20" x14ac:dyDescent="0.2">
      <c r="A322" s="1" t="s">
        <v>4656</v>
      </c>
      <c r="B322" s="50">
        <v>17</v>
      </c>
      <c r="C322" s="2">
        <v>74</v>
      </c>
      <c r="D322" s="66">
        <v>1016</v>
      </c>
      <c r="P322"/>
      <c r="Q322"/>
      <c r="T322" s="18"/>
    </row>
    <row r="323" spans="1:20" x14ac:dyDescent="0.2">
      <c r="A323" s="1" t="s">
        <v>4657</v>
      </c>
      <c r="B323" s="50">
        <v>17</v>
      </c>
      <c r="C323" s="2">
        <v>71</v>
      </c>
      <c r="D323" s="66">
        <v>1016</v>
      </c>
      <c r="P323"/>
      <c r="Q323"/>
      <c r="T323" s="18"/>
    </row>
    <row r="324" spans="1:20" x14ac:dyDescent="0.2">
      <c r="A324" s="1" t="s">
        <v>4658</v>
      </c>
      <c r="B324" s="50">
        <v>17</v>
      </c>
      <c r="C324" s="2">
        <v>68</v>
      </c>
      <c r="D324" s="66">
        <v>1016</v>
      </c>
      <c r="F324">
        <v>11.2</v>
      </c>
      <c r="G324">
        <v>89.8</v>
      </c>
      <c r="H324">
        <v>445121</v>
      </c>
      <c r="I324">
        <v>14.9</v>
      </c>
      <c r="J324">
        <v>72.3</v>
      </c>
      <c r="K324">
        <v>382857</v>
      </c>
      <c r="P324"/>
      <c r="Q324"/>
      <c r="T324" s="18"/>
    </row>
    <row r="325" spans="1:20" x14ac:dyDescent="0.2">
      <c r="A325" s="1" t="s">
        <v>4659</v>
      </c>
      <c r="B325" s="50">
        <v>17</v>
      </c>
      <c r="C325" s="2">
        <v>66</v>
      </c>
      <c r="D325" s="66">
        <v>1016</v>
      </c>
      <c r="F325">
        <v>14.6</v>
      </c>
      <c r="G325">
        <v>88.3</v>
      </c>
      <c r="H325">
        <v>445121</v>
      </c>
      <c r="I325">
        <v>19.600000000000001</v>
      </c>
      <c r="J325">
        <v>67.599999999999994</v>
      </c>
      <c r="K325">
        <v>382857</v>
      </c>
      <c r="P325"/>
      <c r="Q325"/>
      <c r="T325" s="18"/>
    </row>
    <row r="326" spans="1:20" x14ac:dyDescent="0.2">
      <c r="A326" s="1" t="s">
        <v>4660</v>
      </c>
      <c r="B326" s="50">
        <v>18</v>
      </c>
      <c r="C326" s="2">
        <v>59</v>
      </c>
      <c r="D326" s="66">
        <v>1098</v>
      </c>
      <c r="F326">
        <v>16.2</v>
      </c>
      <c r="G326">
        <v>86.6</v>
      </c>
      <c r="H326">
        <v>445121</v>
      </c>
      <c r="I326">
        <v>22</v>
      </c>
      <c r="J326">
        <v>48.9</v>
      </c>
      <c r="K326">
        <v>382935</v>
      </c>
      <c r="P326"/>
      <c r="Q326"/>
      <c r="T326" s="18"/>
    </row>
    <row r="327" spans="1:20" x14ac:dyDescent="0.2">
      <c r="A327" s="1" t="s">
        <v>4661</v>
      </c>
      <c r="B327" s="50">
        <v>20</v>
      </c>
      <c r="C327" s="2">
        <v>51</v>
      </c>
      <c r="D327" s="66">
        <v>1231</v>
      </c>
      <c r="F327">
        <v>16.2</v>
      </c>
      <c r="G327">
        <v>80.400000000000006</v>
      </c>
      <c r="H327">
        <v>445161</v>
      </c>
      <c r="I327">
        <v>25.8</v>
      </c>
      <c r="J327">
        <v>39.200000000000003</v>
      </c>
      <c r="K327">
        <v>383178</v>
      </c>
      <c r="P327"/>
      <c r="Q327"/>
      <c r="T327" s="18"/>
    </row>
    <row r="328" spans="1:20" x14ac:dyDescent="0.2">
      <c r="A328" s="1" t="s">
        <v>4662</v>
      </c>
      <c r="B328" s="50">
        <v>22</v>
      </c>
      <c r="C328" s="2">
        <v>44</v>
      </c>
      <c r="D328" s="66">
        <v>1335</v>
      </c>
      <c r="F328">
        <v>21.3</v>
      </c>
      <c r="G328">
        <v>58.2</v>
      </c>
      <c r="H328">
        <v>445268</v>
      </c>
      <c r="I328">
        <v>27.8</v>
      </c>
      <c r="J328">
        <v>39.299999999999997</v>
      </c>
      <c r="K328">
        <v>383176</v>
      </c>
      <c r="P328"/>
      <c r="Q328"/>
      <c r="T328" s="18"/>
    </row>
    <row r="329" spans="1:20" x14ac:dyDescent="0.2">
      <c r="A329" s="1" t="s">
        <v>4663</v>
      </c>
      <c r="B329" s="50">
        <v>23</v>
      </c>
      <c r="C329" s="2">
        <v>40</v>
      </c>
      <c r="D329" s="66">
        <v>1381</v>
      </c>
      <c r="F329">
        <v>18.7</v>
      </c>
      <c r="G329">
        <v>76.8</v>
      </c>
      <c r="H329">
        <v>445318</v>
      </c>
      <c r="I329">
        <v>29.6</v>
      </c>
      <c r="J329">
        <v>36.700000000000003</v>
      </c>
      <c r="K329">
        <v>383176</v>
      </c>
      <c r="P329"/>
      <c r="Q329"/>
      <c r="T329" s="18"/>
    </row>
    <row r="330" spans="1:20" x14ac:dyDescent="0.2">
      <c r="A330" s="1" t="s">
        <v>4664</v>
      </c>
      <c r="B330" s="50">
        <v>24</v>
      </c>
      <c r="C330" s="2">
        <v>36</v>
      </c>
      <c r="D330" s="66">
        <v>1424</v>
      </c>
      <c r="F330">
        <v>18.600000000000001</v>
      </c>
      <c r="G330">
        <v>75.900000000000006</v>
      </c>
      <c r="H330">
        <v>445318</v>
      </c>
      <c r="I330">
        <v>29.6</v>
      </c>
      <c r="J330">
        <v>34.5</v>
      </c>
      <c r="K330">
        <v>383176</v>
      </c>
      <c r="P330"/>
      <c r="Q330"/>
      <c r="T330" s="18"/>
    </row>
    <row r="331" spans="1:20" x14ac:dyDescent="0.2">
      <c r="A331" s="1" t="s">
        <v>4665</v>
      </c>
      <c r="B331" s="50">
        <v>25</v>
      </c>
      <c r="C331" s="2">
        <v>32</v>
      </c>
      <c r="D331" s="66">
        <v>1465</v>
      </c>
      <c r="F331">
        <v>18.899999999999999</v>
      </c>
      <c r="G331">
        <v>73.8</v>
      </c>
      <c r="H331">
        <v>445318</v>
      </c>
      <c r="I331">
        <v>30.5</v>
      </c>
      <c r="J331">
        <v>31.3</v>
      </c>
      <c r="K331">
        <v>383265</v>
      </c>
      <c r="P331"/>
      <c r="Q331"/>
      <c r="T331" s="18"/>
    </row>
    <row r="332" spans="1:20" x14ac:dyDescent="0.2">
      <c r="A332" s="1" t="s">
        <v>4666</v>
      </c>
      <c r="B332" s="50">
        <v>25</v>
      </c>
      <c r="C332" s="2">
        <v>34</v>
      </c>
      <c r="D332" s="66">
        <v>1465</v>
      </c>
      <c r="F332">
        <v>17.600000000000001</v>
      </c>
      <c r="G332">
        <v>74.099999999999994</v>
      </c>
      <c r="H332">
        <v>445318</v>
      </c>
      <c r="I332">
        <v>28.4</v>
      </c>
      <c r="J332">
        <v>32.799999999999997</v>
      </c>
      <c r="K332">
        <v>383491</v>
      </c>
      <c r="P332"/>
      <c r="Q332"/>
      <c r="T332" s="18"/>
    </row>
    <row r="333" spans="1:20" x14ac:dyDescent="0.2">
      <c r="A333" s="1" t="s">
        <v>4667</v>
      </c>
      <c r="B333" s="50">
        <v>24</v>
      </c>
      <c r="C333" s="2">
        <v>36</v>
      </c>
      <c r="D333" s="66">
        <v>1424</v>
      </c>
      <c r="F333">
        <v>19.2</v>
      </c>
      <c r="G333">
        <v>69</v>
      </c>
      <c r="H333">
        <v>445318</v>
      </c>
      <c r="I333">
        <v>28.2</v>
      </c>
      <c r="J333">
        <v>35</v>
      </c>
      <c r="K333">
        <v>383491</v>
      </c>
      <c r="P333"/>
      <c r="Q333"/>
      <c r="T333" s="18"/>
    </row>
    <row r="334" spans="1:20" x14ac:dyDescent="0.2">
      <c r="A334" s="1" t="s">
        <v>4668</v>
      </c>
      <c r="B334" s="50">
        <v>24</v>
      </c>
      <c r="C334" s="2">
        <v>38</v>
      </c>
      <c r="D334" s="66">
        <v>1424</v>
      </c>
      <c r="F334">
        <v>16.899999999999999</v>
      </c>
      <c r="G334">
        <v>80.400000000000006</v>
      </c>
      <c r="H334">
        <v>445318</v>
      </c>
      <c r="I334">
        <v>27.1</v>
      </c>
      <c r="J334">
        <v>59</v>
      </c>
      <c r="K334">
        <v>383491</v>
      </c>
      <c r="P334"/>
      <c r="Q334"/>
      <c r="T334" s="18"/>
    </row>
    <row r="335" spans="1:20" x14ac:dyDescent="0.2">
      <c r="A335" s="1" t="s">
        <v>4669</v>
      </c>
      <c r="B335" s="50">
        <v>23</v>
      </c>
      <c r="C335" s="2">
        <v>40</v>
      </c>
      <c r="D335" s="66">
        <v>1381</v>
      </c>
      <c r="F335">
        <v>16.100000000000001</v>
      </c>
      <c r="G335">
        <v>84</v>
      </c>
      <c r="H335">
        <v>445318</v>
      </c>
      <c r="I335">
        <v>23.1</v>
      </c>
      <c r="J335">
        <v>47.6</v>
      </c>
      <c r="K335">
        <v>383491</v>
      </c>
      <c r="P335"/>
      <c r="Q335"/>
      <c r="T335" s="18"/>
    </row>
    <row r="336" spans="1:20" x14ac:dyDescent="0.2">
      <c r="A336" s="1" t="s">
        <v>4670</v>
      </c>
      <c r="B336" s="50">
        <v>22</v>
      </c>
      <c r="C336" s="2">
        <v>43</v>
      </c>
      <c r="D336" s="66">
        <v>1335</v>
      </c>
      <c r="F336">
        <v>15.9</v>
      </c>
      <c r="G336">
        <v>85.9</v>
      </c>
      <c r="H336">
        <v>445318</v>
      </c>
      <c r="I336">
        <v>20.100000000000001</v>
      </c>
      <c r="J336">
        <v>52.3</v>
      </c>
      <c r="K336">
        <v>383699</v>
      </c>
      <c r="P336"/>
      <c r="Q336"/>
      <c r="T336" s="18"/>
    </row>
    <row r="337" spans="1:20" x14ac:dyDescent="0.2">
      <c r="A337" s="1" t="s">
        <v>4671</v>
      </c>
      <c r="B337" s="50">
        <v>21</v>
      </c>
      <c r="C337" s="2">
        <v>45</v>
      </c>
      <c r="D337" s="66">
        <v>1286</v>
      </c>
      <c r="F337">
        <v>44.9</v>
      </c>
      <c r="G337">
        <v>88</v>
      </c>
      <c r="H337">
        <v>445318</v>
      </c>
      <c r="I337">
        <v>20</v>
      </c>
      <c r="J337">
        <v>51</v>
      </c>
      <c r="K337">
        <v>383705</v>
      </c>
      <c r="P337"/>
      <c r="Q337"/>
      <c r="T337" s="18"/>
    </row>
    <row r="338" spans="1:20" x14ac:dyDescent="0.2">
      <c r="A338" s="1" t="s">
        <v>4672</v>
      </c>
      <c r="B338" s="50">
        <v>21</v>
      </c>
      <c r="C338" s="2">
        <v>46</v>
      </c>
      <c r="D338" s="66">
        <v>1286</v>
      </c>
      <c r="F338">
        <v>14.1</v>
      </c>
      <c r="G338">
        <v>89.2</v>
      </c>
      <c r="H338">
        <v>445318</v>
      </c>
      <c r="I338">
        <v>20.9</v>
      </c>
      <c r="J338">
        <v>56</v>
      </c>
      <c r="K338">
        <v>383818</v>
      </c>
      <c r="P338"/>
      <c r="Q338"/>
      <c r="T338" s="18"/>
    </row>
    <row r="339" spans="1:20" x14ac:dyDescent="0.2">
      <c r="A339" s="1" t="s">
        <v>4673</v>
      </c>
      <c r="B339" s="50">
        <v>21</v>
      </c>
      <c r="C339" s="2">
        <v>47</v>
      </c>
      <c r="D339" s="66">
        <v>1286</v>
      </c>
      <c r="F339">
        <v>13.8</v>
      </c>
      <c r="G339">
        <v>87</v>
      </c>
      <c r="H339">
        <v>445318</v>
      </c>
      <c r="I339">
        <v>17</v>
      </c>
      <c r="J339">
        <v>67</v>
      </c>
      <c r="K339">
        <v>383913</v>
      </c>
      <c r="P339"/>
      <c r="Q339"/>
      <c r="T339" s="18"/>
    </row>
    <row r="340" spans="1:20" x14ac:dyDescent="0.2">
      <c r="A340" s="1" t="s">
        <v>4674</v>
      </c>
      <c r="B340" s="50">
        <v>21</v>
      </c>
      <c r="C340" s="2">
        <v>48</v>
      </c>
      <c r="D340" s="66">
        <v>1286</v>
      </c>
      <c r="E340" s="67">
        <v>1232</v>
      </c>
      <c r="F340" s="56">
        <f>AVERAGE(F324:F339)</f>
        <v>18.387500000000003</v>
      </c>
      <c r="G340" s="56">
        <f>AVERAGE(G324:G339)</f>
        <v>80.462499999999991</v>
      </c>
      <c r="H340" s="55">
        <f>H348-H324</f>
        <v>465</v>
      </c>
      <c r="I340" s="55">
        <f>AVERAGE(I324:I339)</f>
        <v>24.037500000000001</v>
      </c>
      <c r="J340" s="55">
        <f>AVERAGE(J324:J339)</f>
        <v>48.15625</v>
      </c>
      <c r="K340" s="55">
        <f>K348-K324</f>
        <v>1561</v>
      </c>
      <c r="L340" s="8">
        <f>(H348-H324)+(K348-K324)</f>
        <v>2026</v>
      </c>
      <c r="M340" s="8"/>
      <c r="N340" s="8"/>
      <c r="P340"/>
      <c r="Q340"/>
      <c r="S340" s="12"/>
      <c r="T340" s="18"/>
    </row>
    <row r="341" spans="1:20" x14ac:dyDescent="0.2">
      <c r="A341" s="1" t="s">
        <v>4675</v>
      </c>
      <c r="B341" s="50">
        <v>20</v>
      </c>
      <c r="C341" s="2">
        <v>49</v>
      </c>
      <c r="D341" s="66">
        <v>1231</v>
      </c>
      <c r="E341" s="67"/>
      <c r="F341" s="8"/>
      <c r="P341"/>
      <c r="Q341"/>
      <c r="T341" s="18"/>
    </row>
    <row r="342" spans="1:20" x14ac:dyDescent="0.2">
      <c r="A342" s="1" t="s">
        <v>4676</v>
      </c>
      <c r="B342" s="50">
        <v>20</v>
      </c>
      <c r="C342" s="2">
        <v>51</v>
      </c>
      <c r="D342" s="66">
        <v>1231</v>
      </c>
      <c r="P342"/>
      <c r="Q342"/>
      <c r="T342" s="18"/>
    </row>
    <row r="343" spans="1:20" x14ac:dyDescent="0.2">
      <c r="A343" s="1" t="s">
        <v>4677</v>
      </c>
      <c r="B343" s="50">
        <v>19</v>
      </c>
      <c r="C343" s="2">
        <v>53</v>
      </c>
      <c r="D343" s="66">
        <v>1169</v>
      </c>
      <c r="P343"/>
      <c r="Q343"/>
      <c r="T343" s="18"/>
    </row>
    <row r="344" spans="1:20" x14ac:dyDescent="0.2">
      <c r="A344" s="1" t="s">
        <v>4678</v>
      </c>
      <c r="B344" s="50">
        <v>19</v>
      </c>
      <c r="C344" s="2">
        <v>56</v>
      </c>
      <c r="D344" s="66">
        <v>1169</v>
      </c>
      <c r="P344"/>
      <c r="Q344"/>
      <c r="T344" s="18"/>
    </row>
    <row r="345" spans="1:20" x14ac:dyDescent="0.2">
      <c r="A345" s="1" t="s">
        <v>4679</v>
      </c>
      <c r="B345" s="50">
        <v>18</v>
      </c>
      <c r="C345" s="2">
        <v>58</v>
      </c>
      <c r="D345" s="66">
        <v>1098</v>
      </c>
      <c r="P345"/>
      <c r="Q345"/>
      <c r="T345" s="18"/>
    </row>
    <row r="346" spans="1:20" x14ac:dyDescent="0.2">
      <c r="A346" s="1" t="s">
        <v>4680</v>
      </c>
      <c r="B346" s="50">
        <v>18</v>
      </c>
      <c r="C346" s="2">
        <v>61</v>
      </c>
      <c r="D346" s="66">
        <v>1098</v>
      </c>
      <c r="P346"/>
      <c r="Q346"/>
      <c r="T346" s="18"/>
    </row>
    <row r="347" spans="1:20" x14ac:dyDescent="0.2">
      <c r="A347" s="1" t="s">
        <v>4681</v>
      </c>
      <c r="B347" s="50">
        <v>18</v>
      </c>
      <c r="C347" s="2">
        <v>58</v>
      </c>
      <c r="D347" s="66">
        <v>1098</v>
      </c>
      <c r="P347"/>
      <c r="Q347"/>
      <c r="T347" s="18"/>
    </row>
    <row r="348" spans="1:20" x14ac:dyDescent="0.2">
      <c r="A348" s="1" t="s">
        <v>4682</v>
      </c>
      <c r="B348" s="50">
        <v>18</v>
      </c>
      <c r="C348" s="2">
        <v>55</v>
      </c>
      <c r="D348" s="66">
        <v>1098</v>
      </c>
      <c r="F348">
        <v>13</v>
      </c>
      <c r="G348">
        <v>88.2</v>
      </c>
      <c r="H348">
        <v>445586</v>
      </c>
      <c r="I348">
        <v>17.2</v>
      </c>
      <c r="J348">
        <v>63.9</v>
      </c>
      <c r="K348">
        <v>384418</v>
      </c>
      <c r="P348"/>
      <c r="Q348"/>
      <c r="T348" s="18"/>
    </row>
    <row r="349" spans="1:20" x14ac:dyDescent="0.2">
      <c r="A349" s="1" t="s">
        <v>4683</v>
      </c>
      <c r="B349" s="50">
        <v>19</v>
      </c>
      <c r="C349" s="2">
        <v>53</v>
      </c>
      <c r="D349" s="66">
        <v>1169</v>
      </c>
      <c r="F349">
        <v>15</v>
      </c>
      <c r="G349">
        <v>83.9</v>
      </c>
      <c r="H349">
        <v>445701</v>
      </c>
      <c r="I349">
        <v>23.5</v>
      </c>
      <c r="J349">
        <v>45.5</v>
      </c>
      <c r="K349">
        <v>384633</v>
      </c>
      <c r="P349"/>
      <c r="Q349"/>
      <c r="T349" s="18"/>
    </row>
    <row r="350" spans="1:20" x14ac:dyDescent="0.2">
      <c r="A350" s="1" t="s">
        <v>4684</v>
      </c>
      <c r="B350" s="50">
        <v>20</v>
      </c>
      <c r="C350" s="2">
        <v>48</v>
      </c>
      <c r="D350" s="66">
        <v>1231</v>
      </c>
      <c r="F350">
        <v>15.6</v>
      </c>
      <c r="G350">
        <v>83.9</v>
      </c>
      <c r="H350">
        <v>445773</v>
      </c>
      <c r="I350">
        <v>22.8</v>
      </c>
      <c r="J350">
        <v>45.8</v>
      </c>
      <c r="K350">
        <v>384637</v>
      </c>
      <c r="P350"/>
      <c r="Q350"/>
      <c r="T350" s="18"/>
    </row>
    <row r="351" spans="1:20" x14ac:dyDescent="0.2">
      <c r="A351" s="1" t="s">
        <v>4685</v>
      </c>
      <c r="B351" s="50">
        <v>22</v>
      </c>
      <c r="C351" s="2">
        <v>43</v>
      </c>
      <c r="D351" s="66">
        <v>1335</v>
      </c>
      <c r="F351">
        <v>17.399999999999999</v>
      </c>
      <c r="G351">
        <v>82.4</v>
      </c>
      <c r="H351">
        <v>445773</v>
      </c>
      <c r="I351">
        <v>26.1</v>
      </c>
      <c r="J351">
        <v>43.5</v>
      </c>
      <c r="K351">
        <v>384637</v>
      </c>
      <c r="P351"/>
      <c r="Q351"/>
      <c r="T351" s="18"/>
    </row>
    <row r="352" spans="1:20" x14ac:dyDescent="0.2">
      <c r="A352" s="1" t="s">
        <v>4686</v>
      </c>
      <c r="B352" s="50">
        <v>24</v>
      </c>
      <c r="C352" s="2">
        <v>39</v>
      </c>
      <c r="D352" s="66">
        <v>1424</v>
      </c>
      <c r="F352">
        <v>18.3</v>
      </c>
      <c r="G352">
        <v>79.3</v>
      </c>
      <c r="H352">
        <v>445773</v>
      </c>
      <c r="I352">
        <v>27.4</v>
      </c>
      <c r="J352">
        <v>39.700000000000003</v>
      </c>
      <c r="K352">
        <v>384637</v>
      </c>
      <c r="P352"/>
      <c r="Q352"/>
      <c r="T352" s="18"/>
    </row>
    <row r="353" spans="1:20" x14ac:dyDescent="0.2">
      <c r="A353" s="1" t="s">
        <v>4687</v>
      </c>
      <c r="B353" s="50">
        <v>25</v>
      </c>
      <c r="C353" s="2">
        <v>34</v>
      </c>
      <c r="D353" s="66">
        <v>1465</v>
      </c>
      <c r="F353">
        <v>27.4</v>
      </c>
      <c r="G353">
        <v>39.700000000000003</v>
      </c>
      <c r="H353">
        <v>445773</v>
      </c>
      <c r="I353">
        <v>17.399999999999999</v>
      </c>
      <c r="J353">
        <v>39.700000000000003</v>
      </c>
      <c r="K353">
        <v>384783</v>
      </c>
      <c r="P353"/>
      <c r="Q353"/>
      <c r="T353" s="18"/>
    </row>
    <row r="354" spans="1:20" x14ac:dyDescent="0.2">
      <c r="A354" s="1" t="s">
        <v>4688</v>
      </c>
      <c r="B354" s="50">
        <v>26</v>
      </c>
      <c r="C354" s="2">
        <v>29</v>
      </c>
      <c r="D354" s="66">
        <v>1507</v>
      </c>
      <c r="F354">
        <v>27.4</v>
      </c>
      <c r="G354">
        <v>80.5</v>
      </c>
      <c r="H354">
        <v>445773</v>
      </c>
      <c r="I354">
        <v>17</v>
      </c>
      <c r="J354">
        <v>37.799999999999997</v>
      </c>
      <c r="K354">
        <v>384783</v>
      </c>
      <c r="P354"/>
      <c r="Q354"/>
      <c r="T354" s="18"/>
    </row>
    <row r="355" spans="1:20" x14ac:dyDescent="0.2">
      <c r="A355" s="1" t="s">
        <v>4689</v>
      </c>
      <c r="B355" s="50">
        <v>27</v>
      </c>
      <c r="C355" s="2">
        <v>24</v>
      </c>
      <c r="D355" s="66">
        <v>1550</v>
      </c>
      <c r="F355">
        <v>21.4</v>
      </c>
      <c r="G355">
        <v>68.3</v>
      </c>
      <c r="H355">
        <v>445773</v>
      </c>
      <c r="I355">
        <v>28.8</v>
      </c>
      <c r="J355">
        <v>36.4</v>
      </c>
      <c r="K355">
        <v>384914</v>
      </c>
      <c r="P355"/>
      <c r="Q355"/>
      <c r="T355" s="18"/>
    </row>
    <row r="356" spans="1:20" x14ac:dyDescent="0.2">
      <c r="A356" s="1" t="s">
        <v>4690</v>
      </c>
      <c r="B356" s="50">
        <v>28</v>
      </c>
      <c r="C356" s="2">
        <v>23</v>
      </c>
      <c r="D356" s="66">
        <v>1594</v>
      </c>
      <c r="F356">
        <v>22.1</v>
      </c>
      <c r="G356">
        <v>65.5</v>
      </c>
      <c r="H356">
        <v>445773</v>
      </c>
      <c r="I356">
        <v>29.3</v>
      </c>
      <c r="J356">
        <v>35.700000000000003</v>
      </c>
      <c r="K356">
        <v>384914</v>
      </c>
      <c r="P356"/>
      <c r="Q356"/>
      <c r="T356" s="18"/>
    </row>
    <row r="357" spans="1:20" x14ac:dyDescent="0.2">
      <c r="A357" s="1" t="s">
        <v>4691</v>
      </c>
      <c r="B357" s="50">
        <v>28</v>
      </c>
      <c r="C357" s="2">
        <v>21</v>
      </c>
      <c r="D357" s="66">
        <v>1594</v>
      </c>
      <c r="F357">
        <v>22.1</v>
      </c>
      <c r="G357">
        <v>64.8</v>
      </c>
      <c r="H357">
        <v>445773</v>
      </c>
      <c r="I357">
        <v>29.4</v>
      </c>
      <c r="J357">
        <v>35.700000000000003</v>
      </c>
      <c r="K357">
        <v>384914</v>
      </c>
      <c r="P357"/>
      <c r="Q357"/>
      <c r="T357" s="18"/>
    </row>
    <row r="358" spans="1:20" x14ac:dyDescent="0.2">
      <c r="A358" s="1" t="s">
        <v>4692</v>
      </c>
      <c r="B358" s="50">
        <v>28</v>
      </c>
      <c r="C358" s="2">
        <v>20</v>
      </c>
      <c r="D358" s="66">
        <v>1594</v>
      </c>
      <c r="F358" s="64" t="s">
        <v>537</v>
      </c>
      <c r="G358" s="64" t="s">
        <v>537</v>
      </c>
      <c r="H358" s="64" t="s">
        <v>537</v>
      </c>
      <c r="I358" s="64" t="s">
        <v>537</v>
      </c>
      <c r="J358" s="64" t="s">
        <v>537</v>
      </c>
      <c r="K358" s="64" t="s">
        <v>537</v>
      </c>
      <c r="P358"/>
      <c r="Q358"/>
      <c r="T358" s="18"/>
    </row>
    <row r="359" spans="1:20" x14ac:dyDescent="0.2">
      <c r="A359" s="1" t="s">
        <v>4693</v>
      </c>
      <c r="B359" s="50">
        <v>27</v>
      </c>
      <c r="C359" s="2">
        <v>24</v>
      </c>
      <c r="D359" s="66">
        <v>1550</v>
      </c>
      <c r="F359" s="64" t="s">
        <v>537</v>
      </c>
      <c r="G359" s="64" t="s">
        <v>537</v>
      </c>
      <c r="H359" s="64" t="s">
        <v>537</v>
      </c>
      <c r="I359" s="64" t="s">
        <v>537</v>
      </c>
      <c r="J359" s="64" t="s">
        <v>537</v>
      </c>
      <c r="K359" s="64" t="s">
        <v>537</v>
      </c>
      <c r="P359"/>
      <c r="Q359"/>
      <c r="T359" s="18"/>
    </row>
    <row r="360" spans="1:20" x14ac:dyDescent="0.2">
      <c r="A360" s="1" t="s">
        <v>4694</v>
      </c>
      <c r="B360" s="50">
        <v>25</v>
      </c>
      <c r="C360" s="2">
        <v>28</v>
      </c>
      <c r="D360" s="66">
        <v>1465</v>
      </c>
      <c r="F360" s="64" t="s">
        <v>537</v>
      </c>
      <c r="G360" s="64" t="s">
        <v>537</v>
      </c>
      <c r="H360" s="64" t="s">
        <v>537</v>
      </c>
      <c r="I360" s="64" t="s">
        <v>537</v>
      </c>
      <c r="J360" s="64" t="s">
        <v>537</v>
      </c>
      <c r="K360" s="64" t="s">
        <v>537</v>
      </c>
      <c r="P360"/>
      <c r="Q360"/>
      <c r="T360" s="18"/>
    </row>
    <row r="361" spans="1:20" x14ac:dyDescent="0.2">
      <c r="A361" s="1" t="s">
        <v>4695</v>
      </c>
      <c r="B361" s="50">
        <v>24</v>
      </c>
      <c r="C361" s="2">
        <v>32</v>
      </c>
      <c r="D361" s="66">
        <v>1424</v>
      </c>
      <c r="F361" s="64" t="s">
        <v>537</v>
      </c>
      <c r="G361" s="64" t="s">
        <v>537</v>
      </c>
      <c r="H361" s="64" t="s">
        <v>537</v>
      </c>
      <c r="I361" s="64" t="s">
        <v>537</v>
      </c>
      <c r="J361" s="64" t="s">
        <v>537</v>
      </c>
      <c r="K361" s="64" t="s">
        <v>537</v>
      </c>
      <c r="P361"/>
      <c r="Q361"/>
      <c r="T361" s="18"/>
    </row>
    <row r="362" spans="1:20" x14ac:dyDescent="0.2">
      <c r="A362" s="1" t="s">
        <v>4696</v>
      </c>
      <c r="B362" s="50">
        <v>24</v>
      </c>
      <c r="C362" s="2">
        <v>33</v>
      </c>
      <c r="D362" s="66">
        <v>1424</v>
      </c>
      <c r="F362" s="64" t="s">
        <v>537</v>
      </c>
      <c r="G362" s="64" t="s">
        <v>537</v>
      </c>
      <c r="H362" s="64" t="s">
        <v>537</v>
      </c>
      <c r="I362" s="64" t="s">
        <v>537</v>
      </c>
      <c r="J362" s="64" t="s">
        <v>537</v>
      </c>
      <c r="K362" s="64" t="s">
        <v>537</v>
      </c>
      <c r="P362"/>
      <c r="Q362"/>
      <c r="T362" s="18"/>
    </row>
    <row r="363" spans="1:20" x14ac:dyDescent="0.2">
      <c r="A363" s="1" t="s">
        <v>4697</v>
      </c>
      <c r="B363" s="50">
        <v>23</v>
      </c>
      <c r="C363" s="2">
        <v>35</v>
      </c>
      <c r="D363" s="66">
        <v>1381</v>
      </c>
      <c r="F363" s="64" t="s">
        <v>537</v>
      </c>
      <c r="G363" s="64" t="s">
        <v>537</v>
      </c>
      <c r="H363" s="64" t="s">
        <v>537</v>
      </c>
      <c r="I363" s="64" t="s">
        <v>537</v>
      </c>
      <c r="J363" s="64" t="s">
        <v>537</v>
      </c>
      <c r="K363" s="64" t="s">
        <v>537</v>
      </c>
      <c r="P363"/>
      <c r="Q363"/>
      <c r="T363" s="18"/>
    </row>
    <row r="364" spans="1:20" x14ac:dyDescent="0.2">
      <c r="A364" s="1" t="s">
        <v>4698</v>
      </c>
      <c r="B364" s="50">
        <v>23</v>
      </c>
      <c r="C364" s="2">
        <v>36</v>
      </c>
      <c r="D364" s="66">
        <v>1381</v>
      </c>
      <c r="E364" s="67">
        <v>1345</v>
      </c>
      <c r="F364" s="56">
        <f>AVERAGE(F348:F363)</f>
        <v>19.97</v>
      </c>
      <c r="G364" s="56">
        <f>AVERAGE(G348:G363)</f>
        <v>73.649999999999991</v>
      </c>
      <c r="H364" s="55">
        <f>H372-H348</f>
        <v>187</v>
      </c>
      <c r="I364" s="55">
        <f>AVERAGE(I348:I363)</f>
        <v>23.890000000000004</v>
      </c>
      <c r="J364" s="55">
        <f>AVERAGE(J348:J363)</f>
        <v>42.36999999999999</v>
      </c>
      <c r="K364" s="55">
        <f>K372-K348</f>
        <v>496</v>
      </c>
      <c r="L364" s="8">
        <f>(H372-H348)+(K372-K348)</f>
        <v>683</v>
      </c>
      <c r="M364" s="8"/>
      <c r="N364" s="8"/>
      <c r="P364"/>
      <c r="Q364"/>
      <c r="S364" s="12"/>
      <c r="T364" s="18"/>
    </row>
    <row r="365" spans="1:20" x14ac:dyDescent="0.2">
      <c r="A365" s="1" t="s">
        <v>4699</v>
      </c>
      <c r="B365" s="50">
        <v>18</v>
      </c>
      <c r="C365" s="2">
        <v>82</v>
      </c>
      <c r="D365" s="66">
        <v>1098</v>
      </c>
      <c r="E365" s="67"/>
      <c r="F365" s="8"/>
      <c r="G365" s="8"/>
      <c r="P365"/>
      <c r="Q365"/>
      <c r="T365" s="18"/>
    </row>
    <row r="366" spans="1:20" x14ac:dyDescent="0.2">
      <c r="A366" s="1" t="s">
        <v>4700</v>
      </c>
      <c r="B366" s="50">
        <v>17</v>
      </c>
      <c r="C366" s="2">
        <v>85</v>
      </c>
      <c r="D366" s="66">
        <v>1016</v>
      </c>
      <c r="F366" s="8"/>
      <c r="G366" s="8"/>
      <c r="H366" s="8"/>
      <c r="I366" s="8"/>
      <c r="J366" s="8"/>
      <c r="P366"/>
      <c r="Q366"/>
      <c r="T366" s="18"/>
    </row>
    <row r="367" spans="1:20" x14ac:dyDescent="0.2">
      <c r="A367" s="1" t="s">
        <v>4701</v>
      </c>
      <c r="B367" s="50">
        <v>16</v>
      </c>
      <c r="C367" s="2">
        <v>88</v>
      </c>
      <c r="D367" s="66">
        <v>921</v>
      </c>
      <c r="P367"/>
      <c r="Q367"/>
      <c r="T367" s="18"/>
    </row>
    <row r="368" spans="1:20" x14ac:dyDescent="0.2">
      <c r="A368" s="1" t="s">
        <v>4702</v>
      </c>
      <c r="B368" s="50">
        <v>16</v>
      </c>
      <c r="C368" s="2">
        <v>89</v>
      </c>
      <c r="D368" s="66">
        <v>921</v>
      </c>
      <c r="P368"/>
      <c r="Q368"/>
      <c r="T368" s="18"/>
    </row>
    <row r="369" spans="1:20" x14ac:dyDescent="0.2">
      <c r="A369" s="1" t="s">
        <v>4703</v>
      </c>
      <c r="B369" s="50">
        <v>16</v>
      </c>
      <c r="C369" s="2">
        <v>90</v>
      </c>
      <c r="D369" s="66">
        <v>921</v>
      </c>
      <c r="P369"/>
      <c r="Q369"/>
      <c r="T369" s="18"/>
    </row>
    <row r="370" spans="1:20" x14ac:dyDescent="0.2">
      <c r="A370" s="1" t="s">
        <v>4704</v>
      </c>
      <c r="B370" s="50">
        <v>15</v>
      </c>
      <c r="C370" s="2">
        <v>91</v>
      </c>
      <c r="D370" s="66">
        <v>811</v>
      </c>
      <c r="P370"/>
      <c r="Q370"/>
      <c r="T370" s="18"/>
    </row>
    <row r="371" spans="1:20" x14ac:dyDescent="0.2">
      <c r="A371" s="1" t="s">
        <v>4705</v>
      </c>
      <c r="B371" s="50">
        <v>16</v>
      </c>
      <c r="C371" s="2">
        <v>88</v>
      </c>
      <c r="D371" s="66">
        <v>921</v>
      </c>
      <c r="P371"/>
      <c r="Q371"/>
      <c r="T371" s="18"/>
    </row>
    <row r="372" spans="1:20" x14ac:dyDescent="0.2">
      <c r="A372" s="1" t="s">
        <v>4706</v>
      </c>
      <c r="B372" s="50">
        <v>16</v>
      </c>
      <c r="C372" s="2">
        <v>85</v>
      </c>
      <c r="D372" s="66">
        <v>921</v>
      </c>
      <c r="F372">
        <v>15.7</v>
      </c>
      <c r="G372">
        <v>73.2</v>
      </c>
      <c r="H372">
        <v>445773</v>
      </c>
      <c r="I372">
        <v>17.5</v>
      </c>
      <c r="J372">
        <v>63.7</v>
      </c>
      <c r="K372">
        <v>384914</v>
      </c>
      <c r="M372" s="37"/>
      <c r="N372" s="37"/>
      <c r="P372"/>
      <c r="Q372"/>
      <c r="T372" s="18"/>
    </row>
    <row r="373" spans="1:20" x14ac:dyDescent="0.2">
      <c r="A373" s="1" t="s">
        <v>4707</v>
      </c>
      <c r="B373" s="50">
        <v>16</v>
      </c>
      <c r="C373" s="2">
        <v>82</v>
      </c>
      <c r="D373" s="66">
        <v>921</v>
      </c>
      <c r="F373">
        <v>18.8</v>
      </c>
      <c r="G373">
        <v>70.8</v>
      </c>
      <c r="H373">
        <v>445773</v>
      </c>
      <c r="I373">
        <v>21.5</v>
      </c>
      <c r="J373">
        <v>53.3</v>
      </c>
      <c r="K373">
        <v>384914</v>
      </c>
      <c r="M373" s="37"/>
      <c r="N373" s="37"/>
      <c r="P373"/>
      <c r="Q373"/>
      <c r="T373" s="18"/>
    </row>
    <row r="374" spans="1:20" x14ac:dyDescent="0.2">
      <c r="A374" s="1" t="s">
        <v>4708</v>
      </c>
      <c r="B374" s="50">
        <v>18</v>
      </c>
      <c r="C374" s="2">
        <v>73</v>
      </c>
      <c r="D374" s="66">
        <v>1098</v>
      </c>
      <c r="F374">
        <v>21</v>
      </c>
      <c r="G374">
        <v>56.6</v>
      </c>
      <c r="H374">
        <v>445773</v>
      </c>
      <c r="I374">
        <v>24.3</v>
      </c>
      <c r="J374">
        <v>42.2</v>
      </c>
      <c r="K374">
        <v>384914</v>
      </c>
      <c r="M374" s="37"/>
      <c r="N374" s="37"/>
      <c r="P374"/>
      <c r="Q374"/>
      <c r="T374" s="18"/>
    </row>
    <row r="375" spans="1:20" x14ac:dyDescent="0.2">
      <c r="A375" s="1" t="s">
        <v>4709</v>
      </c>
      <c r="B375" s="50">
        <v>19</v>
      </c>
      <c r="C375" s="2">
        <v>64</v>
      </c>
      <c r="D375" s="66">
        <v>1169</v>
      </c>
      <c r="F375">
        <v>23.5</v>
      </c>
      <c r="G375">
        <v>48.5</v>
      </c>
      <c r="H375">
        <v>445773</v>
      </c>
      <c r="I375">
        <v>26.9</v>
      </c>
      <c r="J375">
        <v>39.299999999999997</v>
      </c>
      <c r="K375">
        <v>384914</v>
      </c>
      <c r="M375" s="37"/>
      <c r="N375" s="37"/>
      <c r="P375"/>
      <c r="Q375"/>
      <c r="T375" s="18"/>
    </row>
    <row r="376" spans="1:20" x14ac:dyDescent="0.2">
      <c r="A376" s="1" t="s">
        <v>4710</v>
      </c>
      <c r="B376" s="50">
        <v>21</v>
      </c>
      <c r="C376" s="2">
        <v>55</v>
      </c>
      <c r="D376" s="66">
        <v>1286</v>
      </c>
      <c r="F376">
        <v>27.8</v>
      </c>
      <c r="G376">
        <v>33.9</v>
      </c>
      <c r="H376">
        <v>445773</v>
      </c>
      <c r="I376">
        <v>28.5</v>
      </c>
      <c r="J376">
        <v>32.6</v>
      </c>
      <c r="K376">
        <v>384914</v>
      </c>
      <c r="M376" s="37"/>
      <c r="N376" s="37"/>
      <c r="P376"/>
      <c r="Q376"/>
      <c r="T376" s="18"/>
    </row>
    <row r="377" spans="1:20" x14ac:dyDescent="0.2">
      <c r="A377" s="1" t="s">
        <v>4711</v>
      </c>
      <c r="B377" s="50">
        <v>22</v>
      </c>
      <c r="C377" s="2">
        <v>49</v>
      </c>
      <c r="D377" s="66">
        <v>1335</v>
      </c>
      <c r="F377">
        <v>34</v>
      </c>
      <c r="G377">
        <v>40.1</v>
      </c>
      <c r="H377">
        <v>445773</v>
      </c>
      <c r="I377">
        <v>28.5</v>
      </c>
      <c r="J377">
        <v>32.6</v>
      </c>
      <c r="K377">
        <v>384914</v>
      </c>
      <c r="M377" s="37"/>
      <c r="N377" s="37"/>
      <c r="P377"/>
      <c r="Q377"/>
      <c r="T377" s="18"/>
    </row>
    <row r="378" spans="1:20" x14ac:dyDescent="0.2">
      <c r="A378" s="1" t="s">
        <v>4712</v>
      </c>
      <c r="B378" s="50">
        <v>23</v>
      </c>
      <c r="C378" s="2">
        <v>43</v>
      </c>
      <c r="D378" s="66">
        <v>1381</v>
      </c>
      <c r="F378">
        <v>35.200000000000003</v>
      </c>
      <c r="G378">
        <v>38.799999999999997</v>
      </c>
      <c r="H378">
        <v>445773</v>
      </c>
      <c r="I378">
        <v>30.1</v>
      </c>
      <c r="J378">
        <v>35.1</v>
      </c>
      <c r="K378">
        <v>384914</v>
      </c>
      <c r="M378" s="37"/>
      <c r="N378" s="37"/>
      <c r="P378"/>
      <c r="Q378"/>
      <c r="T378" s="18"/>
    </row>
    <row r="379" spans="1:20" x14ac:dyDescent="0.2">
      <c r="A379" s="1" t="s">
        <v>4713</v>
      </c>
      <c r="B379" s="50">
        <v>25</v>
      </c>
      <c r="C379" s="2">
        <v>38</v>
      </c>
      <c r="D379" s="66">
        <v>1465</v>
      </c>
      <c r="F379" s="64" t="s">
        <v>537</v>
      </c>
      <c r="G379" s="64" t="s">
        <v>537</v>
      </c>
      <c r="H379" s="64" t="s">
        <v>537</v>
      </c>
      <c r="I379" s="64" t="s">
        <v>537</v>
      </c>
      <c r="J379" s="64" t="s">
        <v>537</v>
      </c>
      <c r="K379" s="64" t="s">
        <v>537</v>
      </c>
      <c r="M379" s="37"/>
      <c r="N379" s="37"/>
      <c r="P379"/>
      <c r="Q379"/>
      <c r="T379" s="18"/>
    </row>
    <row r="380" spans="1:20" x14ac:dyDescent="0.2">
      <c r="A380" s="1" t="s">
        <v>4714</v>
      </c>
      <c r="B380" s="50">
        <v>25</v>
      </c>
      <c r="C380" s="2">
        <v>36</v>
      </c>
      <c r="D380" s="66">
        <v>1465</v>
      </c>
      <c r="F380" s="64" t="s">
        <v>537</v>
      </c>
      <c r="G380" s="64" t="s">
        <v>537</v>
      </c>
      <c r="H380" s="64" t="s">
        <v>537</v>
      </c>
      <c r="I380" s="64" t="s">
        <v>537</v>
      </c>
      <c r="J380" s="64" t="s">
        <v>537</v>
      </c>
      <c r="K380" s="64" t="s">
        <v>537</v>
      </c>
      <c r="M380" s="37"/>
      <c r="N380" s="37"/>
      <c r="P380"/>
      <c r="Q380"/>
      <c r="T380" s="18"/>
    </row>
    <row r="381" spans="1:20" x14ac:dyDescent="0.2">
      <c r="A381" s="1" t="s">
        <v>4715</v>
      </c>
      <c r="B381" s="50">
        <v>25</v>
      </c>
      <c r="C381" s="2">
        <v>35</v>
      </c>
      <c r="D381" s="66">
        <v>1465</v>
      </c>
      <c r="F381" s="64" t="s">
        <v>537</v>
      </c>
      <c r="G381" s="64" t="s">
        <v>537</v>
      </c>
      <c r="H381" s="64" t="s">
        <v>537</v>
      </c>
      <c r="I381" s="64" t="s">
        <v>537</v>
      </c>
      <c r="J381" s="64" t="s">
        <v>537</v>
      </c>
      <c r="K381" s="64" t="s">
        <v>537</v>
      </c>
      <c r="M381" s="37"/>
      <c r="N381" s="37"/>
      <c r="P381"/>
      <c r="Q381"/>
      <c r="T381" s="18"/>
    </row>
    <row r="382" spans="1:20" x14ac:dyDescent="0.2">
      <c r="A382" s="1" t="s">
        <v>4716</v>
      </c>
      <c r="B382" s="50">
        <v>25</v>
      </c>
      <c r="C382" s="2">
        <v>34</v>
      </c>
      <c r="D382" s="66">
        <v>1465</v>
      </c>
      <c r="F382" s="64" t="s">
        <v>537</v>
      </c>
      <c r="G382" s="64" t="s">
        <v>537</v>
      </c>
      <c r="H382" s="64" t="s">
        <v>537</v>
      </c>
      <c r="I382" s="64" t="s">
        <v>537</v>
      </c>
      <c r="J382" s="64" t="s">
        <v>537</v>
      </c>
      <c r="K382" s="64" t="s">
        <v>537</v>
      </c>
      <c r="M382" s="37"/>
      <c r="N382" s="37"/>
      <c r="P382"/>
      <c r="Q382"/>
      <c r="T382" s="18"/>
    </row>
    <row r="383" spans="1:20" x14ac:dyDescent="0.2">
      <c r="A383" s="1" t="s">
        <v>4717</v>
      </c>
      <c r="B383" s="50">
        <v>24</v>
      </c>
      <c r="C383" s="2">
        <v>39</v>
      </c>
      <c r="D383" s="66">
        <v>1424</v>
      </c>
      <c r="F383" s="64" t="s">
        <v>537</v>
      </c>
      <c r="G383" s="64" t="s">
        <v>537</v>
      </c>
      <c r="H383" s="64" t="s">
        <v>537</v>
      </c>
      <c r="I383" s="64" t="s">
        <v>537</v>
      </c>
      <c r="J383" s="64" t="s">
        <v>537</v>
      </c>
      <c r="K383" s="64" t="s">
        <v>537</v>
      </c>
      <c r="M383" s="37"/>
      <c r="N383" s="37"/>
      <c r="P383"/>
      <c r="Q383"/>
      <c r="T383" s="18"/>
    </row>
    <row r="384" spans="1:20" x14ac:dyDescent="0.2">
      <c r="A384" s="1" t="s">
        <v>4718</v>
      </c>
      <c r="B384" s="50">
        <v>23</v>
      </c>
      <c r="C384" s="2">
        <v>44</v>
      </c>
      <c r="D384" s="66">
        <v>1381</v>
      </c>
      <c r="F384" s="64" t="s">
        <v>537</v>
      </c>
      <c r="G384" s="64" t="s">
        <v>537</v>
      </c>
      <c r="H384" s="64" t="s">
        <v>537</v>
      </c>
      <c r="I384" s="64" t="s">
        <v>537</v>
      </c>
      <c r="J384" s="64" t="s">
        <v>537</v>
      </c>
      <c r="K384" s="64" t="s">
        <v>537</v>
      </c>
      <c r="M384" s="37"/>
      <c r="N384" s="37"/>
      <c r="P384"/>
      <c r="Q384"/>
      <c r="T384" s="18"/>
    </row>
    <row r="385" spans="1:20" x14ac:dyDescent="0.2">
      <c r="A385" s="1" t="s">
        <v>4719</v>
      </c>
      <c r="B385" s="50">
        <v>22</v>
      </c>
      <c r="C385" s="2">
        <v>50</v>
      </c>
      <c r="D385" s="66">
        <v>1335</v>
      </c>
      <c r="F385" s="64" t="s">
        <v>537</v>
      </c>
      <c r="G385" s="64" t="s">
        <v>537</v>
      </c>
      <c r="H385" s="64" t="s">
        <v>537</v>
      </c>
      <c r="I385" s="64" t="s">
        <v>537</v>
      </c>
      <c r="J385" s="64" t="s">
        <v>537</v>
      </c>
      <c r="K385" s="64" t="s">
        <v>537</v>
      </c>
      <c r="M385" s="37"/>
      <c r="N385" s="37"/>
      <c r="P385"/>
      <c r="Q385"/>
      <c r="T385" s="18"/>
    </row>
    <row r="386" spans="1:20" x14ac:dyDescent="0.2">
      <c r="A386" s="1" t="s">
        <v>4720</v>
      </c>
      <c r="B386" s="50">
        <v>21</v>
      </c>
      <c r="C386" s="2">
        <v>55</v>
      </c>
      <c r="D386" s="66">
        <v>1286</v>
      </c>
      <c r="F386" s="64" t="s">
        <v>537</v>
      </c>
      <c r="G386" s="64" t="s">
        <v>537</v>
      </c>
      <c r="H386" s="64" t="s">
        <v>537</v>
      </c>
      <c r="I386" s="64" t="s">
        <v>537</v>
      </c>
      <c r="J386" s="64" t="s">
        <v>537</v>
      </c>
      <c r="K386" s="64" t="s">
        <v>537</v>
      </c>
      <c r="M386" s="37"/>
      <c r="N386" s="37"/>
      <c r="P386"/>
      <c r="Q386"/>
      <c r="T386" s="18"/>
    </row>
    <row r="387" spans="1:20" x14ac:dyDescent="0.2">
      <c r="A387" s="1" t="s">
        <v>4721</v>
      </c>
      <c r="B387" s="50">
        <v>21</v>
      </c>
      <c r="C387" s="2">
        <v>61</v>
      </c>
      <c r="D387" s="66">
        <v>1286</v>
      </c>
      <c r="F387" s="64" t="s">
        <v>537</v>
      </c>
      <c r="G387" s="64" t="s">
        <v>537</v>
      </c>
      <c r="H387" s="64" t="s">
        <v>537</v>
      </c>
      <c r="I387" s="64" t="s">
        <v>537</v>
      </c>
      <c r="J387" s="64" t="s">
        <v>537</v>
      </c>
      <c r="K387" s="64" t="s">
        <v>537</v>
      </c>
      <c r="M387" s="37"/>
      <c r="N387" s="37"/>
      <c r="P387"/>
      <c r="Q387"/>
      <c r="T387" s="18"/>
    </row>
    <row r="388" spans="1:20" x14ac:dyDescent="0.2">
      <c r="A388" s="1" t="s">
        <v>4722</v>
      </c>
      <c r="B388" s="50">
        <v>20</v>
      </c>
      <c r="C388" s="2">
        <v>67</v>
      </c>
      <c r="D388" s="66">
        <v>1231</v>
      </c>
      <c r="E388" s="67">
        <v>1188.4583333333333</v>
      </c>
      <c r="F388" s="56">
        <f>AVERAGE(F372:F387)</f>
        <v>25.142857142857142</v>
      </c>
      <c r="G388" s="56">
        <f>AVERAGE(G372:G387)</f>
        <v>51.7</v>
      </c>
      <c r="H388" s="55"/>
      <c r="I388" s="55">
        <f>AVERAGE(I372:I387)</f>
        <v>25.328571428571426</v>
      </c>
      <c r="J388" s="55">
        <f>AVERAGE(J372:J387)</f>
        <v>42.68571428571429</v>
      </c>
      <c r="K388" s="55"/>
      <c r="L388" s="8"/>
      <c r="M388" s="8"/>
      <c r="N388" s="8"/>
      <c r="P388"/>
      <c r="Q388"/>
      <c r="S388" s="12"/>
      <c r="T388" s="18"/>
    </row>
    <row r="389" spans="1:20" x14ac:dyDescent="0.2">
      <c r="A389" s="1" t="s">
        <v>4723</v>
      </c>
      <c r="B389" s="50">
        <v>20</v>
      </c>
      <c r="C389" s="2">
        <v>69</v>
      </c>
      <c r="D389" s="66">
        <v>1231</v>
      </c>
      <c r="E389" s="67"/>
      <c r="F389" s="8"/>
      <c r="L389" s="8"/>
      <c r="P389"/>
      <c r="Q389"/>
      <c r="T389" s="18"/>
    </row>
    <row r="390" spans="1:20" x14ac:dyDescent="0.2">
      <c r="A390" s="1" t="s">
        <v>4724</v>
      </c>
      <c r="B390" s="50">
        <v>19</v>
      </c>
      <c r="C390" s="2">
        <v>71</v>
      </c>
      <c r="D390" s="66">
        <v>1169</v>
      </c>
      <c r="P390"/>
      <c r="Q390"/>
      <c r="T390" s="18"/>
    </row>
    <row r="391" spans="1:20" x14ac:dyDescent="0.2">
      <c r="A391" s="1" t="s">
        <v>4725</v>
      </c>
      <c r="B391" s="50">
        <v>19</v>
      </c>
      <c r="C391" s="2">
        <v>73</v>
      </c>
      <c r="D391" s="66">
        <v>1169</v>
      </c>
      <c r="P391"/>
      <c r="Q391"/>
      <c r="T391" s="18"/>
    </row>
    <row r="392" spans="1:20" x14ac:dyDescent="0.2">
      <c r="A392" s="1" t="s">
        <v>4726</v>
      </c>
      <c r="B392" s="50">
        <v>19</v>
      </c>
      <c r="C392" s="2">
        <v>75</v>
      </c>
      <c r="D392" s="66">
        <v>1169</v>
      </c>
      <c r="P392"/>
      <c r="Q392"/>
      <c r="T392" s="18"/>
    </row>
    <row r="393" spans="1:20" x14ac:dyDescent="0.2">
      <c r="A393" s="1" t="s">
        <v>4727</v>
      </c>
      <c r="B393" s="50">
        <v>18</v>
      </c>
      <c r="C393" s="2">
        <v>77</v>
      </c>
      <c r="D393" s="66">
        <v>1098</v>
      </c>
      <c r="P393"/>
      <c r="Q393"/>
      <c r="T393" s="18"/>
    </row>
    <row r="394" spans="1:20" x14ac:dyDescent="0.2">
      <c r="A394" s="1" t="s">
        <v>4728</v>
      </c>
      <c r="B394" s="50">
        <v>17</v>
      </c>
      <c r="C394" s="2">
        <v>79</v>
      </c>
      <c r="D394" s="66">
        <v>1016</v>
      </c>
      <c r="P394"/>
      <c r="Q394"/>
      <c r="T394" s="18"/>
    </row>
    <row r="395" spans="1:20" x14ac:dyDescent="0.2">
      <c r="A395" s="1" t="s">
        <v>4729</v>
      </c>
      <c r="B395" s="50">
        <v>17</v>
      </c>
      <c r="C395" s="2">
        <v>76</v>
      </c>
      <c r="D395" s="66">
        <v>1016</v>
      </c>
      <c r="P395"/>
      <c r="Q395"/>
      <c r="T395" s="18"/>
    </row>
    <row r="396" spans="1:20" x14ac:dyDescent="0.2">
      <c r="A396" s="1" t="s">
        <v>4730</v>
      </c>
      <c r="B396" s="50">
        <v>17</v>
      </c>
      <c r="C396" s="2">
        <v>74</v>
      </c>
      <c r="D396" s="66">
        <v>1016</v>
      </c>
      <c r="F396" s="64" t="s">
        <v>537</v>
      </c>
      <c r="G396" s="64" t="s">
        <v>537</v>
      </c>
      <c r="H396" s="64" t="s">
        <v>537</v>
      </c>
      <c r="I396" s="64" t="s">
        <v>537</v>
      </c>
      <c r="J396" s="64" t="s">
        <v>537</v>
      </c>
      <c r="K396" s="64" t="s">
        <v>537</v>
      </c>
      <c r="N396" s="37"/>
      <c r="P396"/>
      <c r="Q396"/>
      <c r="T396" s="18"/>
    </row>
    <row r="397" spans="1:20" x14ac:dyDescent="0.2">
      <c r="A397" s="1" t="s">
        <v>4731</v>
      </c>
      <c r="B397" s="50">
        <v>17</v>
      </c>
      <c r="C397" s="2">
        <v>71</v>
      </c>
      <c r="D397" s="66">
        <v>1016</v>
      </c>
      <c r="F397" s="64" t="s">
        <v>537</v>
      </c>
      <c r="G397" s="64" t="s">
        <v>537</v>
      </c>
      <c r="H397" s="64" t="s">
        <v>537</v>
      </c>
      <c r="I397" s="64" t="s">
        <v>537</v>
      </c>
      <c r="J397" s="64" t="s">
        <v>537</v>
      </c>
      <c r="K397" s="64" t="s">
        <v>537</v>
      </c>
      <c r="N397" s="37"/>
      <c r="P397"/>
      <c r="Q397"/>
      <c r="T397" s="18"/>
    </row>
    <row r="398" spans="1:20" x14ac:dyDescent="0.2">
      <c r="A398" s="1" t="s">
        <v>4732</v>
      </c>
      <c r="B398" s="50">
        <v>19</v>
      </c>
      <c r="C398" s="2">
        <v>64</v>
      </c>
      <c r="D398" s="66">
        <v>1169</v>
      </c>
      <c r="F398" s="64" t="s">
        <v>537</v>
      </c>
      <c r="G398" s="64" t="s">
        <v>537</v>
      </c>
      <c r="H398" s="64" t="s">
        <v>537</v>
      </c>
      <c r="I398" s="64" t="s">
        <v>537</v>
      </c>
      <c r="J398" s="64" t="s">
        <v>537</v>
      </c>
      <c r="K398" s="64" t="s">
        <v>537</v>
      </c>
      <c r="N398" s="37"/>
      <c r="P398"/>
      <c r="Q398"/>
      <c r="T398" s="18"/>
    </row>
    <row r="399" spans="1:20" x14ac:dyDescent="0.2">
      <c r="A399" s="1" t="s">
        <v>4733</v>
      </c>
      <c r="B399" s="50">
        <v>21</v>
      </c>
      <c r="C399" s="2">
        <v>57</v>
      </c>
      <c r="D399" s="66">
        <v>1286</v>
      </c>
      <c r="F399" s="64" t="s">
        <v>537</v>
      </c>
      <c r="G399" s="64" t="s">
        <v>537</v>
      </c>
      <c r="H399" s="64" t="s">
        <v>537</v>
      </c>
      <c r="I399" s="64" t="s">
        <v>537</v>
      </c>
      <c r="J399" s="64" t="s">
        <v>537</v>
      </c>
      <c r="K399" s="64" t="s">
        <v>537</v>
      </c>
      <c r="N399" s="37"/>
      <c r="P399"/>
      <c r="Q399"/>
      <c r="T399" s="18"/>
    </row>
    <row r="400" spans="1:20" x14ac:dyDescent="0.2">
      <c r="A400" s="1" t="s">
        <v>4734</v>
      </c>
      <c r="B400" s="50">
        <v>22</v>
      </c>
      <c r="C400" s="2">
        <v>50</v>
      </c>
      <c r="D400" s="66">
        <v>1335</v>
      </c>
      <c r="F400" s="64" t="s">
        <v>537</v>
      </c>
      <c r="G400" s="64" t="s">
        <v>537</v>
      </c>
      <c r="H400" s="64" t="s">
        <v>537</v>
      </c>
      <c r="I400" s="64" t="s">
        <v>537</v>
      </c>
      <c r="J400" s="64" t="s">
        <v>537</v>
      </c>
      <c r="K400" s="64" t="s">
        <v>537</v>
      </c>
      <c r="N400" s="37"/>
      <c r="P400"/>
      <c r="Q400"/>
      <c r="T400" s="18"/>
    </row>
    <row r="401" spans="1:20" x14ac:dyDescent="0.2">
      <c r="A401" s="1" t="s">
        <v>4735</v>
      </c>
      <c r="B401" s="50">
        <v>23</v>
      </c>
      <c r="C401" s="2">
        <v>45</v>
      </c>
      <c r="D401" s="66">
        <v>1381</v>
      </c>
      <c r="F401" s="64" t="s">
        <v>537</v>
      </c>
      <c r="G401" s="64" t="s">
        <v>537</v>
      </c>
      <c r="H401" s="64" t="s">
        <v>537</v>
      </c>
      <c r="I401" s="64" t="s">
        <v>537</v>
      </c>
      <c r="J401" s="64" t="s">
        <v>537</v>
      </c>
      <c r="K401" s="64" t="s">
        <v>537</v>
      </c>
      <c r="N401" s="37"/>
      <c r="P401"/>
      <c r="Q401"/>
      <c r="T401" s="18"/>
    </row>
    <row r="402" spans="1:20" x14ac:dyDescent="0.2">
      <c r="A402" s="1" t="s">
        <v>4736</v>
      </c>
      <c r="B402" s="50">
        <v>25</v>
      </c>
      <c r="C402" s="2">
        <v>41</v>
      </c>
      <c r="D402" s="66">
        <v>1465</v>
      </c>
      <c r="F402" s="64" t="s">
        <v>537</v>
      </c>
      <c r="G402" s="64" t="s">
        <v>537</v>
      </c>
      <c r="H402" s="64" t="s">
        <v>537</v>
      </c>
      <c r="I402" s="64" t="s">
        <v>537</v>
      </c>
      <c r="J402" s="64" t="s">
        <v>537</v>
      </c>
      <c r="K402" s="64" t="s">
        <v>537</v>
      </c>
      <c r="N402" s="37"/>
      <c r="P402"/>
      <c r="Q402"/>
      <c r="T402" s="18"/>
    </row>
    <row r="403" spans="1:20" x14ac:dyDescent="0.2">
      <c r="A403" s="1" t="s">
        <v>4737</v>
      </c>
      <c r="B403" s="50">
        <v>26</v>
      </c>
      <c r="C403" s="2">
        <v>37</v>
      </c>
      <c r="D403" s="66">
        <v>1507</v>
      </c>
      <c r="F403" s="64" t="s">
        <v>537</v>
      </c>
      <c r="G403" s="64" t="s">
        <v>537</v>
      </c>
      <c r="H403" s="64" t="s">
        <v>537</v>
      </c>
      <c r="I403" s="64" t="s">
        <v>537</v>
      </c>
      <c r="J403" s="64" t="s">
        <v>537</v>
      </c>
      <c r="K403" s="64" t="s">
        <v>537</v>
      </c>
      <c r="N403" s="37"/>
      <c r="P403"/>
      <c r="Q403"/>
      <c r="T403" s="18"/>
    </row>
    <row r="404" spans="1:20" x14ac:dyDescent="0.2">
      <c r="A404" s="1" t="s">
        <v>4738</v>
      </c>
      <c r="B404" s="50">
        <v>26</v>
      </c>
      <c r="C404" s="2">
        <v>36</v>
      </c>
      <c r="D404" s="66">
        <v>1507</v>
      </c>
      <c r="F404" s="64" t="s">
        <v>537</v>
      </c>
      <c r="G404" s="64" t="s">
        <v>537</v>
      </c>
      <c r="H404" s="64" t="s">
        <v>537</v>
      </c>
      <c r="I404" s="64" t="s">
        <v>537</v>
      </c>
      <c r="J404" s="64" t="s">
        <v>537</v>
      </c>
      <c r="K404" s="64" t="s">
        <v>537</v>
      </c>
      <c r="N404" s="37"/>
      <c r="P404"/>
      <c r="Q404"/>
      <c r="T404" s="18"/>
    </row>
    <row r="405" spans="1:20" x14ac:dyDescent="0.2">
      <c r="A405" s="1" t="s">
        <v>4739</v>
      </c>
      <c r="B405" s="50">
        <v>25</v>
      </c>
      <c r="C405" s="2">
        <v>36</v>
      </c>
      <c r="D405" s="66">
        <v>1465</v>
      </c>
      <c r="F405" s="64" t="s">
        <v>537</v>
      </c>
      <c r="G405" s="64" t="s">
        <v>537</v>
      </c>
      <c r="H405" s="64" t="s">
        <v>537</v>
      </c>
      <c r="I405" s="64" t="s">
        <v>537</v>
      </c>
      <c r="J405" s="64" t="s">
        <v>537</v>
      </c>
      <c r="K405" s="64" t="s">
        <v>537</v>
      </c>
      <c r="N405" s="37"/>
      <c r="P405"/>
      <c r="Q405"/>
      <c r="T405" s="18"/>
    </row>
    <row r="406" spans="1:20" x14ac:dyDescent="0.2">
      <c r="A406" s="1" t="s">
        <v>4740</v>
      </c>
      <c r="B406" s="50">
        <v>25</v>
      </c>
      <c r="C406" s="2">
        <v>35</v>
      </c>
      <c r="D406" s="66">
        <v>1465</v>
      </c>
      <c r="F406" s="64" t="s">
        <v>537</v>
      </c>
      <c r="G406" s="64" t="s">
        <v>537</v>
      </c>
      <c r="H406" s="64" t="s">
        <v>537</v>
      </c>
      <c r="I406" s="64" t="s">
        <v>537</v>
      </c>
      <c r="J406" s="64" t="s">
        <v>537</v>
      </c>
      <c r="K406" s="64" t="s">
        <v>537</v>
      </c>
      <c r="N406" s="37"/>
      <c r="P406"/>
      <c r="Q406"/>
      <c r="T406" s="18"/>
    </row>
    <row r="407" spans="1:20" x14ac:dyDescent="0.2">
      <c r="A407" s="1" t="s">
        <v>4741</v>
      </c>
      <c r="B407" s="50">
        <v>24</v>
      </c>
      <c r="C407" s="2">
        <v>41</v>
      </c>
      <c r="D407" s="66">
        <v>1424</v>
      </c>
      <c r="F407" s="64" t="s">
        <v>537</v>
      </c>
      <c r="G407" s="64" t="s">
        <v>537</v>
      </c>
      <c r="H407" s="64" t="s">
        <v>537</v>
      </c>
      <c r="I407" s="64" t="s">
        <v>537</v>
      </c>
      <c r="J407" s="64" t="s">
        <v>537</v>
      </c>
      <c r="K407" s="64" t="s">
        <v>537</v>
      </c>
      <c r="N407" s="37"/>
      <c r="P407"/>
      <c r="Q407"/>
      <c r="T407" s="18"/>
    </row>
    <row r="408" spans="1:20" x14ac:dyDescent="0.2">
      <c r="A408" s="1" t="s">
        <v>4742</v>
      </c>
      <c r="B408" s="50">
        <v>23</v>
      </c>
      <c r="C408" s="2">
        <v>47</v>
      </c>
      <c r="D408" s="66">
        <v>1381</v>
      </c>
      <c r="F408" s="64" t="s">
        <v>537</v>
      </c>
      <c r="G408" s="64" t="s">
        <v>537</v>
      </c>
      <c r="H408" s="64" t="s">
        <v>537</v>
      </c>
      <c r="I408" s="64" t="s">
        <v>537</v>
      </c>
      <c r="J408" s="64" t="s">
        <v>537</v>
      </c>
      <c r="K408" s="64" t="s">
        <v>537</v>
      </c>
      <c r="N408" s="37"/>
      <c r="P408"/>
      <c r="Q408"/>
      <c r="T408" s="18"/>
    </row>
    <row r="409" spans="1:20" x14ac:dyDescent="0.2">
      <c r="A409" s="1" t="s">
        <v>4743</v>
      </c>
      <c r="B409" s="50">
        <v>22</v>
      </c>
      <c r="C409" s="2">
        <v>52</v>
      </c>
      <c r="D409" s="66">
        <v>1335</v>
      </c>
      <c r="F409" s="64" t="s">
        <v>537</v>
      </c>
      <c r="G409" s="64" t="s">
        <v>537</v>
      </c>
      <c r="H409" s="64" t="s">
        <v>537</v>
      </c>
      <c r="I409" s="64" t="s">
        <v>537</v>
      </c>
      <c r="J409" s="64" t="s">
        <v>537</v>
      </c>
      <c r="K409" s="64" t="s">
        <v>537</v>
      </c>
      <c r="N409" s="37"/>
      <c r="P409"/>
      <c r="Q409"/>
      <c r="T409" s="18"/>
    </row>
    <row r="410" spans="1:20" x14ac:dyDescent="0.2">
      <c r="A410" s="1" t="s">
        <v>4744</v>
      </c>
      <c r="B410" s="50">
        <v>21</v>
      </c>
      <c r="C410" s="2">
        <v>56</v>
      </c>
      <c r="D410" s="66">
        <v>1286</v>
      </c>
      <c r="F410" s="64" t="s">
        <v>537</v>
      </c>
      <c r="G410" s="64" t="s">
        <v>537</v>
      </c>
      <c r="H410" s="64" t="s">
        <v>537</v>
      </c>
      <c r="I410" s="64" t="s">
        <v>537</v>
      </c>
      <c r="J410" s="64" t="s">
        <v>537</v>
      </c>
      <c r="K410" s="64" t="s">
        <v>537</v>
      </c>
      <c r="N410" s="37"/>
      <c r="P410"/>
      <c r="Q410"/>
      <c r="T410" s="18"/>
    </row>
    <row r="411" spans="1:20" x14ac:dyDescent="0.2">
      <c r="A411" s="1" t="s">
        <v>4745</v>
      </c>
      <c r="B411" s="50">
        <v>20</v>
      </c>
      <c r="C411" s="2">
        <v>59</v>
      </c>
      <c r="D411" s="66">
        <v>1231</v>
      </c>
      <c r="F411" s="64" t="s">
        <v>537</v>
      </c>
      <c r="G411" s="64" t="s">
        <v>537</v>
      </c>
      <c r="H411" s="64" t="s">
        <v>537</v>
      </c>
      <c r="I411" s="64" t="s">
        <v>537</v>
      </c>
      <c r="J411" s="64" t="s">
        <v>537</v>
      </c>
      <c r="K411" s="64" t="s">
        <v>537</v>
      </c>
      <c r="N411" s="37"/>
      <c r="P411"/>
      <c r="Q411"/>
      <c r="T411" s="18"/>
    </row>
    <row r="412" spans="1:20" x14ac:dyDescent="0.2">
      <c r="A412" s="1" t="s">
        <v>4746</v>
      </c>
      <c r="B412" s="50">
        <v>20</v>
      </c>
      <c r="C412" s="2">
        <v>62</v>
      </c>
      <c r="D412" s="66">
        <v>1231</v>
      </c>
      <c r="E412" s="67">
        <v>1265.3333333333333</v>
      </c>
      <c r="F412" s="56"/>
      <c r="G412" s="56"/>
      <c r="H412" s="55"/>
      <c r="I412" s="55"/>
      <c r="J412" s="55"/>
      <c r="K412" s="55"/>
      <c r="L412" s="8"/>
      <c r="M412" s="8"/>
      <c r="N412" s="8"/>
      <c r="P412"/>
      <c r="Q412"/>
      <c r="S412" s="12"/>
      <c r="T412" s="18"/>
    </row>
    <row r="413" spans="1:20" x14ac:dyDescent="0.2">
      <c r="A413" s="1" t="s">
        <v>4747</v>
      </c>
      <c r="B413" s="50">
        <v>19</v>
      </c>
      <c r="C413" s="2">
        <v>64</v>
      </c>
      <c r="D413" s="66">
        <v>1169</v>
      </c>
      <c r="E413" s="67"/>
      <c r="F413" s="8"/>
      <c r="P413"/>
      <c r="Q413"/>
      <c r="T413" s="18"/>
    </row>
    <row r="414" spans="1:20" x14ac:dyDescent="0.2">
      <c r="A414" s="1" t="s">
        <v>4748</v>
      </c>
      <c r="B414" s="50">
        <v>19</v>
      </c>
      <c r="C414" s="2">
        <v>66</v>
      </c>
      <c r="D414" s="66">
        <v>1169</v>
      </c>
      <c r="P414"/>
      <c r="Q414"/>
      <c r="T414" s="18"/>
    </row>
    <row r="415" spans="1:20" x14ac:dyDescent="0.2">
      <c r="A415" s="1" t="s">
        <v>4749</v>
      </c>
      <c r="B415" s="50">
        <v>18</v>
      </c>
      <c r="C415" s="2">
        <v>68</v>
      </c>
      <c r="D415" s="66">
        <v>1098</v>
      </c>
      <c r="P415"/>
      <c r="Q415"/>
      <c r="T415" s="18"/>
    </row>
    <row r="416" spans="1:20" x14ac:dyDescent="0.2">
      <c r="A416" s="1" t="s">
        <v>4750</v>
      </c>
      <c r="B416" s="50">
        <v>18</v>
      </c>
      <c r="C416" s="2">
        <v>69</v>
      </c>
      <c r="D416" s="66">
        <v>1098</v>
      </c>
      <c r="P416"/>
      <c r="Q416"/>
      <c r="T416" s="18"/>
    </row>
    <row r="417" spans="1:20" x14ac:dyDescent="0.2">
      <c r="A417" s="1" t="s">
        <v>4751</v>
      </c>
      <c r="B417" s="50">
        <v>18</v>
      </c>
      <c r="C417" s="2">
        <v>70</v>
      </c>
      <c r="D417" s="66">
        <v>1098</v>
      </c>
      <c r="P417"/>
      <c r="Q417"/>
      <c r="T417" s="18"/>
    </row>
    <row r="418" spans="1:20" x14ac:dyDescent="0.2">
      <c r="A418" s="1" t="s">
        <v>4752</v>
      </c>
      <c r="B418" s="50">
        <v>17</v>
      </c>
      <c r="C418" s="2">
        <v>71</v>
      </c>
      <c r="D418" s="66">
        <v>1016</v>
      </c>
      <c r="P418"/>
      <c r="Q418"/>
      <c r="T418" s="18"/>
    </row>
    <row r="419" spans="1:20" x14ac:dyDescent="0.2">
      <c r="A419" s="1" t="s">
        <v>4753</v>
      </c>
      <c r="B419" s="50">
        <v>17</v>
      </c>
      <c r="C419" s="2">
        <v>70</v>
      </c>
      <c r="D419" s="66">
        <v>1016</v>
      </c>
      <c r="P419"/>
      <c r="Q419"/>
      <c r="T419" s="18"/>
    </row>
    <row r="420" spans="1:20" x14ac:dyDescent="0.2">
      <c r="A420" s="1" t="s">
        <v>4754</v>
      </c>
      <c r="B420" s="50">
        <v>17</v>
      </c>
      <c r="C420" s="2">
        <v>68</v>
      </c>
      <c r="D420" s="66">
        <v>1016</v>
      </c>
      <c r="F420" s="64" t="s">
        <v>537</v>
      </c>
      <c r="G420" s="64" t="s">
        <v>537</v>
      </c>
      <c r="H420" s="64" t="s">
        <v>537</v>
      </c>
      <c r="I420" s="64" t="s">
        <v>537</v>
      </c>
      <c r="J420" s="64" t="s">
        <v>537</v>
      </c>
      <c r="K420" s="64" t="s">
        <v>537</v>
      </c>
      <c r="N420" s="37"/>
      <c r="P420"/>
      <c r="Q420"/>
      <c r="T420" s="18"/>
    </row>
    <row r="421" spans="1:20" x14ac:dyDescent="0.2">
      <c r="A421" s="1" t="s">
        <v>4755</v>
      </c>
      <c r="B421" s="50">
        <v>16</v>
      </c>
      <c r="C421" s="2">
        <v>67</v>
      </c>
      <c r="D421" s="66">
        <v>921</v>
      </c>
      <c r="F421" s="64" t="s">
        <v>537</v>
      </c>
      <c r="G421" s="64" t="s">
        <v>537</v>
      </c>
      <c r="H421" s="64" t="s">
        <v>537</v>
      </c>
      <c r="I421" s="64" t="s">
        <v>537</v>
      </c>
      <c r="J421" s="64" t="s">
        <v>537</v>
      </c>
      <c r="K421" s="64" t="s">
        <v>537</v>
      </c>
      <c r="N421" s="37"/>
      <c r="P421"/>
      <c r="Q421"/>
      <c r="T421" s="18"/>
    </row>
    <row r="422" spans="1:20" x14ac:dyDescent="0.2">
      <c r="A422" s="1" t="s">
        <v>4756</v>
      </c>
      <c r="B422" s="50">
        <v>18</v>
      </c>
      <c r="C422" s="2">
        <v>62</v>
      </c>
      <c r="D422" s="66">
        <v>1098</v>
      </c>
      <c r="F422" s="64" t="s">
        <v>537</v>
      </c>
      <c r="G422" s="64" t="s">
        <v>537</v>
      </c>
      <c r="H422" s="64" t="s">
        <v>537</v>
      </c>
      <c r="I422" s="64" t="s">
        <v>537</v>
      </c>
      <c r="J422" s="64" t="s">
        <v>537</v>
      </c>
      <c r="K422" s="64" t="s">
        <v>537</v>
      </c>
      <c r="N422" s="37"/>
      <c r="P422"/>
      <c r="Q422"/>
      <c r="T422" s="18"/>
    </row>
    <row r="423" spans="1:20" x14ac:dyDescent="0.2">
      <c r="A423" s="1" t="s">
        <v>4757</v>
      </c>
      <c r="B423" s="50">
        <v>20</v>
      </c>
      <c r="C423" s="2">
        <v>56</v>
      </c>
      <c r="D423" s="66">
        <v>1231</v>
      </c>
      <c r="F423" s="64" t="s">
        <v>537</v>
      </c>
      <c r="G423" s="64" t="s">
        <v>537</v>
      </c>
      <c r="H423" s="64" t="s">
        <v>537</v>
      </c>
      <c r="I423" s="64" t="s">
        <v>537</v>
      </c>
      <c r="J423" s="64" t="s">
        <v>537</v>
      </c>
      <c r="K423" s="64" t="s">
        <v>537</v>
      </c>
      <c r="N423" s="37"/>
      <c r="P423"/>
      <c r="Q423"/>
      <c r="T423" s="18"/>
    </row>
    <row r="424" spans="1:20" x14ac:dyDescent="0.2">
      <c r="A424" s="1" t="s">
        <v>4758</v>
      </c>
      <c r="B424" s="50">
        <v>22</v>
      </c>
      <c r="C424" s="2">
        <v>51</v>
      </c>
      <c r="D424" s="66">
        <v>1335</v>
      </c>
      <c r="F424" s="64" t="s">
        <v>537</v>
      </c>
      <c r="G424" s="64" t="s">
        <v>537</v>
      </c>
      <c r="H424" s="64" t="s">
        <v>537</v>
      </c>
      <c r="I424" s="64" t="s">
        <v>537</v>
      </c>
      <c r="J424" s="64" t="s">
        <v>537</v>
      </c>
      <c r="K424" s="64" t="s">
        <v>537</v>
      </c>
      <c r="N424" s="37"/>
      <c r="P424"/>
      <c r="Q424"/>
      <c r="T424" s="18"/>
    </row>
    <row r="425" spans="1:20" x14ac:dyDescent="0.2">
      <c r="A425" s="1" t="s">
        <v>4759</v>
      </c>
      <c r="B425" s="50">
        <v>23</v>
      </c>
      <c r="C425" s="2">
        <v>46</v>
      </c>
      <c r="D425" s="66">
        <v>1381</v>
      </c>
      <c r="F425" s="64" t="s">
        <v>537</v>
      </c>
      <c r="G425" s="64" t="s">
        <v>537</v>
      </c>
      <c r="H425" s="64" t="s">
        <v>537</v>
      </c>
      <c r="I425" s="64" t="s">
        <v>537</v>
      </c>
      <c r="J425" s="64" t="s">
        <v>537</v>
      </c>
      <c r="K425" s="64" t="s">
        <v>537</v>
      </c>
      <c r="N425" s="37"/>
      <c r="P425"/>
      <c r="Q425"/>
      <c r="T425" s="18"/>
    </row>
    <row r="426" spans="1:20" x14ac:dyDescent="0.2">
      <c r="A426" s="1" t="s">
        <v>4760</v>
      </c>
      <c r="B426" s="50">
        <v>24</v>
      </c>
      <c r="C426" s="2">
        <v>41</v>
      </c>
      <c r="D426" s="66">
        <v>1424</v>
      </c>
      <c r="F426" s="64" t="s">
        <v>537</v>
      </c>
      <c r="G426" s="64" t="s">
        <v>537</v>
      </c>
      <c r="H426" s="64" t="s">
        <v>537</v>
      </c>
      <c r="I426" s="64" t="s">
        <v>537</v>
      </c>
      <c r="J426" s="64" t="s">
        <v>537</v>
      </c>
      <c r="K426" s="64" t="s">
        <v>537</v>
      </c>
      <c r="N426" s="37"/>
      <c r="P426"/>
      <c r="Q426"/>
      <c r="T426" s="18"/>
    </row>
    <row r="427" spans="1:20" x14ac:dyDescent="0.2">
      <c r="A427" s="1" t="s">
        <v>4761</v>
      </c>
      <c r="B427" s="50">
        <v>26</v>
      </c>
      <c r="C427" s="2">
        <v>35</v>
      </c>
      <c r="D427" s="66">
        <v>1507</v>
      </c>
      <c r="F427" s="64" t="s">
        <v>537</v>
      </c>
      <c r="G427" s="64" t="s">
        <v>537</v>
      </c>
      <c r="H427" s="64" t="s">
        <v>537</v>
      </c>
      <c r="I427" s="64" t="s">
        <v>537</v>
      </c>
      <c r="J427" s="64" t="s">
        <v>537</v>
      </c>
      <c r="K427" s="64" t="s">
        <v>537</v>
      </c>
      <c r="N427" s="37"/>
      <c r="P427"/>
      <c r="Q427"/>
      <c r="T427" s="18"/>
    </row>
    <row r="428" spans="1:20" x14ac:dyDescent="0.2">
      <c r="A428" s="1" t="s">
        <v>4762</v>
      </c>
      <c r="B428" s="50">
        <v>25</v>
      </c>
      <c r="C428" s="2">
        <v>35</v>
      </c>
      <c r="D428" s="66">
        <v>1465</v>
      </c>
      <c r="F428" s="64" t="s">
        <v>537</v>
      </c>
      <c r="G428" s="64" t="s">
        <v>537</v>
      </c>
      <c r="H428" s="64" t="s">
        <v>537</v>
      </c>
      <c r="I428" s="64" t="s">
        <v>537</v>
      </c>
      <c r="J428" s="64" t="s">
        <v>537</v>
      </c>
      <c r="K428" s="64" t="s">
        <v>537</v>
      </c>
      <c r="N428" s="37"/>
      <c r="P428"/>
      <c r="Q428"/>
      <c r="T428" s="18"/>
    </row>
    <row r="429" spans="1:20" x14ac:dyDescent="0.2">
      <c r="A429" s="1" t="s">
        <v>4763</v>
      </c>
      <c r="B429" s="50">
        <v>25</v>
      </c>
      <c r="C429" s="2">
        <v>34</v>
      </c>
      <c r="D429" s="66">
        <v>1465</v>
      </c>
      <c r="F429" s="64" t="s">
        <v>537</v>
      </c>
      <c r="G429" s="64" t="s">
        <v>537</v>
      </c>
      <c r="H429" s="64" t="s">
        <v>537</v>
      </c>
      <c r="I429" s="64" t="s">
        <v>537</v>
      </c>
      <c r="J429" s="64" t="s">
        <v>537</v>
      </c>
      <c r="K429" s="64" t="s">
        <v>537</v>
      </c>
      <c r="N429" s="37"/>
      <c r="P429"/>
      <c r="Q429"/>
      <c r="T429" s="18"/>
    </row>
    <row r="430" spans="1:20" x14ac:dyDescent="0.2">
      <c r="A430" s="1" t="s">
        <v>4764</v>
      </c>
      <c r="B430" s="50">
        <v>25</v>
      </c>
      <c r="C430" s="2">
        <v>33</v>
      </c>
      <c r="D430" s="66">
        <v>1465</v>
      </c>
      <c r="F430" s="64" t="s">
        <v>537</v>
      </c>
      <c r="G430" s="64" t="s">
        <v>537</v>
      </c>
      <c r="H430" s="64" t="s">
        <v>537</v>
      </c>
      <c r="I430" s="64" t="s">
        <v>537</v>
      </c>
      <c r="J430" s="64" t="s">
        <v>537</v>
      </c>
      <c r="K430" s="64" t="s">
        <v>537</v>
      </c>
      <c r="M430" s="37"/>
      <c r="N430" s="37"/>
      <c r="P430"/>
      <c r="Q430"/>
      <c r="T430" s="18"/>
    </row>
    <row r="431" spans="1:20" x14ac:dyDescent="0.2">
      <c r="A431" s="1" t="s">
        <v>4765</v>
      </c>
      <c r="B431" s="50">
        <v>24</v>
      </c>
      <c r="C431" s="2">
        <v>39</v>
      </c>
      <c r="D431" s="66">
        <v>1424</v>
      </c>
      <c r="F431" s="64" t="s">
        <v>537</v>
      </c>
      <c r="G431" s="64" t="s">
        <v>537</v>
      </c>
      <c r="H431" s="64" t="s">
        <v>537</v>
      </c>
      <c r="I431" s="64" t="s">
        <v>537</v>
      </c>
      <c r="J431" s="64" t="s">
        <v>537</v>
      </c>
      <c r="K431" s="64" t="s">
        <v>537</v>
      </c>
      <c r="M431" s="37"/>
      <c r="N431" s="37"/>
      <c r="P431"/>
      <c r="Q431"/>
      <c r="T431" s="18"/>
    </row>
    <row r="432" spans="1:20" x14ac:dyDescent="0.2">
      <c r="A432" s="1" t="s">
        <v>4766</v>
      </c>
      <c r="B432" s="50">
        <v>23</v>
      </c>
      <c r="C432" s="2">
        <v>46</v>
      </c>
      <c r="D432" s="66">
        <v>1381</v>
      </c>
      <c r="F432" s="64" t="s">
        <v>537</v>
      </c>
      <c r="G432" s="64" t="s">
        <v>537</v>
      </c>
      <c r="H432" s="64" t="s">
        <v>537</v>
      </c>
      <c r="I432" s="64" t="s">
        <v>537</v>
      </c>
      <c r="J432" s="64" t="s">
        <v>537</v>
      </c>
      <c r="K432" s="64" t="s">
        <v>537</v>
      </c>
      <c r="M432" s="37"/>
      <c r="N432" s="37"/>
      <c r="P432"/>
      <c r="Q432"/>
      <c r="T432" s="18"/>
    </row>
    <row r="433" spans="1:20" x14ac:dyDescent="0.2">
      <c r="A433" s="1" t="s">
        <v>4767</v>
      </c>
      <c r="B433" s="50">
        <v>22</v>
      </c>
      <c r="C433" s="2">
        <v>52</v>
      </c>
      <c r="D433" s="66">
        <v>1335</v>
      </c>
      <c r="F433" s="64" t="s">
        <v>537</v>
      </c>
      <c r="G433" s="64" t="s">
        <v>537</v>
      </c>
      <c r="H433" s="64" t="s">
        <v>537</v>
      </c>
      <c r="I433" s="64" t="s">
        <v>537</v>
      </c>
      <c r="J433" s="64" t="s">
        <v>537</v>
      </c>
      <c r="K433" s="64" t="s">
        <v>537</v>
      </c>
      <c r="M433" s="37"/>
      <c r="N433" s="37"/>
      <c r="P433"/>
      <c r="Q433"/>
      <c r="T433" s="18"/>
    </row>
    <row r="434" spans="1:20" x14ac:dyDescent="0.2">
      <c r="A434" s="1" t="s">
        <v>4768</v>
      </c>
      <c r="B434" s="50">
        <v>22</v>
      </c>
      <c r="C434" s="2">
        <v>54</v>
      </c>
      <c r="D434" s="66">
        <v>1335</v>
      </c>
      <c r="F434" s="64" t="s">
        <v>537</v>
      </c>
      <c r="G434" s="64" t="s">
        <v>537</v>
      </c>
      <c r="H434" s="64" t="s">
        <v>537</v>
      </c>
      <c r="I434" s="64" t="s">
        <v>537</v>
      </c>
      <c r="J434" s="64" t="s">
        <v>537</v>
      </c>
      <c r="K434" s="64" t="s">
        <v>537</v>
      </c>
      <c r="M434" s="37"/>
      <c r="N434" s="37"/>
      <c r="P434"/>
      <c r="Q434"/>
      <c r="T434" s="18"/>
    </row>
    <row r="435" spans="1:20" x14ac:dyDescent="0.2">
      <c r="A435" s="1" t="s">
        <v>4769</v>
      </c>
      <c r="B435" s="50">
        <v>22</v>
      </c>
      <c r="C435" s="2">
        <v>56</v>
      </c>
      <c r="D435" s="66">
        <v>1335</v>
      </c>
      <c r="F435" s="64" t="s">
        <v>537</v>
      </c>
      <c r="G435" s="64" t="s">
        <v>537</v>
      </c>
      <c r="H435" s="64" t="s">
        <v>537</v>
      </c>
      <c r="I435" s="64" t="s">
        <v>537</v>
      </c>
      <c r="J435" s="64" t="s">
        <v>537</v>
      </c>
      <c r="K435" s="64" t="s">
        <v>537</v>
      </c>
      <c r="M435" s="37"/>
      <c r="N435" s="37"/>
      <c r="P435"/>
      <c r="Q435"/>
      <c r="T435" s="18"/>
    </row>
    <row r="436" spans="1:20" x14ac:dyDescent="0.2">
      <c r="A436" s="1" t="s">
        <v>4770</v>
      </c>
      <c r="B436" s="50">
        <v>22</v>
      </c>
      <c r="C436" s="2">
        <v>59</v>
      </c>
      <c r="D436" s="66">
        <v>1335</v>
      </c>
      <c r="E436" s="67">
        <v>1254.875</v>
      </c>
      <c r="F436" s="56"/>
      <c r="G436" s="56"/>
      <c r="H436" s="55"/>
      <c r="I436" s="55"/>
      <c r="J436" s="55"/>
      <c r="K436" s="55"/>
      <c r="L436" s="9">
        <f>(H444-H372)+(K444-K372)</f>
        <v>1204</v>
      </c>
      <c r="M436" s="8"/>
      <c r="N436" s="8"/>
      <c r="P436"/>
      <c r="Q436"/>
      <c r="S436" s="12"/>
      <c r="T436" s="18"/>
    </row>
    <row r="437" spans="1:20" x14ac:dyDescent="0.2">
      <c r="A437" s="14">
        <v>44154</v>
      </c>
      <c r="B437" s="50">
        <v>21</v>
      </c>
      <c r="C437" s="2">
        <v>63</v>
      </c>
      <c r="D437" s="66">
        <v>1286</v>
      </c>
      <c r="E437" s="67"/>
      <c r="F437" s="8"/>
      <c r="L437" s="8"/>
      <c r="M437" s="8"/>
      <c r="N437" s="8"/>
      <c r="P437"/>
      <c r="Q437"/>
      <c r="S437" s="32"/>
      <c r="T437" s="18"/>
    </row>
    <row r="438" spans="1:20" x14ac:dyDescent="0.2">
      <c r="A438" s="14">
        <v>44154.041666666664</v>
      </c>
      <c r="B438" s="50">
        <v>20</v>
      </c>
      <c r="C438" s="2">
        <v>66</v>
      </c>
      <c r="D438" s="66">
        <v>1231</v>
      </c>
      <c r="P438"/>
      <c r="Q438"/>
      <c r="T438" s="18"/>
    </row>
    <row r="439" spans="1:20" x14ac:dyDescent="0.2">
      <c r="A439" s="14">
        <v>44154.083333333336</v>
      </c>
      <c r="B439" s="50">
        <v>19</v>
      </c>
      <c r="C439" s="2">
        <v>70</v>
      </c>
      <c r="D439" s="66">
        <v>1169</v>
      </c>
      <c r="P439"/>
      <c r="Q439"/>
      <c r="T439" s="18"/>
    </row>
    <row r="440" spans="1:20" x14ac:dyDescent="0.2">
      <c r="A440" s="14">
        <v>44154.125</v>
      </c>
      <c r="B440" s="50">
        <v>18</v>
      </c>
      <c r="C440" s="2">
        <v>72</v>
      </c>
      <c r="D440" s="66">
        <v>1098</v>
      </c>
      <c r="P440"/>
      <c r="Q440"/>
      <c r="T440" s="18"/>
    </row>
    <row r="441" spans="1:20" x14ac:dyDescent="0.2">
      <c r="A441" s="14">
        <v>44154.166666666664</v>
      </c>
      <c r="B441" s="50">
        <v>18</v>
      </c>
      <c r="C441" s="2">
        <v>73</v>
      </c>
      <c r="D441" s="66">
        <v>1098</v>
      </c>
      <c r="P441"/>
      <c r="Q441"/>
      <c r="T441" s="18"/>
    </row>
    <row r="442" spans="1:20" x14ac:dyDescent="0.2">
      <c r="A442" s="14">
        <v>44154.208333333336</v>
      </c>
      <c r="B442" s="50">
        <v>17</v>
      </c>
      <c r="C442" s="2">
        <v>75</v>
      </c>
      <c r="D442" s="66">
        <v>1016</v>
      </c>
      <c r="P442"/>
      <c r="Q442"/>
      <c r="T442" s="18"/>
    </row>
    <row r="443" spans="1:20" x14ac:dyDescent="0.2">
      <c r="A443" s="14">
        <v>44154.25</v>
      </c>
      <c r="B443" s="50">
        <v>18</v>
      </c>
      <c r="C443" s="2">
        <v>71</v>
      </c>
      <c r="D443" s="66">
        <v>1098</v>
      </c>
      <c r="P443"/>
      <c r="Q443"/>
      <c r="T443" s="18"/>
    </row>
    <row r="444" spans="1:20" x14ac:dyDescent="0.2">
      <c r="A444" s="14">
        <v>44154.291666666664</v>
      </c>
      <c r="B444" s="50">
        <v>19</v>
      </c>
      <c r="C444" s="2">
        <v>67</v>
      </c>
      <c r="D444" s="66">
        <v>1169</v>
      </c>
      <c r="F444" s="62">
        <v>11</v>
      </c>
      <c r="G444" s="62">
        <v>88.5</v>
      </c>
      <c r="H444">
        <v>445773</v>
      </c>
      <c r="I444" s="62">
        <v>12.3</v>
      </c>
      <c r="J444" s="62">
        <v>75.8</v>
      </c>
      <c r="K444">
        <v>386118</v>
      </c>
      <c r="M444" s="37"/>
      <c r="N444" s="37"/>
      <c r="P444"/>
      <c r="Q444"/>
      <c r="T444" s="18"/>
    </row>
    <row r="445" spans="1:20" x14ac:dyDescent="0.2">
      <c r="A445" s="14">
        <v>44154.333333333336</v>
      </c>
      <c r="B445" s="50">
        <v>19</v>
      </c>
      <c r="C445" s="2">
        <v>63</v>
      </c>
      <c r="D445" s="66">
        <v>1169</v>
      </c>
      <c r="F445" s="62">
        <v>13.1</v>
      </c>
      <c r="G445" s="62">
        <v>83.7</v>
      </c>
      <c r="H445">
        <v>445773</v>
      </c>
      <c r="I445" s="62">
        <v>17.7</v>
      </c>
      <c r="J445" s="62">
        <v>56</v>
      </c>
      <c r="K445">
        <v>386118</v>
      </c>
      <c r="M445" s="37"/>
      <c r="N445" s="37"/>
      <c r="P445"/>
      <c r="Q445"/>
      <c r="T445" s="18"/>
    </row>
    <row r="446" spans="1:20" x14ac:dyDescent="0.2">
      <c r="A446" s="14">
        <v>44154.375</v>
      </c>
      <c r="B446" s="50">
        <v>21</v>
      </c>
      <c r="C446" s="2">
        <v>56</v>
      </c>
      <c r="D446" s="66">
        <v>1286</v>
      </c>
      <c r="F446" s="62">
        <v>13.8</v>
      </c>
      <c r="G446" s="62">
        <v>81.8</v>
      </c>
      <c r="H446">
        <v>445773</v>
      </c>
      <c r="I446" s="62">
        <v>19.3</v>
      </c>
      <c r="J446" s="62">
        <v>50.9</v>
      </c>
      <c r="K446">
        <v>386118</v>
      </c>
      <c r="M446" s="37"/>
      <c r="N446" s="37"/>
      <c r="P446"/>
      <c r="Q446"/>
      <c r="T446" s="18"/>
    </row>
    <row r="447" spans="1:20" x14ac:dyDescent="0.2">
      <c r="A447" s="14">
        <v>44154.416666666664</v>
      </c>
      <c r="B447" s="50">
        <v>22</v>
      </c>
      <c r="C447" s="2">
        <v>49</v>
      </c>
      <c r="D447" s="66">
        <v>1335</v>
      </c>
      <c r="F447" s="62">
        <v>14.7</v>
      </c>
      <c r="G447" s="62">
        <v>82.4</v>
      </c>
      <c r="H447">
        <v>445773</v>
      </c>
      <c r="I447" s="62">
        <v>19.600000000000001</v>
      </c>
      <c r="J447" s="62">
        <v>58.8</v>
      </c>
      <c r="K447">
        <v>386186</v>
      </c>
      <c r="M447" s="37"/>
      <c r="N447" s="37"/>
      <c r="P447"/>
      <c r="Q447"/>
      <c r="T447" s="18"/>
    </row>
    <row r="448" spans="1:20" x14ac:dyDescent="0.2">
      <c r="A448" s="14">
        <v>44154.458333333336</v>
      </c>
      <c r="B448" s="50">
        <v>24</v>
      </c>
      <c r="C448" s="2">
        <v>42</v>
      </c>
      <c r="D448" s="66">
        <v>1424</v>
      </c>
      <c r="F448" s="62">
        <v>15.4</v>
      </c>
      <c r="G448" s="62">
        <v>82.8</v>
      </c>
      <c r="H448">
        <v>445773</v>
      </c>
      <c r="I448" s="62">
        <v>21.3</v>
      </c>
      <c r="J448" s="62">
        <v>51</v>
      </c>
      <c r="K448">
        <v>386353</v>
      </c>
      <c r="M448" s="37"/>
      <c r="N448" s="37"/>
      <c r="P448"/>
      <c r="Q448"/>
      <c r="T448" s="18"/>
    </row>
    <row r="449" spans="1:20" x14ac:dyDescent="0.2">
      <c r="A449" s="14">
        <v>44154.5</v>
      </c>
      <c r="B449" s="50">
        <v>25</v>
      </c>
      <c r="C449" s="2">
        <v>38</v>
      </c>
      <c r="D449" s="66">
        <v>1465</v>
      </c>
      <c r="F449" s="62">
        <v>16.2</v>
      </c>
      <c r="G449" s="62">
        <v>80.900000000000006</v>
      </c>
      <c r="H449">
        <v>445773</v>
      </c>
      <c r="I449" s="62">
        <v>23.1</v>
      </c>
      <c r="J449" s="62">
        <v>45</v>
      </c>
      <c r="K449">
        <v>386406</v>
      </c>
      <c r="M449" s="37"/>
      <c r="N449" s="37"/>
      <c r="P449"/>
      <c r="Q449"/>
      <c r="T449" s="18"/>
    </row>
    <row r="450" spans="1:20" x14ac:dyDescent="0.2">
      <c r="A450" s="14">
        <v>44154.541666666664</v>
      </c>
      <c r="B450" s="50">
        <v>26</v>
      </c>
      <c r="C450" s="2">
        <v>34</v>
      </c>
      <c r="D450" s="66">
        <v>1507</v>
      </c>
      <c r="F450" s="62">
        <v>16.100000000000001</v>
      </c>
      <c r="G450" s="62">
        <v>70.900000000000006</v>
      </c>
      <c r="H450">
        <v>445773</v>
      </c>
      <c r="I450" s="62">
        <v>23.4</v>
      </c>
      <c r="J450" s="62">
        <v>44.6</v>
      </c>
      <c r="K450">
        <v>386406</v>
      </c>
      <c r="M450" s="37"/>
      <c r="N450" s="37"/>
      <c r="P450"/>
      <c r="Q450"/>
      <c r="T450" s="18"/>
    </row>
    <row r="451" spans="1:20" x14ac:dyDescent="0.2">
      <c r="A451" s="14">
        <v>44154.583333333336</v>
      </c>
      <c r="B451" s="50">
        <v>27</v>
      </c>
      <c r="C451" s="2">
        <v>30</v>
      </c>
      <c r="D451" s="66">
        <v>1550</v>
      </c>
      <c r="F451" s="62">
        <v>16.3</v>
      </c>
      <c r="G451" s="62">
        <v>77.900000000000006</v>
      </c>
      <c r="H451">
        <v>445773</v>
      </c>
      <c r="I451" s="62">
        <v>23.2</v>
      </c>
      <c r="J451" s="62">
        <v>42</v>
      </c>
      <c r="K451">
        <v>386515</v>
      </c>
      <c r="M451" s="37"/>
      <c r="N451" s="37"/>
      <c r="P451"/>
      <c r="Q451"/>
      <c r="T451" s="18"/>
    </row>
    <row r="452" spans="1:20" x14ac:dyDescent="0.2">
      <c r="A452" s="14">
        <v>44154.625</v>
      </c>
      <c r="B452" s="50">
        <v>26</v>
      </c>
      <c r="C452" s="2">
        <v>32</v>
      </c>
      <c r="D452" s="66">
        <v>1507</v>
      </c>
      <c r="F452" s="62">
        <v>17</v>
      </c>
      <c r="G452" s="62">
        <v>78.099999999999994</v>
      </c>
      <c r="H452">
        <v>445773</v>
      </c>
      <c r="I452" s="62">
        <v>26.1</v>
      </c>
      <c r="J452" s="62">
        <v>38.799999999999997</v>
      </c>
      <c r="K452">
        <v>386646</v>
      </c>
      <c r="M452" s="37"/>
      <c r="N452" s="37"/>
      <c r="P452"/>
      <c r="Q452"/>
      <c r="T452" s="18"/>
    </row>
    <row r="453" spans="1:20" x14ac:dyDescent="0.2">
      <c r="A453" s="14">
        <v>44154.666666666664</v>
      </c>
      <c r="B453" s="50">
        <v>25</v>
      </c>
      <c r="C453" s="2">
        <v>33</v>
      </c>
      <c r="D453" s="66">
        <v>1465</v>
      </c>
      <c r="F453" s="62">
        <v>16.100000000000001</v>
      </c>
      <c r="G453" s="62">
        <v>77</v>
      </c>
      <c r="H453">
        <v>445773</v>
      </c>
      <c r="I453" s="62">
        <v>24</v>
      </c>
      <c r="J453" s="62">
        <v>40</v>
      </c>
      <c r="K453">
        <v>386646</v>
      </c>
      <c r="M453" s="37"/>
      <c r="N453" s="37"/>
      <c r="P453"/>
      <c r="Q453"/>
      <c r="T453" s="18"/>
    </row>
    <row r="454" spans="1:20" x14ac:dyDescent="0.2">
      <c r="A454" s="14">
        <v>44154.708333333336</v>
      </c>
      <c r="B454" s="50">
        <v>25</v>
      </c>
      <c r="C454" s="2">
        <v>35</v>
      </c>
      <c r="D454" s="66">
        <v>1465</v>
      </c>
      <c r="F454" s="62">
        <v>15.6</v>
      </c>
      <c r="G454" s="62">
        <v>78.900000000000006</v>
      </c>
      <c r="H454">
        <v>445773</v>
      </c>
      <c r="I454" s="62">
        <v>22.8</v>
      </c>
      <c r="J454" s="62">
        <v>47</v>
      </c>
      <c r="K454">
        <v>386837</v>
      </c>
      <c r="M454" s="37"/>
      <c r="N454" s="37"/>
      <c r="P454"/>
      <c r="Q454"/>
      <c r="T454" s="18"/>
    </row>
    <row r="455" spans="1:20" x14ac:dyDescent="0.2">
      <c r="A455" s="14">
        <v>44154.75</v>
      </c>
      <c r="B455" s="50">
        <v>24</v>
      </c>
      <c r="C455" s="2">
        <v>37</v>
      </c>
      <c r="D455" s="66">
        <v>1424</v>
      </c>
      <c r="F455" s="62">
        <v>21.1</v>
      </c>
      <c r="G455" s="62">
        <v>49</v>
      </c>
      <c r="H455">
        <v>445773</v>
      </c>
      <c r="I455" s="62">
        <v>21.4</v>
      </c>
      <c r="J455" s="62">
        <v>52</v>
      </c>
      <c r="K455">
        <v>386838</v>
      </c>
      <c r="M455" s="37"/>
      <c r="N455" s="37"/>
      <c r="P455"/>
      <c r="Q455"/>
      <c r="T455" s="18"/>
    </row>
    <row r="456" spans="1:20" x14ac:dyDescent="0.2">
      <c r="A456" s="14">
        <v>44154.791666666664</v>
      </c>
      <c r="B456" s="50">
        <v>24</v>
      </c>
      <c r="C456" s="2">
        <v>39</v>
      </c>
      <c r="D456" s="66">
        <v>1424</v>
      </c>
      <c r="F456" s="62">
        <v>19.100000000000001</v>
      </c>
      <c r="G456" s="62">
        <v>52</v>
      </c>
      <c r="H456">
        <v>445773</v>
      </c>
      <c r="I456" s="62">
        <v>19.7</v>
      </c>
      <c r="J456" s="62">
        <v>57</v>
      </c>
      <c r="K456">
        <v>386838</v>
      </c>
      <c r="M456" s="37"/>
      <c r="N456" s="37"/>
      <c r="P456"/>
      <c r="Q456"/>
      <c r="T456" s="18"/>
    </row>
    <row r="457" spans="1:20" x14ac:dyDescent="0.2">
      <c r="A457" s="14">
        <v>44154.833333333336</v>
      </c>
      <c r="B457" s="50">
        <v>23</v>
      </c>
      <c r="C457" s="2">
        <v>41</v>
      </c>
      <c r="D457" s="66">
        <v>1381</v>
      </c>
      <c r="F457" s="62">
        <v>14.2</v>
      </c>
      <c r="G457" s="62">
        <v>64.5</v>
      </c>
      <c r="H457">
        <v>445773</v>
      </c>
      <c r="I457" s="62">
        <v>15.9</v>
      </c>
      <c r="J457" s="62">
        <v>60.4</v>
      </c>
      <c r="K457">
        <v>386838</v>
      </c>
      <c r="M457" s="37"/>
      <c r="N457" s="37"/>
      <c r="P457"/>
      <c r="Q457"/>
      <c r="T457" s="18"/>
    </row>
    <row r="458" spans="1:20" x14ac:dyDescent="0.2">
      <c r="A458" s="14">
        <v>44154.875</v>
      </c>
      <c r="B458" s="50">
        <v>23</v>
      </c>
      <c r="C458" s="2">
        <v>41</v>
      </c>
      <c r="D458" s="66">
        <v>1381</v>
      </c>
      <c r="F458" s="62">
        <v>13.9</v>
      </c>
      <c r="G458" s="62">
        <v>59</v>
      </c>
      <c r="H458">
        <v>445773</v>
      </c>
      <c r="I458" s="62">
        <v>14.1</v>
      </c>
      <c r="J458" s="62">
        <v>64</v>
      </c>
      <c r="K458">
        <v>386838</v>
      </c>
      <c r="M458" s="37"/>
      <c r="N458" s="37"/>
      <c r="P458"/>
      <c r="Q458"/>
      <c r="T458" s="18"/>
    </row>
    <row r="459" spans="1:20" x14ac:dyDescent="0.2">
      <c r="A459" s="14">
        <v>44154.916666666664</v>
      </c>
      <c r="B459" s="50">
        <v>22</v>
      </c>
      <c r="C459" s="2">
        <v>41</v>
      </c>
      <c r="D459" s="66">
        <v>1335</v>
      </c>
      <c r="F459" s="62">
        <v>14.1</v>
      </c>
      <c r="G459" s="62">
        <v>88</v>
      </c>
      <c r="H459">
        <v>445773</v>
      </c>
      <c r="I459" s="62">
        <v>14.1</v>
      </c>
      <c r="J459" s="62">
        <v>89</v>
      </c>
      <c r="K459">
        <v>386838</v>
      </c>
      <c r="M459" s="37"/>
      <c r="N459" s="37"/>
      <c r="P459"/>
      <c r="Q459"/>
      <c r="T459" s="18"/>
    </row>
    <row r="460" spans="1:20" x14ac:dyDescent="0.2">
      <c r="A460" s="14">
        <v>44154.958333333336</v>
      </c>
      <c r="B460" s="50">
        <v>22</v>
      </c>
      <c r="C460" s="2">
        <v>42</v>
      </c>
      <c r="D460" s="66">
        <v>1335</v>
      </c>
      <c r="E460" s="67">
        <v>1317.4166666666667</v>
      </c>
      <c r="F460" s="56">
        <f>AVERAGE(F444:F459)</f>
        <v>15.481249999999999</v>
      </c>
      <c r="G460" s="56">
        <f>AVERAGE(G444:G459)</f>
        <v>74.712500000000006</v>
      </c>
      <c r="H460" s="55">
        <f>H468-H444</f>
        <v>14</v>
      </c>
      <c r="I460" s="55">
        <f>AVERAGE(I444:I459)</f>
        <v>19.875000000000004</v>
      </c>
      <c r="J460" s="55">
        <f>AVERAGE(J444:J459)</f>
        <v>54.518750000000004</v>
      </c>
      <c r="K460" s="55">
        <f>K468-K444</f>
        <v>980</v>
      </c>
      <c r="L460" s="9">
        <f>(H468-H444)+(K468-K444)</f>
        <v>994</v>
      </c>
      <c r="M460" s="8"/>
      <c r="N460" s="8"/>
      <c r="P460"/>
      <c r="Q460"/>
      <c r="S460" s="12"/>
      <c r="T460" s="18"/>
    </row>
    <row r="461" spans="1:20" x14ac:dyDescent="0.2">
      <c r="A461" s="1" t="s">
        <v>4771</v>
      </c>
      <c r="B461" s="50">
        <v>21</v>
      </c>
      <c r="C461" s="2">
        <v>44</v>
      </c>
      <c r="D461" s="66">
        <v>1286</v>
      </c>
      <c r="E461" s="67"/>
      <c r="F461" s="8"/>
      <c r="P461"/>
      <c r="Q461"/>
      <c r="T461" s="18"/>
    </row>
    <row r="462" spans="1:20" x14ac:dyDescent="0.2">
      <c r="A462" s="1" t="s">
        <v>4772</v>
      </c>
      <c r="B462" s="50">
        <v>21</v>
      </c>
      <c r="C462" s="2">
        <v>46</v>
      </c>
      <c r="D462" s="66">
        <v>1286</v>
      </c>
      <c r="P462"/>
      <c r="Q462"/>
      <c r="T462" s="18"/>
    </row>
    <row r="463" spans="1:20" x14ac:dyDescent="0.2">
      <c r="A463" s="1" t="s">
        <v>4773</v>
      </c>
      <c r="B463" s="50">
        <v>20</v>
      </c>
      <c r="C463" s="2">
        <v>48</v>
      </c>
      <c r="D463" s="66">
        <v>1231</v>
      </c>
      <c r="P463"/>
      <c r="Q463"/>
      <c r="T463" s="18"/>
    </row>
    <row r="464" spans="1:20" x14ac:dyDescent="0.2">
      <c r="A464" s="1" t="s">
        <v>4774</v>
      </c>
      <c r="B464" s="50">
        <v>20</v>
      </c>
      <c r="C464" s="2">
        <v>49</v>
      </c>
      <c r="D464" s="66">
        <v>1231</v>
      </c>
      <c r="P464"/>
      <c r="Q464"/>
      <c r="T464" s="18"/>
    </row>
    <row r="465" spans="1:20" x14ac:dyDescent="0.2">
      <c r="A465" s="1" t="s">
        <v>4775</v>
      </c>
      <c r="B465" s="50">
        <v>19</v>
      </c>
      <c r="C465" s="2">
        <v>49</v>
      </c>
      <c r="D465" s="66">
        <v>1169</v>
      </c>
      <c r="P465"/>
      <c r="Q465"/>
      <c r="T465" s="18"/>
    </row>
    <row r="466" spans="1:20" x14ac:dyDescent="0.2">
      <c r="A466" s="1" t="s">
        <v>4776</v>
      </c>
      <c r="B466" s="50">
        <v>18</v>
      </c>
      <c r="C466" s="2">
        <v>50</v>
      </c>
      <c r="D466" s="66">
        <v>1098</v>
      </c>
      <c r="P466"/>
      <c r="Q466"/>
      <c r="T466" s="18"/>
    </row>
    <row r="467" spans="1:20" x14ac:dyDescent="0.2">
      <c r="A467" s="1" t="s">
        <v>4777</v>
      </c>
      <c r="B467" s="50">
        <v>19</v>
      </c>
      <c r="C467" s="2">
        <v>48</v>
      </c>
      <c r="D467" s="66">
        <v>1169</v>
      </c>
      <c r="P467"/>
      <c r="Q467"/>
      <c r="T467" s="18"/>
    </row>
    <row r="468" spans="1:20" x14ac:dyDescent="0.2">
      <c r="A468" s="1" t="s">
        <v>4778</v>
      </c>
      <c r="B468" s="50">
        <v>20</v>
      </c>
      <c r="C468" s="2">
        <v>46</v>
      </c>
      <c r="D468" s="66">
        <v>1231</v>
      </c>
      <c r="F468">
        <v>13.9</v>
      </c>
      <c r="G468">
        <v>11.4</v>
      </c>
      <c r="H468">
        <v>445787</v>
      </c>
      <c r="I468">
        <v>13.6</v>
      </c>
      <c r="J468">
        <v>76.8</v>
      </c>
      <c r="K468">
        <v>387098</v>
      </c>
      <c r="M468" s="37"/>
      <c r="N468" s="37"/>
      <c r="P468"/>
      <c r="Q468"/>
      <c r="T468" s="18"/>
    </row>
    <row r="469" spans="1:20" x14ac:dyDescent="0.2">
      <c r="A469" s="1" t="s">
        <v>4779</v>
      </c>
      <c r="B469" s="50">
        <v>20</v>
      </c>
      <c r="C469" s="2">
        <v>45</v>
      </c>
      <c r="D469" s="66">
        <v>1231</v>
      </c>
      <c r="F469">
        <v>12.5</v>
      </c>
      <c r="G469">
        <v>13.1</v>
      </c>
      <c r="H469">
        <v>445787</v>
      </c>
      <c r="I469">
        <v>16</v>
      </c>
      <c r="J469">
        <v>61.7</v>
      </c>
      <c r="K469">
        <v>387273</v>
      </c>
      <c r="M469" s="37"/>
      <c r="N469" s="37"/>
      <c r="P469"/>
      <c r="Q469"/>
      <c r="T469" s="18"/>
    </row>
    <row r="470" spans="1:20" x14ac:dyDescent="0.2">
      <c r="A470" s="1" t="s">
        <v>4780</v>
      </c>
      <c r="B470" s="50">
        <v>22</v>
      </c>
      <c r="C470" s="2">
        <v>41</v>
      </c>
      <c r="D470" s="66">
        <v>1335</v>
      </c>
      <c r="F470">
        <v>12.6</v>
      </c>
      <c r="G470">
        <v>13.8</v>
      </c>
      <c r="H470">
        <v>445787</v>
      </c>
      <c r="I470">
        <v>16.399999999999999</v>
      </c>
      <c r="J470">
        <v>58.9</v>
      </c>
      <c r="K470">
        <v>387291</v>
      </c>
      <c r="M470" s="37"/>
      <c r="N470" s="37"/>
      <c r="P470"/>
      <c r="Q470"/>
      <c r="T470" s="18"/>
    </row>
    <row r="471" spans="1:20" x14ac:dyDescent="0.2">
      <c r="A471" s="1" t="s">
        <v>4781</v>
      </c>
      <c r="B471" s="50">
        <v>24</v>
      </c>
      <c r="C471" s="2">
        <v>37</v>
      </c>
      <c r="D471" s="66">
        <v>1424</v>
      </c>
      <c r="F471">
        <v>13.8</v>
      </c>
      <c r="G471">
        <v>14.9</v>
      </c>
      <c r="H471">
        <v>445787</v>
      </c>
      <c r="I471">
        <v>19.3</v>
      </c>
      <c r="J471">
        <v>50.3</v>
      </c>
      <c r="K471">
        <v>387291</v>
      </c>
      <c r="M471" s="37"/>
      <c r="N471" s="37"/>
      <c r="P471"/>
      <c r="Q471"/>
      <c r="T471" s="18"/>
    </row>
    <row r="472" spans="1:20" x14ac:dyDescent="0.2">
      <c r="A472" s="1" t="s">
        <v>4781</v>
      </c>
      <c r="B472" s="50">
        <v>26</v>
      </c>
      <c r="C472" s="2">
        <v>33</v>
      </c>
      <c r="D472" s="66">
        <v>1507</v>
      </c>
      <c r="F472">
        <v>14.3</v>
      </c>
      <c r="G472">
        <v>14.8</v>
      </c>
      <c r="H472">
        <v>445787</v>
      </c>
      <c r="I472">
        <v>26</v>
      </c>
      <c r="J472">
        <v>51.1</v>
      </c>
      <c r="K472">
        <v>387330</v>
      </c>
      <c r="M472" s="37"/>
      <c r="N472" s="37"/>
      <c r="P472"/>
      <c r="Q472"/>
      <c r="T472" s="18"/>
    </row>
    <row r="473" spans="1:20" x14ac:dyDescent="0.2">
      <c r="A473" s="1" t="s">
        <v>4782</v>
      </c>
      <c r="B473" s="50">
        <v>27</v>
      </c>
      <c r="C473" s="2">
        <v>29</v>
      </c>
      <c r="D473" s="66">
        <v>1550</v>
      </c>
      <c r="F473">
        <v>14.3</v>
      </c>
      <c r="G473">
        <v>15.2</v>
      </c>
      <c r="H473">
        <v>445787</v>
      </c>
      <c r="I473">
        <v>20.7</v>
      </c>
      <c r="J473">
        <v>48.7</v>
      </c>
      <c r="K473">
        <v>387498</v>
      </c>
      <c r="M473" s="37"/>
      <c r="N473" s="37"/>
      <c r="P473"/>
      <c r="Q473"/>
      <c r="T473" s="18"/>
    </row>
    <row r="474" spans="1:20" x14ac:dyDescent="0.2">
      <c r="A474" s="1" t="s">
        <v>4783</v>
      </c>
      <c r="B474" s="50">
        <v>28</v>
      </c>
      <c r="C474" s="2">
        <v>26</v>
      </c>
      <c r="D474" s="66">
        <v>1594</v>
      </c>
      <c r="F474">
        <v>14.6</v>
      </c>
      <c r="G474">
        <v>15.9</v>
      </c>
      <c r="H474">
        <v>445787</v>
      </c>
      <c r="I474">
        <v>20.7</v>
      </c>
      <c r="J474">
        <v>50.1</v>
      </c>
      <c r="K474">
        <v>387498</v>
      </c>
      <c r="M474" s="37"/>
      <c r="N474" s="37"/>
      <c r="P474"/>
      <c r="Q474"/>
      <c r="T474" s="18"/>
    </row>
    <row r="475" spans="1:20" x14ac:dyDescent="0.2">
      <c r="A475" s="1" t="s">
        <v>4784</v>
      </c>
      <c r="B475" s="50">
        <v>28</v>
      </c>
      <c r="C475" s="2">
        <v>22</v>
      </c>
      <c r="D475" s="66">
        <v>1594</v>
      </c>
      <c r="F475">
        <v>15.4</v>
      </c>
      <c r="G475">
        <v>15.1</v>
      </c>
      <c r="H475">
        <v>446056</v>
      </c>
      <c r="I475">
        <v>22.2</v>
      </c>
      <c r="J475">
        <v>48.1</v>
      </c>
      <c r="K475">
        <v>387499</v>
      </c>
      <c r="M475" s="37"/>
      <c r="N475" s="37"/>
      <c r="P475"/>
      <c r="Q475"/>
      <c r="T475" s="18"/>
    </row>
    <row r="476" spans="1:20" x14ac:dyDescent="0.2">
      <c r="A476" s="1" t="s">
        <v>4785</v>
      </c>
      <c r="B476" s="50">
        <v>28</v>
      </c>
      <c r="C476" s="2">
        <v>23</v>
      </c>
      <c r="D476" s="66">
        <v>1594</v>
      </c>
      <c r="F476">
        <v>15.2</v>
      </c>
      <c r="G476">
        <v>14.9</v>
      </c>
      <c r="H476">
        <v>446056</v>
      </c>
      <c r="I476">
        <v>22</v>
      </c>
      <c r="J476">
        <v>45.6</v>
      </c>
      <c r="K476">
        <v>387499</v>
      </c>
      <c r="M476" s="37"/>
      <c r="N476" s="37"/>
      <c r="P476"/>
      <c r="Q476"/>
      <c r="T476" s="18"/>
    </row>
    <row r="477" spans="1:20" x14ac:dyDescent="0.2">
      <c r="A477" s="1" t="s">
        <v>4786</v>
      </c>
      <c r="B477" s="50">
        <v>28</v>
      </c>
      <c r="C477" s="2">
        <v>23</v>
      </c>
      <c r="D477" s="66">
        <v>1594</v>
      </c>
      <c r="F477">
        <v>18.899999999999999</v>
      </c>
      <c r="G477">
        <v>14</v>
      </c>
      <c r="H477">
        <v>446206</v>
      </c>
      <c r="I477">
        <v>20.6</v>
      </c>
      <c r="J477">
        <v>46</v>
      </c>
      <c r="K477">
        <v>387697</v>
      </c>
      <c r="M477" s="37"/>
      <c r="N477" s="37"/>
      <c r="P477"/>
      <c r="Q477"/>
      <c r="T477" s="18"/>
    </row>
    <row r="478" spans="1:20" x14ac:dyDescent="0.2">
      <c r="A478" s="1" t="s">
        <v>4787</v>
      </c>
      <c r="B478" s="50">
        <v>28</v>
      </c>
      <c r="C478" s="2">
        <v>23</v>
      </c>
      <c r="D478" s="66">
        <v>1594</v>
      </c>
      <c r="F478">
        <v>15.7</v>
      </c>
      <c r="G478">
        <v>14.9</v>
      </c>
      <c r="H478">
        <v>446206</v>
      </c>
      <c r="I478">
        <v>20</v>
      </c>
      <c r="J478">
        <v>47</v>
      </c>
      <c r="K478">
        <v>387770</v>
      </c>
      <c r="M478" s="37"/>
      <c r="N478" s="37"/>
      <c r="P478"/>
      <c r="Q478"/>
      <c r="T478" s="18"/>
    </row>
    <row r="479" spans="1:20" x14ac:dyDescent="0.2">
      <c r="A479" s="1" t="s">
        <v>4788</v>
      </c>
      <c r="B479" s="50">
        <v>26</v>
      </c>
      <c r="C479" s="2">
        <v>27</v>
      </c>
      <c r="D479" s="66">
        <v>1507</v>
      </c>
      <c r="F479">
        <v>19</v>
      </c>
      <c r="G479">
        <v>20.100000000000001</v>
      </c>
      <c r="H479">
        <v>446206</v>
      </c>
      <c r="I479">
        <v>20.399999999999999</v>
      </c>
      <c r="J479">
        <v>54</v>
      </c>
      <c r="K479">
        <v>387770</v>
      </c>
      <c r="M479" s="37"/>
      <c r="N479" s="37"/>
      <c r="P479"/>
      <c r="Q479"/>
      <c r="T479" s="18"/>
    </row>
    <row r="480" spans="1:20" x14ac:dyDescent="0.2">
      <c r="A480" s="1" t="s">
        <v>4789</v>
      </c>
      <c r="B480" s="50">
        <v>25</v>
      </c>
      <c r="C480" s="2">
        <v>31</v>
      </c>
      <c r="D480" s="66">
        <v>1465</v>
      </c>
      <c r="F480">
        <v>16</v>
      </c>
      <c r="G480">
        <v>19</v>
      </c>
      <c r="H480">
        <v>446206</v>
      </c>
      <c r="I480">
        <v>17</v>
      </c>
      <c r="J480">
        <v>77.5</v>
      </c>
      <c r="K480">
        <v>387770</v>
      </c>
      <c r="M480" s="37"/>
      <c r="N480" s="37"/>
      <c r="P480"/>
      <c r="Q480"/>
      <c r="T480" s="18"/>
    </row>
    <row r="481" spans="1:20" x14ac:dyDescent="0.2">
      <c r="A481" s="1" t="s">
        <v>4790</v>
      </c>
      <c r="B481" s="50">
        <v>23</v>
      </c>
      <c r="C481" s="2">
        <v>35</v>
      </c>
      <c r="D481" s="66">
        <v>1381</v>
      </c>
      <c r="F481">
        <v>16.600000000000001</v>
      </c>
      <c r="G481">
        <v>19.100000000000001</v>
      </c>
      <c r="H481">
        <v>446206</v>
      </c>
      <c r="I481">
        <v>17</v>
      </c>
      <c r="J481">
        <v>66.2</v>
      </c>
      <c r="K481">
        <v>387770</v>
      </c>
      <c r="M481" s="37"/>
      <c r="N481" s="37"/>
      <c r="P481"/>
      <c r="Q481"/>
      <c r="T481" s="18"/>
    </row>
    <row r="482" spans="1:20" x14ac:dyDescent="0.2">
      <c r="A482" s="1" t="s">
        <v>4791</v>
      </c>
      <c r="B482" s="50">
        <v>23</v>
      </c>
      <c r="C482" s="2">
        <v>37</v>
      </c>
      <c r="D482" s="66">
        <v>1381</v>
      </c>
      <c r="F482">
        <v>15.2</v>
      </c>
      <c r="G482">
        <v>16.100000000000001</v>
      </c>
      <c r="H482">
        <v>446206</v>
      </c>
      <c r="I482">
        <v>16.899999999999999</v>
      </c>
      <c r="J482">
        <v>71.2</v>
      </c>
      <c r="K482">
        <v>382862</v>
      </c>
      <c r="M482" s="37"/>
      <c r="N482" s="37"/>
      <c r="P482"/>
      <c r="Q482"/>
      <c r="T482" s="18"/>
    </row>
    <row r="483" spans="1:20" x14ac:dyDescent="0.2">
      <c r="A483" s="1" t="s">
        <v>4792</v>
      </c>
      <c r="B483" s="50">
        <v>22</v>
      </c>
      <c r="C483" s="2">
        <v>38</v>
      </c>
      <c r="D483" s="66">
        <v>1335</v>
      </c>
      <c r="F483">
        <v>13</v>
      </c>
      <c r="G483">
        <v>13.7</v>
      </c>
      <c r="H483">
        <v>446206</v>
      </c>
      <c r="I483">
        <v>14.1</v>
      </c>
      <c r="J483">
        <v>68.400000000000006</v>
      </c>
      <c r="K483">
        <v>382862</v>
      </c>
      <c r="M483" s="37"/>
      <c r="N483" s="37"/>
      <c r="P483"/>
      <c r="Q483"/>
      <c r="T483" s="18"/>
    </row>
    <row r="484" spans="1:20" x14ac:dyDescent="0.2">
      <c r="A484" s="1" t="s">
        <v>4793</v>
      </c>
      <c r="B484" s="50">
        <v>22</v>
      </c>
      <c r="C484" s="2">
        <v>40</v>
      </c>
      <c r="D484" s="66">
        <v>1335</v>
      </c>
      <c r="E484" s="67">
        <v>1380.0833333333333</v>
      </c>
      <c r="F484" s="56">
        <f>AVERAGE(F468:F483)</f>
        <v>15.062499999999998</v>
      </c>
      <c r="G484" s="56">
        <f>AVERAGE(G468:G483)</f>
        <v>15.374999999999998</v>
      </c>
      <c r="H484" s="55">
        <f>H492-H468</f>
        <v>667</v>
      </c>
      <c r="I484" s="55">
        <f>AVERAGE(I468:I483)</f>
        <v>18.931249999999999</v>
      </c>
      <c r="J484" s="55">
        <f>AVERAGE(J468:J483)</f>
        <v>57.600000000000009</v>
      </c>
      <c r="K484" s="55">
        <f>K492-K468</f>
        <v>1068</v>
      </c>
      <c r="L484" s="9">
        <f>(H492-H468)+(K492-K468)</f>
        <v>1735</v>
      </c>
      <c r="M484" s="8"/>
      <c r="N484" s="8"/>
      <c r="P484"/>
      <c r="Q484"/>
      <c r="S484" s="12"/>
      <c r="T484" s="18"/>
    </row>
    <row r="485" spans="1:20" x14ac:dyDescent="0.2">
      <c r="A485" s="1" t="s">
        <v>4794</v>
      </c>
      <c r="B485" s="50">
        <v>21</v>
      </c>
      <c r="C485" s="2">
        <v>40</v>
      </c>
      <c r="D485" s="66">
        <v>1286</v>
      </c>
      <c r="E485" s="67"/>
      <c r="F485" s="8"/>
      <c r="P485"/>
      <c r="Q485"/>
      <c r="T485" s="18"/>
    </row>
    <row r="486" spans="1:20" x14ac:dyDescent="0.2">
      <c r="A486" s="1" t="s">
        <v>4795</v>
      </c>
      <c r="B486" s="50">
        <v>21</v>
      </c>
      <c r="C486" s="2">
        <v>40</v>
      </c>
      <c r="D486" s="66">
        <v>1286</v>
      </c>
      <c r="P486"/>
      <c r="Q486"/>
      <c r="T486" s="18"/>
    </row>
    <row r="487" spans="1:20" x14ac:dyDescent="0.2">
      <c r="A487" s="1" t="s">
        <v>4796</v>
      </c>
      <c r="B487" s="50">
        <v>21</v>
      </c>
      <c r="C487" s="2">
        <v>40</v>
      </c>
      <c r="D487" s="66">
        <v>1286</v>
      </c>
      <c r="P487"/>
      <c r="Q487"/>
      <c r="T487" s="18"/>
    </row>
    <row r="488" spans="1:20" x14ac:dyDescent="0.2">
      <c r="A488" s="1" t="s">
        <v>4797</v>
      </c>
      <c r="B488" s="50">
        <v>20</v>
      </c>
      <c r="C488" s="2">
        <v>43</v>
      </c>
      <c r="D488" s="66">
        <v>1231</v>
      </c>
      <c r="P488"/>
      <c r="Q488"/>
      <c r="T488" s="18"/>
    </row>
    <row r="489" spans="1:20" x14ac:dyDescent="0.2">
      <c r="A489" s="1" t="s">
        <v>4798</v>
      </c>
      <c r="B489" s="50">
        <v>20</v>
      </c>
      <c r="C489" s="2">
        <v>45</v>
      </c>
      <c r="D489" s="66">
        <v>1231</v>
      </c>
      <c r="P489"/>
      <c r="Q489"/>
      <c r="T489" s="18"/>
    </row>
    <row r="490" spans="1:20" x14ac:dyDescent="0.2">
      <c r="A490" s="1" t="s">
        <v>4799</v>
      </c>
      <c r="B490" s="50">
        <v>19</v>
      </c>
      <c r="C490" s="2">
        <v>48</v>
      </c>
      <c r="D490" s="66">
        <v>1169</v>
      </c>
      <c r="P490"/>
      <c r="Q490"/>
      <c r="T490" s="18"/>
    </row>
    <row r="491" spans="1:20" x14ac:dyDescent="0.2">
      <c r="A491" s="1" t="s">
        <v>4800</v>
      </c>
      <c r="B491" s="50">
        <v>20</v>
      </c>
      <c r="C491" s="2">
        <v>47</v>
      </c>
      <c r="D491" s="66">
        <v>1231</v>
      </c>
      <c r="P491"/>
      <c r="Q491"/>
      <c r="T491" s="18"/>
    </row>
    <row r="492" spans="1:20" x14ac:dyDescent="0.2">
      <c r="A492" s="1" t="s">
        <v>4801</v>
      </c>
      <c r="B492" s="50">
        <v>20</v>
      </c>
      <c r="C492" s="2">
        <v>46</v>
      </c>
      <c r="D492" s="66">
        <v>1231</v>
      </c>
      <c r="F492">
        <v>11.4</v>
      </c>
      <c r="G492">
        <v>84.6</v>
      </c>
      <c r="H492">
        <v>446454</v>
      </c>
      <c r="K492">
        <v>388166</v>
      </c>
      <c r="P492"/>
      <c r="Q492"/>
      <c r="T492" s="18"/>
    </row>
    <row r="493" spans="1:20" x14ac:dyDescent="0.2">
      <c r="A493" s="1" t="s">
        <v>4802</v>
      </c>
      <c r="B493" s="50">
        <v>21</v>
      </c>
      <c r="C493" s="2">
        <v>45</v>
      </c>
      <c r="D493" s="66">
        <v>1286</v>
      </c>
      <c r="F493">
        <v>13.1</v>
      </c>
      <c r="G493">
        <v>88.1</v>
      </c>
      <c r="H493">
        <v>446454</v>
      </c>
      <c r="K493">
        <v>388191</v>
      </c>
      <c r="P493"/>
      <c r="Q493"/>
      <c r="T493" s="18"/>
    </row>
    <row r="494" spans="1:20" x14ac:dyDescent="0.2">
      <c r="A494" s="1" t="s">
        <v>4803</v>
      </c>
      <c r="B494" s="50">
        <v>22</v>
      </c>
      <c r="C494" s="2">
        <v>41</v>
      </c>
      <c r="D494" s="66">
        <v>1335</v>
      </c>
      <c r="F494">
        <v>13.8</v>
      </c>
      <c r="G494">
        <v>87.5</v>
      </c>
      <c r="H494">
        <v>446454</v>
      </c>
      <c r="K494">
        <v>388291</v>
      </c>
      <c r="P494"/>
      <c r="Q494"/>
      <c r="T494" s="18"/>
    </row>
    <row r="495" spans="1:20" x14ac:dyDescent="0.2">
      <c r="A495" s="1" t="s">
        <v>4804</v>
      </c>
      <c r="B495" s="50">
        <v>24</v>
      </c>
      <c r="C495" s="2">
        <v>37</v>
      </c>
      <c r="D495" s="66">
        <v>1424</v>
      </c>
      <c r="F495">
        <v>14.9</v>
      </c>
      <c r="G495">
        <v>85.6</v>
      </c>
      <c r="H495">
        <v>446557</v>
      </c>
      <c r="K495">
        <v>388378</v>
      </c>
      <c r="P495"/>
      <c r="Q495"/>
      <c r="T495" s="18"/>
    </row>
    <row r="496" spans="1:20" x14ac:dyDescent="0.2">
      <c r="A496" s="1" t="s">
        <v>4805</v>
      </c>
      <c r="B496" s="50">
        <v>26</v>
      </c>
      <c r="C496" s="2">
        <v>33</v>
      </c>
      <c r="D496" s="66">
        <v>1507</v>
      </c>
      <c r="F496">
        <v>14.8</v>
      </c>
      <c r="G496">
        <v>83.1</v>
      </c>
      <c r="H496">
        <v>446635</v>
      </c>
      <c r="K496">
        <v>388468</v>
      </c>
      <c r="P496"/>
      <c r="Q496"/>
      <c r="T496" s="18"/>
    </row>
    <row r="497" spans="1:20" x14ac:dyDescent="0.2">
      <c r="A497" s="1" t="s">
        <v>4806</v>
      </c>
      <c r="B497" s="50">
        <v>26</v>
      </c>
      <c r="C497" s="2">
        <v>30</v>
      </c>
      <c r="D497" s="66">
        <v>1507</v>
      </c>
      <c r="F497">
        <v>15.2</v>
      </c>
      <c r="G497">
        <v>85.5</v>
      </c>
      <c r="H497">
        <v>446690</v>
      </c>
      <c r="K497">
        <v>388608</v>
      </c>
      <c r="P497"/>
      <c r="Q497"/>
      <c r="T497" s="18"/>
    </row>
    <row r="498" spans="1:20" x14ac:dyDescent="0.2">
      <c r="A498" s="1" t="s">
        <v>4807</v>
      </c>
      <c r="B498" s="50">
        <v>27</v>
      </c>
      <c r="C498" s="2">
        <v>27</v>
      </c>
      <c r="D498" s="66">
        <v>1550</v>
      </c>
      <c r="F498">
        <v>15.9</v>
      </c>
      <c r="G498">
        <v>81.5</v>
      </c>
      <c r="H498">
        <v>446690</v>
      </c>
      <c r="K498">
        <v>388608</v>
      </c>
      <c r="P498"/>
      <c r="Q498"/>
      <c r="T498" s="18"/>
    </row>
    <row r="499" spans="1:20" x14ac:dyDescent="0.2">
      <c r="A499" s="1" t="s">
        <v>4808</v>
      </c>
      <c r="B499" s="50">
        <v>28</v>
      </c>
      <c r="C499" s="2">
        <v>23</v>
      </c>
      <c r="D499" s="66">
        <v>1594</v>
      </c>
      <c r="F499">
        <v>15.1</v>
      </c>
      <c r="G499">
        <v>82.4</v>
      </c>
      <c r="H499">
        <v>446690</v>
      </c>
      <c r="K499">
        <v>388750</v>
      </c>
      <c r="P499"/>
      <c r="Q499"/>
      <c r="T499" s="18"/>
    </row>
    <row r="500" spans="1:20" x14ac:dyDescent="0.2">
      <c r="A500" s="1" t="s">
        <v>4809</v>
      </c>
      <c r="B500" s="50">
        <v>28</v>
      </c>
      <c r="C500" s="2">
        <v>23</v>
      </c>
      <c r="D500" s="66">
        <v>1594</v>
      </c>
      <c r="F500">
        <v>14.9</v>
      </c>
      <c r="G500">
        <v>81</v>
      </c>
      <c r="H500">
        <v>446690</v>
      </c>
      <c r="K500">
        <v>388844</v>
      </c>
      <c r="P500"/>
      <c r="Q500"/>
      <c r="T500" s="18"/>
    </row>
    <row r="501" spans="1:20" x14ac:dyDescent="0.2">
      <c r="A501" s="1" t="s">
        <v>4810</v>
      </c>
      <c r="B501" s="50">
        <v>28</v>
      </c>
      <c r="C501" s="2">
        <v>24</v>
      </c>
      <c r="D501" s="66">
        <v>1594</v>
      </c>
      <c r="F501">
        <v>14</v>
      </c>
      <c r="G501">
        <v>82</v>
      </c>
      <c r="H501">
        <v>446690</v>
      </c>
      <c r="K501">
        <v>388844</v>
      </c>
      <c r="P501"/>
      <c r="Q501"/>
      <c r="T501" s="18"/>
    </row>
    <row r="502" spans="1:20" x14ac:dyDescent="0.2">
      <c r="A502" s="1" t="s">
        <v>4811</v>
      </c>
      <c r="B502" s="50">
        <v>27</v>
      </c>
      <c r="C502" s="2">
        <v>24</v>
      </c>
      <c r="D502" s="66">
        <v>1550</v>
      </c>
      <c r="F502">
        <v>14.9</v>
      </c>
      <c r="G502">
        <v>82</v>
      </c>
      <c r="H502">
        <v>446690</v>
      </c>
      <c r="K502">
        <v>388844</v>
      </c>
      <c r="P502"/>
      <c r="Q502"/>
      <c r="T502" s="18"/>
    </row>
    <row r="503" spans="1:20" x14ac:dyDescent="0.2">
      <c r="A503" s="1" t="s">
        <v>4812</v>
      </c>
      <c r="B503" s="50">
        <v>26</v>
      </c>
      <c r="C503" s="2">
        <v>26</v>
      </c>
      <c r="D503" s="66">
        <v>1507</v>
      </c>
      <c r="F503">
        <v>20.100000000000001</v>
      </c>
      <c r="G503">
        <v>81</v>
      </c>
      <c r="H503">
        <v>446690</v>
      </c>
      <c r="K503">
        <v>388844</v>
      </c>
      <c r="P503"/>
      <c r="Q503"/>
      <c r="T503" s="18"/>
    </row>
    <row r="504" spans="1:20" x14ac:dyDescent="0.2">
      <c r="A504" s="1" t="s">
        <v>4813</v>
      </c>
      <c r="B504" s="50">
        <v>25</v>
      </c>
      <c r="C504" s="2">
        <v>29</v>
      </c>
      <c r="D504" s="66">
        <v>1465</v>
      </c>
      <c r="F504">
        <v>19</v>
      </c>
      <c r="G504">
        <v>60.9</v>
      </c>
      <c r="H504">
        <v>446690</v>
      </c>
      <c r="K504">
        <v>388844</v>
      </c>
      <c r="P504"/>
      <c r="Q504"/>
      <c r="T504" s="18"/>
    </row>
    <row r="505" spans="1:20" x14ac:dyDescent="0.2">
      <c r="A505" s="1" t="s">
        <v>4814</v>
      </c>
      <c r="B505" s="50">
        <v>24</v>
      </c>
      <c r="C505" s="2">
        <v>31</v>
      </c>
      <c r="D505" s="66">
        <v>1424</v>
      </c>
      <c r="F505">
        <v>19.100000000000001</v>
      </c>
      <c r="G505">
        <v>70.2</v>
      </c>
      <c r="H505">
        <v>446690</v>
      </c>
      <c r="K505">
        <v>388844</v>
      </c>
      <c r="P505"/>
      <c r="Q505"/>
      <c r="T505" s="18"/>
    </row>
    <row r="506" spans="1:20" x14ac:dyDescent="0.2">
      <c r="A506" s="1" t="s">
        <v>4815</v>
      </c>
      <c r="B506" s="50">
        <v>24</v>
      </c>
      <c r="C506" s="2">
        <v>34</v>
      </c>
      <c r="D506" s="66">
        <v>1424</v>
      </c>
      <c r="F506">
        <v>16.100000000000001</v>
      </c>
      <c r="G506">
        <v>69</v>
      </c>
      <c r="H506">
        <v>446690</v>
      </c>
      <c r="K506">
        <v>388939</v>
      </c>
      <c r="P506"/>
      <c r="Q506"/>
      <c r="T506" s="18"/>
    </row>
    <row r="507" spans="1:20" x14ac:dyDescent="0.2">
      <c r="A507" s="1" t="s">
        <v>4816</v>
      </c>
      <c r="B507" s="50">
        <v>23</v>
      </c>
      <c r="C507" s="2">
        <v>36</v>
      </c>
      <c r="D507" s="66">
        <v>1381</v>
      </c>
      <c r="F507">
        <v>13.7</v>
      </c>
      <c r="G507">
        <v>89</v>
      </c>
      <c r="H507">
        <v>446690</v>
      </c>
      <c r="K507">
        <v>389071</v>
      </c>
      <c r="P507"/>
      <c r="Q507"/>
      <c r="T507" s="18"/>
    </row>
    <row r="508" spans="1:20" x14ac:dyDescent="0.2">
      <c r="A508" s="1" t="s">
        <v>4817</v>
      </c>
      <c r="B508" s="50">
        <v>23</v>
      </c>
      <c r="C508" s="2">
        <v>38</v>
      </c>
      <c r="D508" s="66">
        <v>1381</v>
      </c>
      <c r="E508" s="67">
        <v>1394.75</v>
      </c>
      <c r="F508" s="56">
        <f>AVERAGE(F492:F507)</f>
        <v>15.374999999999998</v>
      </c>
      <c r="G508" s="56">
        <f>AVERAGE(G492:G507)</f>
        <v>80.837500000000006</v>
      </c>
      <c r="H508" s="55">
        <f>H516-H492</f>
        <v>434</v>
      </c>
      <c r="I508" s="55"/>
      <c r="J508" s="55"/>
      <c r="K508" s="55">
        <f>K516-K492</f>
        <v>1236</v>
      </c>
      <c r="L508" s="9">
        <f>(H516-H492)+(K516-K492)</f>
        <v>1670</v>
      </c>
      <c r="M508" s="8"/>
      <c r="N508" s="8"/>
      <c r="P508"/>
      <c r="Q508"/>
      <c r="S508" s="12"/>
      <c r="T508" s="18"/>
    </row>
    <row r="509" spans="1:20" x14ac:dyDescent="0.2">
      <c r="A509" s="1" t="s">
        <v>4818</v>
      </c>
      <c r="B509" s="50">
        <v>23</v>
      </c>
      <c r="C509" s="2">
        <v>41</v>
      </c>
      <c r="D509" s="66">
        <v>1381</v>
      </c>
      <c r="E509" s="67"/>
      <c r="F509" s="8"/>
      <c r="P509"/>
      <c r="Q509"/>
      <c r="T509" s="18"/>
    </row>
    <row r="510" spans="1:20" x14ac:dyDescent="0.2">
      <c r="A510" s="1" t="s">
        <v>4819</v>
      </c>
      <c r="B510" s="50">
        <v>22</v>
      </c>
      <c r="C510" s="2">
        <v>44</v>
      </c>
      <c r="D510" s="66">
        <v>1335</v>
      </c>
      <c r="P510"/>
      <c r="Q510"/>
      <c r="T510" s="18"/>
    </row>
    <row r="511" spans="1:20" x14ac:dyDescent="0.2">
      <c r="A511" s="1" t="s">
        <v>4820</v>
      </c>
      <c r="B511" s="50">
        <v>22</v>
      </c>
      <c r="C511" s="2">
        <v>47</v>
      </c>
      <c r="D511" s="66">
        <v>1335</v>
      </c>
      <c r="P511"/>
      <c r="Q511"/>
      <c r="T511" s="18"/>
    </row>
    <row r="512" spans="1:20" x14ac:dyDescent="0.2">
      <c r="A512" s="1" t="s">
        <v>4821</v>
      </c>
      <c r="B512" s="50">
        <v>21</v>
      </c>
      <c r="C512" s="2">
        <v>52</v>
      </c>
      <c r="D512" s="66">
        <v>1286</v>
      </c>
      <c r="P512"/>
      <c r="Q512"/>
      <c r="T512" s="18"/>
    </row>
    <row r="513" spans="1:20" x14ac:dyDescent="0.2">
      <c r="A513" s="1" t="s">
        <v>4822</v>
      </c>
      <c r="B513" s="50">
        <v>20</v>
      </c>
      <c r="C513" s="2">
        <v>57</v>
      </c>
      <c r="D513" s="66">
        <v>1231</v>
      </c>
      <c r="P513"/>
      <c r="Q513"/>
      <c r="T513" s="18"/>
    </row>
    <row r="514" spans="1:20" x14ac:dyDescent="0.2">
      <c r="A514" s="1" t="s">
        <v>4823</v>
      </c>
      <c r="B514" s="50">
        <v>19</v>
      </c>
      <c r="C514" s="2">
        <v>61</v>
      </c>
      <c r="D514" s="66">
        <v>1169</v>
      </c>
      <c r="P514"/>
      <c r="Q514"/>
      <c r="T514" s="18"/>
    </row>
    <row r="515" spans="1:20" x14ac:dyDescent="0.2">
      <c r="A515" s="1" t="s">
        <v>4824</v>
      </c>
      <c r="B515" s="50">
        <v>19</v>
      </c>
      <c r="C515" s="2">
        <v>61</v>
      </c>
      <c r="D515" s="66">
        <v>1169</v>
      </c>
      <c r="P515"/>
      <c r="Q515"/>
      <c r="T515" s="18"/>
    </row>
    <row r="516" spans="1:20" x14ac:dyDescent="0.2">
      <c r="A516" s="1" t="s">
        <v>4825</v>
      </c>
      <c r="B516" s="50">
        <v>19</v>
      </c>
      <c r="C516" s="2">
        <v>60</v>
      </c>
      <c r="D516" s="66">
        <v>1169</v>
      </c>
      <c r="F516">
        <v>10.8</v>
      </c>
      <c r="G516">
        <v>85</v>
      </c>
      <c r="H516">
        <v>446888</v>
      </c>
      <c r="I516">
        <v>12.3</v>
      </c>
      <c r="J516">
        <v>73.8</v>
      </c>
      <c r="K516">
        <v>389402</v>
      </c>
      <c r="P516"/>
      <c r="Q516"/>
      <c r="T516" s="18"/>
    </row>
    <row r="517" spans="1:20" x14ac:dyDescent="0.2">
      <c r="A517" s="1" t="s">
        <v>4826</v>
      </c>
      <c r="B517" s="50">
        <v>19</v>
      </c>
      <c r="C517" s="2">
        <v>60</v>
      </c>
      <c r="D517" s="66">
        <v>1169</v>
      </c>
      <c r="F517">
        <v>13.3</v>
      </c>
      <c r="G517">
        <v>86.1</v>
      </c>
      <c r="H517">
        <v>446888</v>
      </c>
      <c r="I517">
        <v>17.3</v>
      </c>
      <c r="J517">
        <v>62.3</v>
      </c>
      <c r="K517">
        <v>389518</v>
      </c>
      <c r="P517"/>
      <c r="Q517"/>
      <c r="T517" s="18"/>
    </row>
    <row r="518" spans="1:20" x14ac:dyDescent="0.2">
      <c r="A518" s="1" t="s">
        <v>4827</v>
      </c>
      <c r="B518" s="50">
        <v>20</v>
      </c>
      <c r="C518" s="2">
        <v>54</v>
      </c>
      <c r="D518" s="66">
        <v>1231</v>
      </c>
      <c r="F518">
        <v>19.2</v>
      </c>
      <c r="G518">
        <v>64.099999999999994</v>
      </c>
      <c r="H518">
        <v>446888</v>
      </c>
      <c r="I518">
        <v>20.8</v>
      </c>
      <c r="J518">
        <v>52.8</v>
      </c>
      <c r="K518">
        <v>389518</v>
      </c>
      <c r="P518"/>
      <c r="Q518"/>
      <c r="T518" s="18"/>
    </row>
    <row r="519" spans="1:20" x14ac:dyDescent="0.2">
      <c r="A519" s="1" t="s">
        <v>4828</v>
      </c>
      <c r="B519" s="50">
        <v>22</v>
      </c>
      <c r="C519" s="2">
        <v>49</v>
      </c>
      <c r="D519" s="66">
        <v>1335</v>
      </c>
      <c r="F519">
        <v>15.1</v>
      </c>
      <c r="G519">
        <v>82.4</v>
      </c>
      <c r="H519">
        <v>446888</v>
      </c>
      <c r="I519">
        <v>21.1</v>
      </c>
      <c r="J519">
        <v>54.1</v>
      </c>
      <c r="K519">
        <v>389518</v>
      </c>
      <c r="P519"/>
      <c r="Q519"/>
      <c r="T519" s="18"/>
    </row>
    <row r="520" spans="1:20" x14ac:dyDescent="0.2">
      <c r="A520" s="1" t="s">
        <v>4829</v>
      </c>
      <c r="B520" s="50">
        <v>24</v>
      </c>
      <c r="C520" s="2">
        <v>43</v>
      </c>
      <c r="D520" s="66">
        <v>1424</v>
      </c>
      <c r="F520">
        <v>15.6</v>
      </c>
      <c r="G520">
        <v>82.2</v>
      </c>
      <c r="H520">
        <v>446888</v>
      </c>
      <c r="I520">
        <v>22.5</v>
      </c>
      <c r="J520">
        <v>48.7</v>
      </c>
      <c r="K520">
        <v>389613</v>
      </c>
      <c r="P520"/>
      <c r="Q520"/>
      <c r="T520" s="18"/>
    </row>
    <row r="521" spans="1:20" x14ac:dyDescent="0.2">
      <c r="A521" s="1" t="s">
        <v>4830</v>
      </c>
      <c r="B521" s="50">
        <v>25</v>
      </c>
      <c r="C521" s="2">
        <v>40</v>
      </c>
      <c r="D521" s="66">
        <v>1465</v>
      </c>
      <c r="F521">
        <v>16.2</v>
      </c>
      <c r="G521">
        <v>81.099999999999994</v>
      </c>
      <c r="H521">
        <v>446888</v>
      </c>
      <c r="I521">
        <v>23.1</v>
      </c>
      <c r="J521">
        <v>47.4</v>
      </c>
      <c r="K521">
        <v>389735</v>
      </c>
      <c r="P521"/>
      <c r="Q521"/>
      <c r="T521" s="18"/>
    </row>
    <row r="522" spans="1:20" x14ac:dyDescent="0.2">
      <c r="A522" s="1" t="s">
        <v>4831</v>
      </c>
      <c r="B522" s="50">
        <v>25</v>
      </c>
      <c r="C522" s="2">
        <v>37</v>
      </c>
      <c r="D522" s="66">
        <v>1465</v>
      </c>
      <c r="F522">
        <v>16.2</v>
      </c>
      <c r="G522">
        <v>80</v>
      </c>
      <c r="H522">
        <v>446888</v>
      </c>
      <c r="I522">
        <v>22.7</v>
      </c>
      <c r="J522">
        <v>42.7</v>
      </c>
      <c r="K522">
        <v>389776</v>
      </c>
      <c r="P522"/>
      <c r="Q522"/>
      <c r="T522" s="18"/>
    </row>
    <row r="523" spans="1:20" x14ac:dyDescent="0.2">
      <c r="A523" s="1" t="s">
        <v>4832</v>
      </c>
      <c r="B523" s="50">
        <v>26</v>
      </c>
      <c r="C523" s="2">
        <v>34</v>
      </c>
      <c r="D523" s="66">
        <v>1507</v>
      </c>
      <c r="F523">
        <v>25</v>
      </c>
      <c r="G523">
        <v>41.2</v>
      </c>
      <c r="H523">
        <v>446888</v>
      </c>
      <c r="I523">
        <v>25.1</v>
      </c>
      <c r="J523">
        <v>41.3</v>
      </c>
      <c r="K523">
        <v>389776</v>
      </c>
      <c r="P523"/>
      <c r="Q523"/>
      <c r="T523" s="18"/>
    </row>
    <row r="524" spans="1:20" x14ac:dyDescent="0.2">
      <c r="A524" s="1" t="s">
        <v>4833</v>
      </c>
      <c r="B524" s="50">
        <v>26</v>
      </c>
      <c r="C524" s="2">
        <v>35</v>
      </c>
      <c r="D524" s="66">
        <v>1507</v>
      </c>
      <c r="F524">
        <v>24.1</v>
      </c>
      <c r="G524">
        <v>40</v>
      </c>
      <c r="H524">
        <v>447106</v>
      </c>
      <c r="I524">
        <v>23.3</v>
      </c>
      <c r="J524">
        <v>40.700000000000003</v>
      </c>
      <c r="K524">
        <v>389939</v>
      </c>
      <c r="P524"/>
      <c r="Q524"/>
      <c r="T524" s="18"/>
    </row>
    <row r="525" spans="1:20" x14ac:dyDescent="0.2">
      <c r="A525" s="1" t="s">
        <v>4834</v>
      </c>
      <c r="B525" s="50">
        <v>25</v>
      </c>
      <c r="C525" s="2">
        <v>35</v>
      </c>
      <c r="D525" s="66">
        <v>1465</v>
      </c>
      <c r="F525">
        <v>23.7</v>
      </c>
      <c r="G525">
        <v>41.9</v>
      </c>
      <c r="H525">
        <v>447106</v>
      </c>
      <c r="I525">
        <v>22</v>
      </c>
      <c r="J525">
        <v>48.1</v>
      </c>
      <c r="K525">
        <v>389939</v>
      </c>
      <c r="P525"/>
      <c r="Q525"/>
      <c r="T525" s="18"/>
    </row>
    <row r="526" spans="1:20" x14ac:dyDescent="0.2">
      <c r="A526" s="1" t="s">
        <v>4835</v>
      </c>
      <c r="B526" s="50">
        <v>25</v>
      </c>
      <c r="C526" s="2">
        <v>36</v>
      </c>
      <c r="D526" s="66">
        <v>1465</v>
      </c>
      <c r="F526">
        <v>23.8</v>
      </c>
      <c r="G526">
        <v>78.8</v>
      </c>
      <c r="H526">
        <v>447106</v>
      </c>
      <c r="I526">
        <v>22.6</v>
      </c>
      <c r="J526">
        <v>40</v>
      </c>
      <c r="K526">
        <v>389939</v>
      </c>
      <c r="P526"/>
      <c r="Q526"/>
      <c r="T526" s="18"/>
    </row>
    <row r="527" spans="1:20" x14ac:dyDescent="0.2">
      <c r="A527" s="1" t="s">
        <v>4836</v>
      </c>
      <c r="B527" s="50">
        <v>23</v>
      </c>
      <c r="C527" s="2">
        <v>47</v>
      </c>
      <c r="D527" s="66">
        <v>1381</v>
      </c>
      <c r="F527">
        <v>21.7</v>
      </c>
      <c r="G527">
        <v>61</v>
      </c>
      <c r="H527">
        <v>447106</v>
      </c>
      <c r="I527">
        <v>20.7</v>
      </c>
      <c r="J527">
        <v>77</v>
      </c>
      <c r="K527">
        <v>389939</v>
      </c>
      <c r="P527"/>
      <c r="Q527"/>
      <c r="T527" s="18"/>
    </row>
    <row r="528" spans="1:20" x14ac:dyDescent="0.2">
      <c r="A528" s="1" t="s">
        <v>4837</v>
      </c>
      <c r="B528" s="50">
        <v>22</v>
      </c>
      <c r="C528" s="2">
        <v>58</v>
      </c>
      <c r="D528" s="66">
        <v>1335</v>
      </c>
      <c r="F528">
        <v>19</v>
      </c>
      <c r="G528">
        <v>21.9</v>
      </c>
      <c r="H528">
        <v>447106</v>
      </c>
      <c r="I528">
        <v>20.2</v>
      </c>
      <c r="J528">
        <v>69</v>
      </c>
      <c r="K528">
        <v>389939</v>
      </c>
      <c r="P528"/>
      <c r="Q528"/>
      <c r="T528" s="18"/>
    </row>
    <row r="529" spans="1:20" x14ac:dyDescent="0.2">
      <c r="A529" s="1" t="s">
        <v>4838</v>
      </c>
      <c r="B529" s="50">
        <v>21</v>
      </c>
      <c r="C529" s="2">
        <v>70</v>
      </c>
      <c r="D529" s="66">
        <v>1286</v>
      </c>
      <c r="F529">
        <v>16.100000000000001</v>
      </c>
      <c r="G529">
        <v>59.2</v>
      </c>
      <c r="H529">
        <v>447106</v>
      </c>
      <c r="I529">
        <v>17.2</v>
      </c>
      <c r="J529">
        <v>67</v>
      </c>
      <c r="K529">
        <v>399033</v>
      </c>
      <c r="P529"/>
      <c r="Q529"/>
      <c r="T529" s="18"/>
    </row>
    <row r="530" spans="1:20" x14ac:dyDescent="0.2">
      <c r="A530" s="1" t="s">
        <v>4839</v>
      </c>
      <c r="B530" s="50">
        <v>20</v>
      </c>
      <c r="C530" s="2">
        <v>73</v>
      </c>
      <c r="D530" s="66">
        <v>1231</v>
      </c>
      <c r="F530">
        <v>14.2</v>
      </c>
      <c r="G530">
        <v>61.6</v>
      </c>
      <c r="H530">
        <v>447106</v>
      </c>
      <c r="I530">
        <v>15.2</v>
      </c>
      <c r="J530">
        <v>60.8</v>
      </c>
      <c r="K530">
        <v>399033</v>
      </c>
      <c r="P530"/>
      <c r="Q530"/>
      <c r="T530" s="18"/>
    </row>
    <row r="531" spans="1:20" x14ac:dyDescent="0.2">
      <c r="A531" s="1" t="s">
        <v>4840</v>
      </c>
      <c r="B531" s="50">
        <v>19</v>
      </c>
      <c r="C531" s="2">
        <v>76</v>
      </c>
      <c r="D531" s="66">
        <v>1169</v>
      </c>
      <c r="F531">
        <v>14.9</v>
      </c>
      <c r="G531">
        <v>59</v>
      </c>
      <c r="H531">
        <v>447106</v>
      </c>
      <c r="I531">
        <v>15.1</v>
      </c>
      <c r="J531">
        <v>69.2</v>
      </c>
      <c r="K531">
        <v>390154</v>
      </c>
      <c r="P531"/>
      <c r="Q531"/>
      <c r="T531" s="18"/>
    </row>
    <row r="532" spans="1:20" x14ac:dyDescent="0.2">
      <c r="A532" s="1" t="s">
        <v>4841</v>
      </c>
      <c r="B532" s="50">
        <v>18</v>
      </c>
      <c r="C532" s="2">
        <v>79</v>
      </c>
      <c r="D532" s="66">
        <v>1098</v>
      </c>
      <c r="E532" s="67">
        <v>1317</v>
      </c>
      <c r="F532" s="56">
        <f>AVERAGE(F516:F531)</f>
        <v>18.056249999999999</v>
      </c>
      <c r="G532" s="56">
        <f>AVERAGE(G516:G531)</f>
        <v>64.09375</v>
      </c>
      <c r="H532" s="55">
        <f>H540-H516</f>
        <v>427</v>
      </c>
      <c r="I532" s="55">
        <f>AVERAGE(I516:I531)</f>
        <v>20.074999999999999</v>
      </c>
      <c r="J532" s="55">
        <f>AVERAGE(J516:J531)</f>
        <v>55.931249999999999</v>
      </c>
      <c r="K532" s="55">
        <f>K540-K516</f>
        <v>989</v>
      </c>
      <c r="L532" s="9">
        <f>(H540-H516)+(K540-K516)</f>
        <v>1416</v>
      </c>
      <c r="M532" s="8"/>
      <c r="N532" s="8"/>
      <c r="P532"/>
      <c r="Q532"/>
      <c r="S532" s="12"/>
      <c r="T532" s="18"/>
    </row>
    <row r="533" spans="1:20" x14ac:dyDescent="0.2">
      <c r="A533" s="1" t="s">
        <v>4842</v>
      </c>
      <c r="B533" s="50">
        <v>19</v>
      </c>
      <c r="C533" s="2">
        <v>36</v>
      </c>
      <c r="D533" s="66">
        <v>1169</v>
      </c>
      <c r="E533" s="67"/>
      <c r="F533" s="8"/>
      <c r="P533"/>
      <c r="Q533"/>
      <c r="T533" s="18"/>
    </row>
    <row r="534" spans="1:20" x14ac:dyDescent="0.2">
      <c r="A534" s="1" t="s">
        <v>4843</v>
      </c>
      <c r="B534" s="50">
        <v>19</v>
      </c>
      <c r="C534" s="2">
        <v>37</v>
      </c>
      <c r="D534" s="66">
        <v>1169</v>
      </c>
      <c r="P534"/>
      <c r="Q534"/>
      <c r="T534" s="18"/>
    </row>
    <row r="535" spans="1:20" x14ac:dyDescent="0.2">
      <c r="A535" s="1" t="s">
        <v>4844</v>
      </c>
      <c r="B535" s="50">
        <v>19</v>
      </c>
      <c r="C535" s="2">
        <v>38</v>
      </c>
      <c r="D535" s="66">
        <v>1169</v>
      </c>
      <c r="P535"/>
      <c r="Q535"/>
      <c r="T535" s="18"/>
    </row>
    <row r="536" spans="1:20" x14ac:dyDescent="0.2">
      <c r="A536" s="1" t="s">
        <v>4845</v>
      </c>
      <c r="B536" s="50">
        <v>18</v>
      </c>
      <c r="C536" s="2">
        <v>40</v>
      </c>
      <c r="D536" s="66">
        <v>1098</v>
      </c>
      <c r="P536"/>
      <c r="Q536"/>
      <c r="T536" s="18"/>
    </row>
    <row r="537" spans="1:20" x14ac:dyDescent="0.2">
      <c r="A537" s="1" t="s">
        <v>4846</v>
      </c>
      <c r="B537" s="50">
        <v>17</v>
      </c>
      <c r="C537" s="2">
        <v>42</v>
      </c>
      <c r="D537" s="66">
        <v>1016</v>
      </c>
      <c r="P537"/>
      <c r="Q537"/>
      <c r="T537" s="18"/>
    </row>
    <row r="538" spans="1:20" x14ac:dyDescent="0.2">
      <c r="A538" s="1" t="s">
        <v>4847</v>
      </c>
      <c r="B538" s="50">
        <v>17</v>
      </c>
      <c r="C538" s="2">
        <v>44</v>
      </c>
      <c r="D538" s="66">
        <v>1016</v>
      </c>
      <c r="P538"/>
      <c r="Q538"/>
      <c r="T538" s="18"/>
    </row>
    <row r="539" spans="1:20" x14ac:dyDescent="0.2">
      <c r="A539" s="1" t="s">
        <v>4848</v>
      </c>
      <c r="B539" s="50">
        <v>18</v>
      </c>
      <c r="C539" s="2">
        <v>41</v>
      </c>
      <c r="D539" s="66">
        <v>1098</v>
      </c>
      <c r="P539"/>
      <c r="Q539"/>
      <c r="T539" s="18"/>
    </row>
    <row r="540" spans="1:20" x14ac:dyDescent="0.2">
      <c r="A540" s="1" t="s">
        <v>4849</v>
      </c>
      <c r="B540" s="50">
        <v>19</v>
      </c>
      <c r="C540" s="2">
        <v>39</v>
      </c>
      <c r="D540" s="66">
        <v>1169</v>
      </c>
      <c r="F540">
        <v>12.6</v>
      </c>
      <c r="G540">
        <v>82.5</v>
      </c>
      <c r="H540">
        <v>447315</v>
      </c>
      <c r="I540">
        <v>14.3</v>
      </c>
      <c r="J540">
        <v>64.5</v>
      </c>
      <c r="K540" s="39">
        <v>390391</v>
      </c>
      <c r="P540"/>
      <c r="Q540"/>
      <c r="T540" s="18"/>
    </row>
    <row r="541" spans="1:20" x14ac:dyDescent="0.2">
      <c r="A541" s="1" t="s">
        <v>4850</v>
      </c>
      <c r="B541" s="50">
        <v>20</v>
      </c>
      <c r="C541" s="2">
        <v>36</v>
      </c>
      <c r="D541" s="66">
        <v>1231</v>
      </c>
      <c r="F541">
        <v>13.5</v>
      </c>
      <c r="G541">
        <v>81.8</v>
      </c>
      <c r="H541">
        <v>447315</v>
      </c>
      <c r="I541">
        <v>17.5</v>
      </c>
      <c r="J541">
        <v>57.4</v>
      </c>
      <c r="K541" s="39">
        <v>390391</v>
      </c>
      <c r="P541"/>
      <c r="Q541"/>
      <c r="T541" s="18"/>
    </row>
    <row r="542" spans="1:20" x14ac:dyDescent="0.2">
      <c r="A542" s="1" t="s">
        <v>4851</v>
      </c>
      <c r="B542" s="50">
        <v>22</v>
      </c>
      <c r="C542" s="2">
        <v>32</v>
      </c>
      <c r="D542" s="66">
        <v>1335</v>
      </c>
      <c r="F542">
        <v>14.3</v>
      </c>
      <c r="G542">
        <v>80.099999999999994</v>
      </c>
      <c r="H542">
        <v>447315</v>
      </c>
      <c r="I542">
        <v>18.600000000000001</v>
      </c>
      <c r="J542">
        <v>54.1</v>
      </c>
      <c r="K542" s="39">
        <v>390391</v>
      </c>
      <c r="P542"/>
      <c r="Q542"/>
      <c r="T542" s="18"/>
    </row>
    <row r="543" spans="1:20" x14ac:dyDescent="0.2">
      <c r="A543" s="1" t="s">
        <v>4852</v>
      </c>
      <c r="B543" s="50">
        <v>23</v>
      </c>
      <c r="C543" s="2">
        <v>28</v>
      </c>
      <c r="D543" s="66">
        <v>1381</v>
      </c>
      <c r="F543">
        <v>13.7</v>
      </c>
      <c r="G543">
        <v>86.3</v>
      </c>
      <c r="H543">
        <v>447315</v>
      </c>
      <c r="I543">
        <v>18.899999999999999</v>
      </c>
      <c r="J543">
        <v>55.9</v>
      </c>
      <c r="K543" s="39">
        <v>390452</v>
      </c>
      <c r="P543"/>
      <c r="Q543"/>
      <c r="T543" s="18"/>
    </row>
    <row r="544" spans="1:20" x14ac:dyDescent="0.2">
      <c r="A544" s="1" t="s">
        <v>4853</v>
      </c>
      <c r="B544" s="50">
        <v>25</v>
      </c>
      <c r="C544" s="2">
        <v>24</v>
      </c>
      <c r="D544" s="66">
        <v>1465</v>
      </c>
      <c r="F544">
        <v>13.8</v>
      </c>
      <c r="G544">
        <v>82.2</v>
      </c>
      <c r="H544">
        <v>447315</v>
      </c>
      <c r="I544">
        <v>19.5</v>
      </c>
      <c r="J544">
        <v>52.5</v>
      </c>
      <c r="K544" s="39">
        <v>390596</v>
      </c>
      <c r="P544"/>
      <c r="Q544"/>
      <c r="T544" s="18"/>
    </row>
    <row r="545" spans="1:20" x14ac:dyDescent="0.2">
      <c r="A545" s="1" t="s">
        <v>4854</v>
      </c>
      <c r="B545" s="50">
        <v>26</v>
      </c>
      <c r="C545" s="2">
        <v>22</v>
      </c>
      <c r="D545" s="66">
        <v>1507</v>
      </c>
      <c r="F545">
        <v>14.5</v>
      </c>
      <c r="G545">
        <v>81.3</v>
      </c>
      <c r="H545">
        <v>447315</v>
      </c>
      <c r="I545">
        <v>22.8</v>
      </c>
      <c r="J545">
        <v>42</v>
      </c>
      <c r="K545" s="39">
        <v>390666</v>
      </c>
      <c r="P545"/>
      <c r="Q545"/>
      <c r="T545" s="18"/>
    </row>
    <row r="546" spans="1:20" x14ac:dyDescent="0.2">
      <c r="A546" s="1" t="s">
        <v>4855</v>
      </c>
      <c r="B546" s="50">
        <v>27</v>
      </c>
      <c r="C546" s="2">
        <v>20</v>
      </c>
      <c r="D546" s="66">
        <v>1550</v>
      </c>
      <c r="F546">
        <v>15.2</v>
      </c>
      <c r="G546">
        <v>80.5</v>
      </c>
      <c r="H546">
        <v>447315</v>
      </c>
      <c r="I546">
        <v>22.9</v>
      </c>
      <c r="J546">
        <v>47.8</v>
      </c>
      <c r="K546" s="39">
        <v>390666</v>
      </c>
      <c r="P546"/>
      <c r="Q546"/>
      <c r="T546" s="18"/>
    </row>
    <row r="547" spans="1:20" x14ac:dyDescent="0.2">
      <c r="A547" s="1" t="s">
        <v>4856</v>
      </c>
      <c r="B547" s="50">
        <v>28</v>
      </c>
      <c r="C547" s="2">
        <v>18</v>
      </c>
      <c r="D547" s="66">
        <v>1594</v>
      </c>
      <c r="F547">
        <v>15</v>
      </c>
      <c r="G547">
        <v>77</v>
      </c>
      <c r="H547">
        <v>447542</v>
      </c>
      <c r="I547">
        <v>23</v>
      </c>
      <c r="J547">
        <v>36.4</v>
      </c>
      <c r="K547" s="39">
        <v>390673</v>
      </c>
      <c r="P547"/>
      <c r="Q547"/>
      <c r="T547" s="18"/>
    </row>
    <row r="548" spans="1:20" x14ac:dyDescent="0.2">
      <c r="A548" s="1" t="s">
        <v>4857</v>
      </c>
      <c r="B548" s="50">
        <v>28</v>
      </c>
      <c r="C548" s="2">
        <v>18</v>
      </c>
      <c r="D548" s="66">
        <v>1594</v>
      </c>
      <c r="F548">
        <v>15.5</v>
      </c>
      <c r="G548">
        <v>78.900000000000006</v>
      </c>
      <c r="H548">
        <v>447542</v>
      </c>
      <c r="I548">
        <v>23.5</v>
      </c>
      <c r="J548">
        <v>38.299999999999997</v>
      </c>
      <c r="K548" s="39">
        <v>390673</v>
      </c>
      <c r="P548"/>
      <c r="Q548"/>
      <c r="T548" s="18"/>
    </row>
    <row r="549" spans="1:20" x14ac:dyDescent="0.2">
      <c r="A549" s="1" t="s">
        <v>4858</v>
      </c>
      <c r="B549" s="50">
        <v>27</v>
      </c>
      <c r="C549" s="2">
        <v>18</v>
      </c>
      <c r="D549" s="66">
        <v>1550</v>
      </c>
      <c r="F549">
        <v>15.5</v>
      </c>
      <c r="G549">
        <v>80.099999999999994</v>
      </c>
      <c r="H549">
        <v>447542</v>
      </c>
      <c r="I549">
        <v>22.9</v>
      </c>
      <c r="J549">
        <v>39.200000000000003</v>
      </c>
      <c r="K549" s="39">
        <v>390754</v>
      </c>
      <c r="P549"/>
      <c r="Q549"/>
      <c r="T549" s="18"/>
    </row>
    <row r="550" spans="1:20" x14ac:dyDescent="0.2">
      <c r="A550" s="1" t="s">
        <v>4859</v>
      </c>
      <c r="B550" s="50">
        <v>27</v>
      </c>
      <c r="C550" s="2">
        <v>18</v>
      </c>
      <c r="D550" s="66">
        <v>1550</v>
      </c>
      <c r="F550">
        <v>16.3</v>
      </c>
      <c r="G550">
        <v>48.1</v>
      </c>
      <c r="H550">
        <v>447542</v>
      </c>
      <c r="I550">
        <v>22</v>
      </c>
      <c r="J550">
        <v>41.9</v>
      </c>
      <c r="K550" s="39">
        <v>390754</v>
      </c>
      <c r="P550"/>
      <c r="Q550"/>
      <c r="T550" s="18"/>
    </row>
    <row r="551" spans="1:20" x14ac:dyDescent="0.2">
      <c r="A551" s="1" t="s">
        <v>4860</v>
      </c>
      <c r="B551" s="50">
        <v>26</v>
      </c>
      <c r="C551" s="2">
        <v>20</v>
      </c>
      <c r="D551" s="66">
        <v>1507</v>
      </c>
      <c r="F551">
        <v>15.9</v>
      </c>
      <c r="G551">
        <v>84.2</v>
      </c>
      <c r="H551">
        <v>447542</v>
      </c>
      <c r="I551">
        <v>20.100000000000001</v>
      </c>
      <c r="J551">
        <v>66</v>
      </c>
      <c r="K551" s="39">
        <v>390754</v>
      </c>
      <c r="P551"/>
      <c r="Q551"/>
      <c r="T551" s="18"/>
    </row>
    <row r="552" spans="1:20" x14ac:dyDescent="0.2">
      <c r="A552" s="1" t="s">
        <v>4861</v>
      </c>
      <c r="B552" s="50">
        <v>24</v>
      </c>
      <c r="C552" s="2">
        <v>22</v>
      </c>
      <c r="D552" s="66">
        <v>1424</v>
      </c>
      <c r="F552">
        <v>15.9</v>
      </c>
      <c r="G552">
        <v>83.2</v>
      </c>
      <c r="H552">
        <v>447542</v>
      </c>
      <c r="I552">
        <v>19.2</v>
      </c>
      <c r="J552">
        <v>67</v>
      </c>
      <c r="K552" s="39">
        <v>390754</v>
      </c>
      <c r="P552"/>
      <c r="Q552"/>
      <c r="T552" s="18"/>
    </row>
    <row r="553" spans="1:20" x14ac:dyDescent="0.2">
      <c r="A553" s="1" t="s">
        <v>4862</v>
      </c>
      <c r="B553" s="50">
        <v>23</v>
      </c>
      <c r="C553" s="2">
        <v>24</v>
      </c>
      <c r="D553" s="66">
        <v>1381</v>
      </c>
      <c r="F553">
        <v>15.1</v>
      </c>
      <c r="G553">
        <v>88</v>
      </c>
      <c r="H553">
        <v>447542</v>
      </c>
      <c r="I553">
        <v>19.899999999999999</v>
      </c>
      <c r="J553">
        <v>79</v>
      </c>
      <c r="K553" s="39">
        <v>390754</v>
      </c>
      <c r="P553"/>
      <c r="Q553"/>
      <c r="T553" s="18"/>
    </row>
    <row r="554" spans="1:20" x14ac:dyDescent="0.2">
      <c r="A554" s="1" t="s">
        <v>4863</v>
      </c>
      <c r="B554" s="50">
        <v>22</v>
      </c>
      <c r="C554" s="2">
        <v>27</v>
      </c>
      <c r="D554" s="66">
        <v>1335</v>
      </c>
      <c r="F554">
        <v>16.100000000000001</v>
      </c>
      <c r="G554">
        <v>56</v>
      </c>
      <c r="H554">
        <v>447542</v>
      </c>
      <c r="I554">
        <v>15.2</v>
      </c>
      <c r="J554">
        <v>54</v>
      </c>
      <c r="K554" s="39">
        <v>390754</v>
      </c>
      <c r="P554"/>
      <c r="Q554"/>
      <c r="T554" s="18"/>
    </row>
    <row r="555" spans="1:20" x14ac:dyDescent="0.2">
      <c r="A555" s="1" t="s">
        <v>4864</v>
      </c>
      <c r="B555" s="50">
        <v>21</v>
      </c>
      <c r="C555" s="2">
        <v>30</v>
      </c>
      <c r="D555" s="66">
        <v>1286</v>
      </c>
      <c r="F555">
        <v>15.2</v>
      </c>
      <c r="G555">
        <v>61</v>
      </c>
      <c r="H555">
        <v>447542</v>
      </c>
      <c r="I555">
        <v>15.7</v>
      </c>
      <c r="J555">
        <v>51</v>
      </c>
      <c r="K555" s="39">
        <v>390754</v>
      </c>
      <c r="P555"/>
      <c r="Q555"/>
      <c r="T555" s="18"/>
    </row>
    <row r="556" spans="1:20" x14ac:dyDescent="0.2">
      <c r="A556" s="1" t="s">
        <v>4865</v>
      </c>
      <c r="B556" s="50">
        <v>20</v>
      </c>
      <c r="C556" s="2">
        <v>33</v>
      </c>
      <c r="D556" s="66">
        <v>1231</v>
      </c>
      <c r="E556" s="67">
        <v>1326.0416666666667</v>
      </c>
      <c r="F556" s="56">
        <f>AVERAGE(F540:F555)</f>
        <v>14.881250000000001</v>
      </c>
      <c r="G556" s="56">
        <f>AVERAGE(G540:G555)</f>
        <v>76.95</v>
      </c>
      <c r="H556" s="55">
        <f>H564-H540</f>
        <v>-447315</v>
      </c>
      <c r="I556" s="55">
        <f>AVERAGE(I540:I555)</f>
        <v>19.749999999999996</v>
      </c>
      <c r="J556" s="55">
        <f>AVERAGE(J540:J555)</f>
        <v>52.9375</v>
      </c>
      <c r="K556" s="55">
        <f>K564-K540</f>
        <v>-390391</v>
      </c>
      <c r="L556">
        <v>742</v>
      </c>
      <c r="M556" s="8"/>
      <c r="N556" s="8"/>
      <c r="P556"/>
      <c r="Q556"/>
      <c r="S556" s="12"/>
      <c r="T556" s="18"/>
    </row>
    <row r="557" spans="1:20" x14ac:dyDescent="0.2">
      <c r="A557" s="1" t="s">
        <v>4866</v>
      </c>
      <c r="B557" s="50">
        <v>20</v>
      </c>
      <c r="C557" s="2">
        <v>34</v>
      </c>
      <c r="D557" s="66">
        <v>1231</v>
      </c>
      <c r="E557" s="67"/>
      <c r="F557" s="8"/>
      <c r="P557"/>
      <c r="Q557"/>
      <c r="T557" s="18"/>
    </row>
    <row r="558" spans="1:20" x14ac:dyDescent="0.2">
      <c r="A558" s="1" t="s">
        <v>4867</v>
      </c>
      <c r="B558" s="50">
        <v>20</v>
      </c>
      <c r="C558" s="2">
        <v>34</v>
      </c>
      <c r="D558" s="66">
        <v>1231</v>
      </c>
      <c r="P558"/>
      <c r="Q558"/>
      <c r="T558" s="18"/>
    </row>
    <row r="559" spans="1:20" x14ac:dyDescent="0.2">
      <c r="A559" s="1" t="s">
        <v>4868</v>
      </c>
      <c r="B559" s="50">
        <v>19</v>
      </c>
      <c r="C559" s="2">
        <v>34</v>
      </c>
      <c r="D559" s="66">
        <v>1169</v>
      </c>
      <c r="P559"/>
      <c r="Q559"/>
      <c r="T559" s="18"/>
    </row>
    <row r="560" spans="1:20" x14ac:dyDescent="0.2">
      <c r="A560" s="1" t="s">
        <v>4869</v>
      </c>
      <c r="B560" s="50">
        <v>19</v>
      </c>
      <c r="C560" s="2">
        <v>36</v>
      </c>
      <c r="D560" s="66">
        <v>1169</v>
      </c>
      <c r="P560"/>
      <c r="Q560"/>
      <c r="T560" s="18"/>
    </row>
    <row r="561" spans="1:20" x14ac:dyDescent="0.2">
      <c r="A561" s="1" t="s">
        <v>4870</v>
      </c>
      <c r="B561" s="50">
        <v>18</v>
      </c>
      <c r="C561" s="2">
        <v>37</v>
      </c>
      <c r="D561" s="66">
        <v>1098</v>
      </c>
      <c r="P561"/>
      <c r="Q561"/>
      <c r="T561" s="18"/>
    </row>
    <row r="562" spans="1:20" x14ac:dyDescent="0.2">
      <c r="A562" s="1" t="s">
        <v>4871</v>
      </c>
      <c r="B562" s="50">
        <v>17</v>
      </c>
      <c r="C562" s="2">
        <v>39</v>
      </c>
      <c r="D562" s="66">
        <v>1016</v>
      </c>
      <c r="P562"/>
      <c r="Q562"/>
      <c r="T562" s="18"/>
    </row>
    <row r="563" spans="1:20" x14ac:dyDescent="0.2">
      <c r="A563" s="1" t="s">
        <v>4872</v>
      </c>
      <c r="B563" s="50">
        <v>18</v>
      </c>
      <c r="C563" s="2">
        <v>37</v>
      </c>
      <c r="D563" s="66">
        <v>1098</v>
      </c>
      <c r="P563"/>
      <c r="Q563"/>
      <c r="T563" s="18"/>
    </row>
    <row r="564" spans="1:20" x14ac:dyDescent="0.2">
      <c r="A564" s="1" t="s">
        <v>4873</v>
      </c>
      <c r="B564" s="50">
        <v>19</v>
      </c>
      <c r="C564" s="2">
        <v>35</v>
      </c>
      <c r="D564" s="66">
        <v>1169</v>
      </c>
      <c r="P564"/>
      <c r="Q564"/>
      <c r="T564" s="18"/>
    </row>
    <row r="565" spans="1:20" x14ac:dyDescent="0.2">
      <c r="A565" s="1" t="s">
        <v>4874</v>
      </c>
      <c r="B565" s="50">
        <v>20</v>
      </c>
      <c r="C565" s="2">
        <v>33</v>
      </c>
      <c r="D565" s="66">
        <v>1231</v>
      </c>
      <c r="P565"/>
      <c r="Q565"/>
      <c r="T565" s="18"/>
    </row>
    <row r="566" spans="1:20" x14ac:dyDescent="0.2">
      <c r="A566" s="1" t="s">
        <v>4875</v>
      </c>
      <c r="B566" s="50">
        <v>22</v>
      </c>
      <c r="C566" s="2">
        <v>31</v>
      </c>
      <c r="D566" s="66">
        <v>1335</v>
      </c>
      <c r="P566"/>
      <c r="Q566"/>
      <c r="T566" s="18"/>
    </row>
    <row r="567" spans="1:20" x14ac:dyDescent="0.2">
      <c r="A567" s="1" t="s">
        <v>4876</v>
      </c>
      <c r="B567" s="50">
        <v>23</v>
      </c>
      <c r="C567" s="2">
        <v>29</v>
      </c>
      <c r="D567" s="66">
        <v>1381</v>
      </c>
      <c r="P567"/>
      <c r="Q567"/>
      <c r="T567" s="18"/>
    </row>
    <row r="568" spans="1:20" x14ac:dyDescent="0.2">
      <c r="A568" s="1" t="s">
        <v>4877</v>
      </c>
      <c r="B568" s="50">
        <v>25</v>
      </c>
      <c r="C568" s="2">
        <v>26</v>
      </c>
      <c r="D568" s="66">
        <v>1465</v>
      </c>
      <c r="P568"/>
      <c r="Q568"/>
      <c r="T568" s="18"/>
    </row>
    <row r="569" spans="1:20" x14ac:dyDescent="0.2">
      <c r="A569" s="1" t="s">
        <v>4878</v>
      </c>
      <c r="B569" s="50">
        <v>26</v>
      </c>
      <c r="C569" s="2">
        <v>24</v>
      </c>
      <c r="D569" s="66">
        <v>1507</v>
      </c>
      <c r="P569"/>
      <c r="Q569"/>
      <c r="T569" s="18"/>
    </row>
    <row r="570" spans="1:20" x14ac:dyDescent="0.2">
      <c r="A570" s="1" t="s">
        <v>4879</v>
      </c>
      <c r="B570" s="50">
        <v>27</v>
      </c>
      <c r="C570" s="2">
        <v>21</v>
      </c>
      <c r="D570" s="66">
        <v>1550</v>
      </c>
      <c r="P570"/>
      <c r="Q570"/>
      <c r="T570" s="18"/>
    </row>
    <row r="571" spans="1:20" x14ac:dyDescent="0.2">
      <c r="A571" s="1" t="s">
        <v>4880</v>
      </c>
      <c r="B571" s="50">
        <v>28</v>
      </c>
      <c r="C571" s="2">
        <v>18</v>
      </c>
      <c r="D571" s="66">
        <v>1594</v>
      </c>
      <c r="P571"/>
      <c r="Q571"/>
      <c r="T571" s="18"/>
    </row>
    <row r="572" spans="1:20" x14ac:dyDescent="0.2">
      <c r="A572" s="1" t="s">
        <v>4881</v>
      </c>
      <c r="B572" s="50">
        <v>28</v>
      </c>
      <c r="C572" s="2">
        <v>18</v>
      </c>
      <c r="D572" s="66">
        <v>1594</v>
      </c>
      <c r="P572"/>
      <c r="Q572"/>
      <c r="T572" s="18"/>
    </row>
    <row r="573" spans="1:20" x14ac:dyDescent="0.2">
      <c r="A573" s="1" t="s">
        <v>4882</v>
      </c>
      <c r="B573" s="50">
        <v>27</v>
      </c>
      <c r="C573" s="2">
        <v>19</v>
      </c>
      <c r="D573" s="66">
        <v>1550</v>
      </c>
      <c r="P573"/>
      <c r="Q573"/>
      <c r="T573" s="18"/>
    </row>
    <row r="574" spans="1:20" x14ac:dyDescent="0.2">
      <c r="A574" s="1" t="s">
        <v>4883</v>
      </c>
      <c r="B574" s="50">
        <v>27</v>
      </c>
      <c r="C574" s="2">
        <v>19</v>
      </c>
      <c r="D574" s="66">
        <v>1550</v>
      </c>
      <c r="P574"/>
      <c r="Q574"/>
      <c r="T574" s="18"/>
    </row>
    <row r="575" spans="1:20" x14ac:dyDescent="0.2">
      <c r="A575" s="1" t="s">
        <v>4884</v>
      </c>
      <c r="B575" s="50">
        <v>25</v>
      </c>
      <c r="C575" s="2">
        <v>21</v>
      </c>
      <c r="D575" s="66">
        <v>1465</v>
      </c>
      <c r="P575"/>
      <c r="Q575"/>
      <c r="T575" s="18"/>
    </row>
    <row r="576" spans="1:20" x14ac:dyDescent="0.2">
      <c r="A576" s="1" t="s">
        <v>4885</v>
      </c>
      <c r="B576" s="50">
        <v>24</v>
      </c>
      <c r="C576" s="2">
        <v>24</v>
      </c>
      <c r="D576" s="66">
        <v>1424</v>
      </c>
      <c r="P576"/>
      <c r="Q576"/>
      <c r="T576" s="18"/>
    </row>
    <row r="577" spans="1:20" x14ac:dyDescent="0.2">
      <c r="A577" s="1" t="s">
        <v>4886</v>
      </c>
      <c r="B577" s="50">
        <v>22</v>
      </c>
      <c r="C577" s="2">
        <v>26</v>
      </c>
      <c r="D577" s="66">
        <v>1335</v>
      </c>
      <c r="P577"/>
      <c r="Q577"/>
      <c r="T577" s="18"/>
    </row>
    <row r="578" spans="1:20" x14ac:dyDescent="0.2">
      <c r="A578" s="1" t="s">
        <v>4887</v>
      </c>
      <c r="B578" s="50">
        <v>22</v>
      </c>
      <c r="C578" s="2">
        <v>27</v>
      </c>
      <c r="D578" s="66">
        <v>1335</v>
      </c>
      <c r="P578"/>
      <c r="Q578"/>
      <c r="S578" s="8"/>
      <c r="T578" s="70"/>
    </row>
    <row r="579" spans="1:20" x14ac:dyDescent="0.2">
      <c r="A579" s="1" t="s">
        <v>4888</v>
      </c>
      <c r="B579" s="50">
        <v>21</v>
      </c>
      <c r="C579" s="2">
        <v>29</v>
      </c>
      <c r="D579" s="66">
        <v>1286</v>
      </c>
      <c r="P579"/>
      <c r="Q579"/>
      <c r="S579" s="8"/>
      <c r="T579" s="70"/>
    </row>
    <row r="580" spans="1:20" x14ac:dyDescent="0.2">
      <c r="A580" s="1" t="s">
        <v>4889</v>
      </c>
      <c r="B580" s="50">
        <v>21</v>
      </c>
      <c r="C580" s="2">
        <v>30</v>
      </c>
      <c r="D580" s="66">
        <v>1286</v>
      </c>
      <c r="E580" s="67">
        <v>1336.2083333333333</v>
      </c>
      <c r="F580" s="56"/>
      <c r="G580" s="56"/>
      <c r="H580" s="55"/>
      <c r="I580" s="55"/>
      <c r="J580" s="55"/>
      <c r="K580" s="55"/>
      <c r="L580">
        <v>742</v>
      </c>
      <c r="P580"/>
      <c r="Q580"/>
      <c r="S580" s="15"/>
      <c r="T580" s="70"/>
    </row>
    <row r="581" spans="1:20" x14ac:dyDescent="0.2">
      <c r="A581" s="1" t="s">
        <v>4890</v>
      </c>
      <c r="B581" s="50">
        <v>20</v>
      </c>
      <c r="C581" s="2">
        <v>31</v>
      </c>
      <c r="D581" s="66">
        <v>1231</v>
      </c>
      <c r="E581" s="67"/>
      <c r="F581" s="8"/>
      <c r="P581"/>
      <c r="Q581"/>
      <c r="S581" s="8"/>
      <c r="T581" s="70"/>
    </row>
    <row r="582" spans="1:20" x14ac:dyDescent="0.2">
      <c r="A582" s="1" t="s">
        <v>4891</v>
      </c>
      <c r="B582" s="50">
        <v>20</v>
      </c>
      <c r="C582" s="2">
        <v>32</v>
      </c>
      <c r="D582" s="66">
        <v>1231</v>
      </c>
      <c r="P582"/>
      <c r="Q582"/>
      <c r="S582" s="8"/>
      <c r="T582" s="70"/>
    </row>
    <row r="583" spans="1:20" x14ac:dyDescent="0.2">
      <c r="A583" s="1" t="s">
        <v>4892</v>
      </c>
      <c r="B583" s="50">
        <v>20</v>
      </c>
      <c r="C583" s="2">
        <v>33</v>
      </c>
      <c r="D583" s="66">
        <v>1231</v>
      </c>
      <c r="P583"/>
      <c r="Q583"/>
      <c r="S583" s="8"/>
      <c r="T583" s="70"/>
    </row>
    <row r="584" spans="1:20" x14ac:dyDescent="0.2">
      <c r="A584" s="1" t="s">
        <v>4893</v>
      </c>
      <c r="B584" s="50">
        <v>20</v>
      </c>
      <c r="C584" s="2">
        <v>34</v>
      </c>
      <c r="D584" s="66">
        <v>1231</v>
      </c>
      <c r="P584"/>
      <c r="Q584"/>
      <c r="S584" s="8"/>
      <c r="T584" s="70"/>
    </row>
    <row r="585" spans="1:20" x14ac:dyDescent="0.2">
      <c r="A585" s="1" t="s">
        <v>4894</v>
      </c>
      <c r="B585" s="50">
        <v>19</v>
      </c>
      <c r="C585" s="2">
        <v>34</v>
      </c>
      <c r="D585" s="66">
        <v>1169</v>
      </c>
      <c r="P585"/>
      <c r="Q585"/>
      <c r="S585" s="8"/>
      <c r="T585" s="70"/>
    </row>
    <row r="586" spans="1:20" x14ac:dyDescent="0.2">
      <c r="A586" s="1" t="s">
        <v>4895</v>
      </c>
      <c r="B586" s="50">
        <v>19</v>
      </c>
      <c r="C586" s="2">
        <v>34</v>
      </c>
      <c r="D586" s="66">
        <v>1169</v>
      </c>
      <c r="P586"/>
      <c r="Q586"/>
      <c r="S586" s="8"/>
      <c r="T586" s="70"/>
    </row>
    <row r="587" spans="1:20" x14ac:dyDescent="0.2">
      <c r="A587" s="1" t="s">
        <v>4896</v>
      </c>
      <c r="B587" s="50">
        <v>20</v>
      </c>
      <c r="C587" s="2">
        <v>33</v>
      </c>
      <c r="D587" s="66">
        <v>1231</v>
      </c>
      <c r="P587"/>
      <c r="Q587"/>
      <c r="S587" s="8"/>
      <c r="T587" s="70"/>
    </row>
    <row r="588" spans="1:20" x14ac:dyDescent="0.2">
      <c r="A588" s="1" t="s">
        <v>4897</v>
      </c>
      <c r="B588" s="50">
        <v>21</v>
      </c>
      <c r="C588" s="2">
        <v>31</v>
      </c>
      <c r="D588" s="66">
        <v>1286</v>
      </c>
      <c r="P588"/>
      <c r="Q588"/>
      <c r="S588" s="8"/>
      <c r="T588" s="70"/>
    </row>
    <row r="589" spans="1:20" x14ac:dyDescent="0.2">
      <c r="A589" s="1" t="s">
        <v>4898</v>
      </c>
      <c r="B589" s="50">
        <v>22</v>
      </c>
      <c r="C589" s="2">
        <v>29</v>
      </c>
      <c r="D589" s="66">
        <v>1335</v>
      </c>
      <c r="P589"/>
      <c r="Q589"/>
      <c r="S589" s="8"/>
      <c r="T589" s="70"/>
    </row>
    <row r="590" spans="1:20" x14ac:dyDescent="0.2">
      <c r="A590" s="1" t="s">
        <v>4899</v>
      </c>
      <c r="B590" s="50">
        <v>23</v>
      </c>
      <c r="C590" s="2">
        <v>26</v>
      </c>
      <c r="D590" s="66">
        <v>1381</v>
      </c>
      <c r="P590"/>
      <c r="Q590"/>
      <c r="S590" s="8"/>
      <c r="T590" s="70"/>
    </row>
    <row r="591" spans="1:20" x14ac:dyDescent="0.2">
      <c r="A591" s="1" t="s">
        <v>4900</v>
      </c>
      <c r="B591" s="50">
        <v>25</v>
      </c>
      <c r="C591" s="2">
        <v>24</v>
      </c>
      <c r="D591" s="66">
        <v>1465</v>
      </c>
      <c r="P591"/>
      <c r="Q591"/>
      <c r="S591" s="8"/>
      <c r="T591" s="70"/>
    </row>
    <row r="592" spans="1:20" x14ac:dyDescent="0.2">
      <c r="A592" s="1" t="s">
        <v>4900</v>
      </c>
      <c r="B592" s="50">
        <v>27</v>
      </c>
      <c r="C592" s="2">
        <v>21</v>
      </c>
      <c r="D592" s="66">
        <v>1550</v>
      </c>
      <c r="P592"/>
      <c r="Q592"/>
      <c r="S592" s="8"/>
      <c r="T592" s="70"/>
    </row>
    <row r="593" spans="1:20" x14ac:dyDescent="0.2">
      <c r="A593" s="1" t="s">
        <v>4901</v>
      </c>
      <c r="B593" s="50">
        <v>28</v>
      </c>
      <c r="C593" s="2">
        <v>19</v>
      </c>
      <c r="D593" s="66">
        <v>1594</v>
      </c>
      <c r="P593"/>
      <c r="Q593"/>
      <c r="S593" s="8"/>
      <c r="T593" s="70"/>
    </row>
    <row r="594" spans="1:20" x14ac:dyDescent="0.2">
      <c r="A594" s="1" t="s">
        <v>4902</v>
      </c>
      <c r="B594" s="50">
        <v>29</v>
      </c>
      <c r="C594" s="2">
        <v>18</v>
      </c>
      <c r="D594" s="66">
        <v>1640</v>
      </c>
      <c r="P594"/>
      <c r="Q594"/>
      <c r="S594" s="8"/>
      <c r="T594" s="70"/>
    </row>
    <row r="595" spans="1:20" x14ac:dyDescent="0.2">
      <c r="A595" s="1" t="s">
        <v>4903</v>
      </c>
      <c r="B595" s="50">
        <v>30</v>
      </c>
      <c r="C595" s="2">
        <v>16</v>
      </c>
      <c r="D595" s="66">
        <v>1689</v>
      </c>
      <c r="P595"/>
      <c r="Q595"/>
      <c r="S595" s="8"/>
      <c r="T595" s="70"/>
    </row>
    <row r="596" spans="1:20" x14ac:dyDescent="0.2">
      <c r="A596" s="1" t="s">
        <v>4904</v>
      </c>
      <c r="B596" s="50">
        <v>30</v>
      </c>
      <c r="C596" s="2">
        <v>17</v>
      </c>
      <c r="D596" s="66">
        <v>1689</v>
      </c>
      <c r="P596"/>
      <c r="Q596"/>
      <c r="S596" s="8"/>
      <c r="T596" s="70"/>
    </row>
    <row r="597" spans="1:20" x14ac:dyDescent="0.2">
      <c r="A597" s="1" t="s">
        <v>4905</v>
      </c>
      <c r="B597" s="50">
        <v>30</v>
      </c>
      <c r="C597" s="2">
        <v>18</v>
      </c>
      <c r="D597" s="66">
        <v>1689</v>
      </c>
      <c r="P597"/>
      <c r="Q597"/>
      <c r="S597" s="8"/>
      <c r="T597" s="70"/>
    </row>
    <row r="598" spans="1:20" x14ac:dyDescent="0.2">
      <c r="A598" s="1" t="s">
        <v>4906</v>
      </c>
      <c r="B598" s="50">
        <v>30</v>
      </c>
      <c r="C598" s="2">
        <v>18</v>
      </c>
      <c r="D598" s="66">
        <v>1689</v>
      </c>
      <c r="P598"/>
      <c r="Q598"/>
      <c r="S598" s="8"/>
      <c r="T598" s="70"/>
    </row>
    <row r="599" spans="1:20" x14ac:dyDescent="0.2">
      <c r="A599" s="1" t="s">
        <v>4907</v>
      </c>
      <c r="B599" s="50">
        <v>28</v>
      </c>
      <c r="C599" s="2">
        <v>20</v>
      </c>
      <c r="D599" s="66">
        <v>1594</v>
      </c>
      <c r="P599"/>
      <c r="Q599"/>
      <c r="S599" s="8"/>
      <c r="T599" s="70"/>
    </row>
    <row r="600" spans="1:20" x14ac:dyDescent="0.2">
      <c r="A600" s="1" t="s">
        <v>4908</v>
      </c>
      <c r="B600" s="50">
        <v>27</v>
      </c>
      <c r="C600" s="2">
        <v>22</v>
      </c>
      <c r="D600" s="66">
        <v>1550</v>
      </c>
      <c r="P600"/>
      <c r="Q600"/>
      <c r="S600" s="8"/>
      <c r="T600" s="70"/>
    </row>
    <row r="601" spans="1:20" x14ac:dyDescent="0.2">
      <c r="A601" s="1" t="s">
        <v>4909</v>
      </c>
      <c r="B601" s="50">
        <v>25</v>
      </c>
      <c r="C601" s="2">
        <v>23</v>
      </c>
      <c r="D601" s="66">
        <v>1465</v>
      </c>
      <c r="P601"/>
      <c r="Q601"/>
      <c r="S601" s="8"/>
      <c r="T601" s="70"/>
    </row>
    <row r="602" spans="1:20" x14ac:dyDescent="0.2">
      <c r="A602" s="1" t="s">
        <v>4910</v>
      </c>
      <c r="B602" s="50">
        <v>25</v>
      </c>
      <c r="C602" s="2">
        <v>24</v>
      </c>
      <c r="D602" s="66">
        <v>1465</v>
      </c>
      <c r="P602"/>
      <c r="Q602"/>
      <c r="S602" s="8"/>
      <c r="T602" s="70"/>
    </row>
    <row r="603" spans="1:20" x14ac:dyDescent="0.2">
      <c r="A603" s="1" t="s">
        <v>4911</v>
      </c>
      <c r="B603" s="50">
        <v>24</v>
      </c>
      <c r="C603" s="2">
        <v>24</v>
      </c>
      <c r="D603" s="66">
        <v>1424</v>
      </c>
      <c r="P603"/>
      <c r="Q603"/>
      <c r="S603" s="8"/>
      <c r="T603" s="70"/>
    </row>
    <row r="604" spans="1:20" x14ac:dyDescent="0.2">
      <c r="A604" s="1" t="s">
        <v>4912</v>
      </c>
      <c r="B604" s="50">
        <v>23</v>
      </c>
      <c r="C604" s="2">
        <v>24</v>
      </c>
      <c r="D604" s="66">
        <v>1381</v>
      </c>
      <c r="E604" s="67">
        <v>1432.4583333333333</v>
      </c>
      <c r="F604" s="56"/>
      <c r="G604" s="56"/>
      <c r="H604" s="55">
        <f>H612-H540</f>
        <v>663</v>
      </c>
      <c r="I604" s="55"/>
      <c r="J604" s="55"/>
      <c r="K604" s="55">
        <f>K612-K540</f>
        <v>1563</v>
      </c>
      <c r="L604" s="8">
        <f>((H612-H540)+(K612-K540))/3</f>
        <v>742</v>
      </c>
      <c r="P604"/>
      <c r="Q604"/>
      <c r="S604" s="8"/>
      <c r="T604" s="70"/>
    </row>
    <row r="605" spans="1:20" x14ac:dyDescent="0.2">
      <c r="A605" s="1" t="s">
        <v>4913</v>
      </c>
      <c r="B605" s="50">
        <v>23</v>
      </c>
      <c r="C605" s="2">
        <v>26</v>
      </c>
      <c r="D605" s="66">
        <v>1381</v>
      </c>
      <c r="E605" s="67"/>
      <c r="F605" s="8"/>
      <c r="L605" s="8"/>
      <c r="M605" s="8"/>
      <c r="N605" s="8"/>
      <c r="O605" s="8"/>
      <c r="P605"/>
      <c r="Q605"/>
      <c r="S605" s="15"/>
      <c r="T605" s="70"/>
    </row>
    <row r="606" spans="1:20" x14ac:dyDescent="0.2">
      <c r="A606" s="1" t="s">
        <v>4914</v>
      </c>
      <c r="B606" s="50">
        <v>22</v>
      </c>
      <c r="C606" s="2">
        <v>27</v>
      </c>
      <c r="D606" s="66">
        <v>1335</v>
      </c>
      <c r="P606"/>
      <c r="Q606"/>
      <c r="S606" s="8"/>
      <c r="T606" s="70"/>
    </row>
    <row r="607" spans="1:20" x14ac:dyDescent="0.2">
      <c r="A607" s="1" t="s">
        <v>4915</v>
      </c>
      <c r="B607" s="50">
        <v>21</v>
      </c>
      <c r="C607" s="2">
        <v>28</v>
      </c>
      <c r="D607" s="66">
        <v>1286</v>
      </c>
      <c r="P607"/>
      <c r="Q607"/>
      <c r="S607" s="8"/>
      <c r="T607" s="70"/>
    </row>
    <row r="608" spans="1:20" x14ac:dyDescent="0.2">
      <c r="A608" s="1" t="s">
        <v>4916</v>
      </c>
      <c r="B608" s="50">
        <v>20</v>
      </c>
      <c r="C608" s="2">
        <v>29</v>
      </c>
      <c r="D608" s="66">
        <v>1231</v>
      </c>
      <c r="P608"/>
      <c r="Q608"/>
      <c r="S608" s="8"/>
      <c r="T608" s="70"/>
    </row>
    <row r="609" spans="1:20" x14ac:dyDescent="0.2">
      <c r="A609" s="1" t="s">
        <v>4917</v>
      </c>
      <c r="B609" s="50">
        <v>19</v>
      </c>
      <c r="C609" s="2">
        <v>30</v>
      </c>
      <c r="D609" s="66">
        <v>1169</v>
      </c>
      <c r="P609"/>
      <c r="Q609"/>
      <c r="S609" s="8"/>
      <c r="T609" s="70"/>
    </row>
    <row r="610" spans="1:20" x14ac:dyDescent="0.2">
      <c r="A610" s="1" t="s">
        <v>4918</v>
      </c>
      <c r="B610" s="50">
        <v>18</v>
      </c>
      <c r="C610" s="2">
        <v>31</v>
      </c>
      <c r="D610" s="66">
        <v>1098</v>
      </c>
      <c r="P610"/>
      <c r="Q610"/>
      <c r="S610" s="8"/>
      <c r="T610" s="15"/>
    </row>
    <row r="611" spans="1:20" x14ac:dyDescent="0.2">
      <c r="A611" s="1" t="s">
        <v>4919</v>
      </c>
      <c r="B611" s="50">
        <v>19</v>
      </c>
      <c r="C611" s="2">
        <v>30</v>
      </c>
      <c r="D611" s="66">
        <v>1169</v>
      </c>
      <c r="P611"/>
      <c r="Q611"/>
      <c r="S611" s="8"/>
      <c r="T611" s="70"/>
    </row>
    <row r="612" spans="1:20" x14ac:dyDescent="0.2">
      <c r="A612" s="1" t="s">
        <v>4920</v>
      </c>
      <c r="B612" s="50">
        <v>20</v>
      </c>
      <c r="C612" s="2">
        <v>29</v>
      </c>
      <c r="D612" s="66">
        <v>1231</v>
      </c>
      <c r="F612">
        <v>11.5</v>
      </c>
      <c r="G612">
        <v>58.3</v>
      </c>
      <c r="H612">
        <v>447978</v>
      </c>
      <c r="I612">
        <v>10.3</v>
      </c>
      <c r="J612">
        <v>63.6</v>
      </c>
      <c r="K612">
        <v>391954</v>
      </c>
      <c r="P612"/>
      <c r="Q612"/>
      <c r="S612" s="8"/>
      <c r="T612" s="70"/>
    </row>
    <row r="613" spans="1:20" x14ac:dyDescent="0.2">
      <c r="A613" s="1" t="s">
        <v>4921</v>
      </c>
      <c r="B613" s="50">
        <v>21</v>
      </c>
      <c r="C613" s="2">
        <v>28</v>
      </c>
      <c r="D613" s="66">
        <v>1286</v>
      </c>
      <c r="F613">
        <v>17.399999999999999</v>
      </c>
      <c r="G613">
        <v>47.9</v>
      </c>
      <c r="H613">
        <v>447978</v>
      </c>
      <c r="I613">
        <v>16.2</v>
      </c>
      <c r="J613">
        <v>51.5</v>
      </c>
      <c r="K613">
        <v>391954</v>
      </c>
      <c r="P613"/>
      <c r="Q613"/>
      <c r="S613" s="8"/>
      <c r="T613" s="70"/>
    </row>
    <row r="614" spans="1:20" x14ac:dyDescent="0.2">
      <c r="A614" s="1" t="s">
        <v>4922</v>
      </c>
      <c r="B614" s="50">
        <v>23</v>
      </c>
      <c r="C614" s="2">
        <v>25</v>
      </c>
      <c r="D614" s="66">
        <v>1381</v>
      </c>
      <c r="F614">
        <v>20</v>
      </c>
      <c r="G614">
        <v>48.3</v>
      </c>
      <c r="H614">
        <v>447978</v>
      </c>
      <c r="I614">
        <v>20</v>
      </c>
      <c r="J614">
        <v>48.8</v>
      </c>
      <c r="K614">
        <v>391954</v>
      </c>
      <c r="P614"/>
      <c r="Q614"/>
      <c r="T614" s="18"/>
    </row>
    <row r="615" spans="1:20" x14ac:dyDescent="0.2">
      <c r="A615" s="1" t="s">
        <v>4923</v>
      </c>
      <c r="B615" s="50">
        <v>25</v>
      </c>
      <c r="C615" s="2">
        <v>23</v>
      </c>
      <c r="D615" s="66">
        <v>1465</v>
      </c>
      <c r="F615">
        <v>23.1</v>
      </c>
      <c r="G615">
        <v>40</v>
      </c>
      <c r="H615">
        <v>447978</v>
      </c>
      <c r="I615">
        <v>23.1</v>
      </c>
      <c r="J615">
        <v>40</v>
      </c>
      <c r="K615">
        <v>391954</v>
      </c>
      <c r="P615"/>
      <c r="Q615"/>
      <c r="T615" s="18"/>
    </row>
    <row r="616" spans="1:20" x14ac:dyDescent="0.2">
      <c r="A616" s="1" t="s">
        <v>4924</v>
      </c>
      <c r="B616" s="50">
        <v>27</v>
      </c>
      <c r="C616" s="2">
        <v>21</v>
      </c>
      <c r="D616" s="66">
        <v>1550</v>
      </c>
      <c r="F616">
        <v>23.4</v>
      </c>
      <c r="G616">
        <v>44.9</v>
      </c>
      <c r="H616">
        <v>447978</v>
      </c>
      <c r="I616">
        <v>24.1</v>
      </c>
      <c r="J616">
        <v>50.1</v>
      </c>
      <c r="K616">
        <v>391954</v>
      </c>
      <c r="P616"/>
      <c r="Q616"/>
      <c r="T616" s="18"/>
    </row>
    <row r="617" spans="1:20" x14ac:dyDescent="0.2">
      <c r="A617" s="1" t="s">
        <v>4925</v>
      </c>
      <c r="B617" s="50">
        <v>28</v>
      </c>
      <c r="C617" s="2">
        <v>19</v>
      </c>
      <c r="D617" s="66">
        <v>1594</v>
      </c>
      <c r="F617">
        <v>24.5</v>
      </c>
      <c r="G617">
        <v>37.6</v>
      </c>
      <c r="H617">
        <v>447978</v>
      </c>
      <c r="I617">
        <v>14.8</v>
      </c>
      <c r="J617">
        <v>77</v>
      </c>
      <c r="K617">
        <v>391954</v>
      </c>
      <c r="P617"/>
      <c r="Q617"/>
      <c r="T617" s="18"/>
    </row>
    <row r="618" spans="1:20" x14ac:dyDescent="0.2">
      <c r="A618" s="1" t="s">
        <v>4926</v>
      </c>
      <c r="B618" s="50">
        <v>28</v>
      </c>
      <c r="C618" s="2">
        <v>18</v>
      </c>
      <c r="D618" s="66">
        <v>1594</v>
      </c>
      <c r="F618">
        <v>25.5</v>
      </c>
      <c r="G618">
        <v>32.700000000000003</v>
      </c>
      <c r="H618">
        <v>447978</v>
      </c>
      <c r="I618">
        <v>14.8</v>
      </c>
      <c r="J618">
        <v>78</v>
      </c>
      <c r="K618">
        <v>391995</v>
      </c>
      <c r="P618"/>
      <c r="Q618"/>
      <c r="T618" s="18"/>
    </row>
    <row r="619" spans="1:20" x14ac:dyDescent="0.2">
      <c r="A619" s="1" t="s">
        <v>4927</v>
      </c>
      <c r="B619" s="50">
        <v>29</v>
      </c>
      <c r="C619" s="2">
        <v>16</v>
      </c>
      <c r="D619" s="66">
        <v>1640</v>
      </c>
      <c r="F619">
        <v>23.6</v>
      </c>
      <c r="G619">
        <v>67.3</v>
      </c>
      <c r="H619">
        <v>447978</v>
      </c>
      <c r="I619">
        <v>14.7</v>
      </c>
      <c r="J619">
        <v>78</v>
      </c>
      <c r="K619">
        <v>391995</v>
      </c>
      <c r="P619"/>
      <c r="Q619"/>
      <c r="T619" s="18"/>
    </row>
    <row r="620" spans="1:20" x14ac:dyDescent="0.2">
      <c r="A620" s="1" t="s">
        <v>4928</v>
      </c>
      <c r="B620" s="50">
        <v>29</v>
      </c>
      <c r="C620" s="2">
        <v>17</v>
      </c>
      <c r="D620" s="66">
        <v>1640</v>
      </c>
      <c r="F620">
        <v>18.600000000000001</v>
      </c>
      <c r="G620">
        <v>56.1</v>
      </c>
      <c r="H620">
        <v>447978</v>
      </c>
      <c r="I620">
        <v>19.2</v>
      </c>
      <c r="J620">
        <v>68</v>
      </c>
      <c r="K620">
        <v>391995</v>
      </c>
      <c r="P620"/>
      <c r="Q620"/>
      <c r="T620" s="18"/>
    </row>
    <row r="621" spans="1:20" x14ac:dyDescent="0.2">
      <c r="A621" s="1" t="s">
        <v>4929</v>
      </c>
      <c r="B621" s="50">
        <v>29</v>
      </c>
      <c r="C621" s="2">
        <v>17</v>
      </c>
      <c r="D621" s="66">
        <v>1640</v>
      </c>
      <c r="F621">
        <v>19.2</v>
      </c>
      <c r="G621">
        <v>60.1</v>
      </c>
      <c r="H621">
        <v>447978</v>
      </c>
      <c r="I621">
        <v>20.100000000000001</v>
      </c>
      <c r="J621">
        <v>65.2</v>
      </c>
      <c r="K621">
        <v>391995</v>
      </c>
      <c r="P621"/>
      <c r="Q621"/>
      <c r="T621" s="18"/>
    </row>
    <row r="622" spans="1:20" x14ac:dyDescent="0.2">
      <c r="A622" s="1" t="s">
        <v>4930</v>
      </c>
      <c r="B622" s="50">
        <v>28</v>
      </c>
      <c r="C622" s="2">
        <v>18</v>
      </c>
      <c r="D622" s="66">
        <v>1594</v>
      </c>
      <c r="F622">
        <v>18.2</v>
      </c>
      <c r="G622">
        <v>66</v>
      </c>
      <c r="H622">
        <v>447978</v>
      </c>
      <c r="I622">
        <v>18.100000000000001</v>
      </c>
      <c r="J622">
        <v>44.3</v>
      </c>
      <c r="K622">
        <v>391995</v>
      </c>
      <c r="P622"/>
      <c r="Q622"/>
      <c r="T622" s="18"/>
    </row>
    <row r="623" spans="1:20" x14ac:dyDescent="0.2">
      <c r="A623" s="1" t="s">
        <v>4931</v>
      </c>
      <c r="B623" s="50">
        <v>27</v>
      </c>
      <c r="C623" s="2">
        <v>20</v>
      </c>
      <c r="D623" s="66">
        <v>1550</v>
      </c>
      <c r="F623">
        <v>13</v>
      </c>
      <c r="G623">
        <v>65</v>
      </c>
      <c r="H623">
        <v>447978</v>
      </c>
      <c r="I623">
        <v>18.2</v>
      </c>
      <c r="J623">
        <v>44</v>
      </c>
      <c r="K623">
        <v>391995</v>
      </c>
      <c r="P623"/>
      <c r="Q623"/>
      <c r="T623" s="18"/>
    </row>
    <row r="624" spans="1:20" x14ac:dyDescent="0.2">
      <c r="A624" s="1" t="s">
        <v>4932</v>
      </c>
      <c r="B624" s="50">
        <v>27</v>
      </c>
      <c r="C624" s="2">
        <v>21</v>
      </c>
      <c r="D624" s="66">
        <v>1550</v>
      </c>
      <c r="F624">
        <v>13.2</v>
      </c>
      <c r="G624">
        <v>54.1</v>
      </c>
      <c r="H624">
        <v>447978</v>
      </c>
      <c r="I624">
        <v>18</v>
      </c>
      <c r="J624">
        <v>46.1</v>
      </c>
      <c r="K624">
        <v>391995</v>
      </c>
      <c r="P624"/>
      <c r="Q624"/>
      <c r="T624" s="18"/>
    </row>
    <row r="625" spans="1:20" x14ac:dyDescent="0.2">
      <c r="A625" s="1" t="s">
        <v>4933</v>
      </c>
      <c r="B625" s="50">
        <v>26</v>
      </c>
      <c r="C625" s="2">
        <v>23</v>
      </c>
      <c r="D625" s="66">
        <v>1507</v>
      </c>
      <c r="F625">
        <v>13.3</v>
      </c>
      <c r="G625">
        <v>54.1</v>
      </c>
      <c r="H625">
        <v>447978</v>
      </c>
      <c r="I625">
        <v>17</v>
      </c>
      <c r="J625">
        <v>44</v>
      </c>
      <c r="K625">
        <v>391995</v>
      </c>
      <c r="P625"/>
      <c r="Q625"/>
      <c r="T625" s="18"/>
    </row>
    <row r="626" spans="1:20" x14ac:dyDescent="0.2">
      <c r="A626" s="1" t="s">
        <v>4934</v>
      </c>
      <c r="B626" s="50">
        <v>25</v>
      </c>
      <c r="C626" s="2">
        <v>25</v>
      </c>
      <c r="D626" s="66">
        <v>1465</v>
      </c>
      <c r="F626">
        <v>12</v>
      </c>
      <c r="G626">
        <v>60.6</v>
      </c>
      <c r="H626">
        <v>447978</v>
      </c>
      <c r="I626">
        <v>12.5</v>
      </c>
      <c r="J626">
        <v>58.2</v>
      </c>
      <c r="K626">
        <v>392177</v>
      </c>
      <c r="P626"/>
      <c r="Q626"/>
      <c r="T626" s="18"/>
    </row>
    <row r="627" spans="1:20" x14ac:dyDescent="0.2">
      <c r="A627" s="1" t="s">
        <v>4935</v>
      </c>
      <c r="B627" s="50">
        <v>23</v>
      </c>
      <c r="C627" s="2">
        <v>26</v>
      </c>
      <c r="D627" s="66">
        <v>1381</v>
      </c>
      <c r="F627">
        <v>12.9</v>
      </c>
      <c r="G627">
        <v>61.7</v>
      </c>
      <c r="H627">
        <v>447978</v>
      </c>
      <c r="I627">
        <v>13.2</v>
      </c>
      <c r="J627">
        <v>55.7</v>
      </c>
      <c r="K627">
        <v>392177</v>
      </c>
      <c r="P627"/>
      <c r="Q627"/>
      <c r="T627" s="18"/>
    </row>
    <row r="628" spans="1:20" x14ac:dyDescent="0.2">
      <c r="A628" s="1" t="s">
        <v>4936</v>
      </c>
      <c r="B628" s="50">
        <v>22</v>
      </c>
      <c r="C628" s="2">
        <v>28</v>
      </c>
      <c r="D628" s="66">
        <v>1335</v>
      </c>
      <c r="E628" s="67">
        <v>1419.6666666666667</v>
      </c>
      <c r="F628" s="56">
        <f>AVERAGE(F612:F627)</f>
        <v>18.087499999999995</v>
      </c>
      <c r="G628" s="56">
        <f>AVERAGE(G612:G627)</f>
        <v>53.41875000000001</v>
      </c>
      <c r="H628" s="55"/>
      <c r="I628" s="55">
        <f>AVERAGE(I612:I627)</f>
        <v>17.143749999999994</v>
      </c>
      <c r="J628" s="55">
        <f>AVERAGE(J612:J627)</f>
        <v>57.031250000000007</v>
      </c>
      <c r="K628" s="55"/>
      <c r="L628" s="8">
        <f>((H660-H612)+(K660-K612))-((H660-H627)+(K660-K627))</f>
        <v>223</v>
      </c>
      <c r="P628"/>
      <c r="Q628"/>
      <c r="T628" s="18"/>
    </row>
    <row r="629" spans="1:20" x14ac:dyDescent="0.2">
      <c r="A629" s="1" t="s">
        <v>4937</v>
      </c>
      <c r="B629" s="50">
        <v>21</v>
      </c>
      <c r="C629" s="2">
        <v>30</v>
      </c>
      <c r="D629" s="66">
        <v>1286</v>
      </c>
      <c r="E629" s="67"/>
      <c r="F629" s="8"/>
      <c r="P629"/>
      <c r="Q629"/>
      <c r="T629" s="18"/>
    </row>
    <row r="630" spans="1:20" x14ac:dyDescent="0.2">
      <c r="A630" s="1" t="s">
        <v>4938</v>
      </c>
      <c r="B630" s="50">
        <v>21</v>
      </c>
      <c r="C630" s="2">
        <v>31</v>
      </c>
      <c r="D630" s="66">
        <v>1286</v>
      </c>
      <c r="P630"/>
      <c r="Q630"/>
      <c r="T630" s="18"/>
    </row>
    <row r="631" spans="1:20" x14ac:dyDescent="0.2">
      <c r="A631" s="1" t="s">
        <v>4939</v>
      </c>
      <c r="B631" s="50">
        <v>20</v>
      </c>
      <c r="C631" s="2">
        <v>33</v>
      </c>
      <c r="D631" s="66">
        <v>1231</v>
      </c>
      <c r="P631"/>
      <c r="Q631"/>
      <c r="T631" s="18"/>
    </row>
    <row r="632" spans="1:20" x14ac:dyDescent="0.2">
      <c r="A632" s="1" t="s">
        <v>4940</v>
      </c>
      <c r="B632" s="50">
        <v>19</v>
      </c>
      <c r="C632" s="2">
        <v>35</v>
      </c>
      <c r="D632" s="66">
        <v>1169</v>
      </c>
      <c r="P632"/>
      <c r="Q632"/>
      <c r="T632" s="18"/>
    </row>
    <row r="633" spans="1:20" x14ac:dyDescent="0.2">
      <c r="A633" s="1" t="s">
        <v>4941</v>
      </c>
      <c r="B633" s="50">
        <v>18</v>
      </c>
      <c r="C633" s="2">
        <v>37</v>
      </c>
      <c r="D633" s="66">
        <v>1098</v>
      </c>
      <c r="P633"/>
      <c r="Q633"/>
      <c r="T633" s="18"/>
    </row>
    <row r="634" spans="1:20" x14ac:dyDescent="0.2">
      <c r="A634" s="1" t="s">
        <v>4942</v>
      </c>
      <c r="B634" s="50">
        <v>17</v>
      </c>
      <c r="C634" s="2">
        <v>38</v>
      </c>
      <c r="D634" s="66">
        <v>1016</v>
      </c>
      <c r="P634"/>
      <c r="Q634"/>
      <c r="T634" s="18"/>
    </row>
    <row r="635" spans="1:20" x14ac:dyDescent="0.2">
      <c r="A635" s="1" t="s">
        <v>4943</v>
      </c>
      <c r="B635" s="50">
        <v>18</v>
      </c>
      <c r="C635" s="2">
        <v>37</v>
      </c>
      <c r="D635" s="66">
        <v>1098</v>
      </c>
      <c r="P635"/>
      <c r="Q635"/>
      <c r="T635" s="18"/>
    </row>
    <row r="636" spans="1:20" x14ac:dyDescent="0.2">
      <c r="A636" s="1" t="s">
        <v>4944</v>
      </c>
      <c r="B636" s="50">
        <v>19</v>
      </c>
      <c r="C636" s="2">
        <v>35</v>
      </c>
      <c r="D636" s="66">
        <v>1169</v>
      </c>
      <c r="F636" s="64" t="s">
        <v>537</v>
      </c>
      <c r="G636" s="64" t="s">
        <v>537</v>
      </c>
      <c r="H636" s="64" t="s">
        <v>537</v>
      </c>
      <c r="I636" s="64" t="s">
        <v>537</v>
      </c>
      <c r="J636" s="64" t="s">
        <v>537</v>
      </c>
      <c r="K636" s="64" t="s">
        <v>537</v>
      </c>
      <c r="P636"/>
      <c r="Q636"/>
      <c r="T636" s="18"/>
    </row>
    <row r="637" spans="1:20" x14ac:dyDescent="0.2">
      <c r="A637" s="1" t="s">
        <v>4945</v>
      </c>
      <c r="B637" s="50">
        <v>19</v>
      </c>
      <c r="C637" s="2">
        <v>33</v>
      </c>
      <c r="D637" s="66">
        <v>1169</v>
      </c>
      <c r="F637" s="64" t="s">
        <v>537</v>
      </c>
      <c r="G637" s="64" t="s">
        <v>537</v>
      </c>
      <c r="H637" s="64" t="s">
        <v>537</v>
      </c>
      <c r="I637" s="64" t="s">
        <v>537</v>
      </c>
      <c r="J637" s="64" t="s">
        <v>537</v>
      </c>
      <c r="K637" s="64" t="s">
        <v>537</v>
      </c>
      <c r="P637"/>
      <c r="Q637"/>
      <c r="T637" s="18"/>
    </row>
    <row r="638" spans="1:20" x14ac:dyDescent="0.2">
      <c r="A638" s="1" t="s">
        <v>4946</v>
      </c>
      <c r="B638" s="50">
        <v>21</v>
      </c>
      <c r="C638" s="2">
        <v>30</v>
      </c>
      <c r="D638" s="66">
        <v>1286</v>
      </c>
      <c r="F638" s="64" t="s">
        <v>537</v>
      </c>
      <c r="G638" s="64" t="s">
        <v>537</v>
      </c>
      <c r="H638" s="64" t="s">
        <v>537</v>
      </c>
      <c r="I638" s="64" t="s">
        <v>537</v>
      </c>
      <c r="J638" s="64" t="s">
        <v>537</v>
      </c>
      <c r="K638" s="64" t="s">
        <v>537</v>
      </c>
      <c r="P638"/>
      <c r="Q638"/>
      <c r="T638" s="18"/>
    </row>
    <row r="639" spans="1:20" x14ac:dyDescent="0.2">
      <c r="A639" s="1" t="s">
        <v>4947</v>
      </c>
      <c r="B639" s="50">
        <v>23</v>
      </c>
      <c r="C639" s="2">
        <v>26</v>
      </c>
      <c r="D639" s="66">
        <v>1381</v>
      </c>
      <c r="F639" s="64" t="s">
        <v>537</v>
      </c>
      <c r="G639" s="64" t="s">
        <v>537</v>
      </c>
      <c r="H639" s="64" t="s">
        <v>537</v>
      </c>
      <c r="I639" s="64" t="s">
        <v>537</v>
      </c>
      <c r="J639" s="64" t="s">
        <v>537</v>
      </c>
      <c r="K639" s="64" t="s">
        <v>537</v>
      </c>
      <c r="P639"/>
      <c r="Q639"/>
      <c r="T639" s="18"/>
    </row>
    <row r="640" spans="1:20" x14ac:dyDescent="0.2">
      <c r="A640" s="1" t="s">
        <v>4948</v>
      </c>
      <c r="B640" s="50">
        <v>25</v>
      </c>
      <c r="C640" s="2">
        <v>22</v>
      </c>
      <c r="D640" s="66">
        <v>1465</v>
      </c>
      <c r="F640" s="64" t="s">
        <v>537</v>
      </c>
      <c r="G640" s="64" t="s">
        <v>537</v>
      </c>
      <c r="H640" s="64" t="s">
        <v>537</v>
      </c>
      <c r="I640" s="64" t="s">
        <v>537</v>
      </c>
      <c r="J640" s="64" t="s">
        <v>537</v>
      </c>
      <c r="K640" s="64" t="s">
        <v>537</v>
      </c>
      <c r="P640"/>
      <c r="Q640"/>
      <c r="T640" s="18"/>
    </row>
    <row r="641" spans="1:20" x14ac:dyDescent="0.2">
      <c r="A641" s="1" t="s">
        <v>4949</v>
      </c>
      <c r="B641" s="50">
        <v>26</v>
      </c>
      <c r="C641" s="2">
        <v>20</v>
      </c>
      <c r="D641" s="66">
        <v>1507</v>
      </c>
      <c r="F641" s="64" t="s">
        <v>537</v>
      </c>
      <c r="G641" s="64" t="s">
        <v>537</v>
      </c>
      <c r="H641" s="64" t="s">
        <v>537</v>
      </c>
      <c r="I641" s="64" t="s">
        <v>537</v>
      </c>
      <c r="J641" s="64" t="s">
        <v>537</v>
      </c>
      <c r="K641" s="64" t="s">
        <v>537</v>
      </c>
      <c r="P641"/>
      <c r="Q641"/>
      <c r="T641" s="18"/>
    </row>
    <row r="642" spans="1:20" x14ac:dyDescent="0.2">
      <c r="A642" s="1" t="s">
        <v>4950</v>
      </c>
      <c r="B642" s="50">
        <v>27</v>
      </c>
      <c r="C642" s="2">
        <v>18</v>
      </c>
      <c r="D642" s="66">
        <v>1550</v>
      </c>
      <c r="F642" s="64" t="s">
        <v>537</v>
      </c>
      <c r="G642" s="64" t="s">
        <v>537</v>
      </c>
      <c r="H642" s="64" t="s">
        <v>537</v>
      </c>
      <c r="I642" s="64" t="s">
        <v>537</v>
      </c>
      <c r="J642" s="64" t="s">
        <v>537</v>
      </c>
      <c r="K642" s="64" t="s">
        <v>537</v>
      </c>
      <c r="P642"/>
      <c r="Q642"/>
      <c r="T642" s="18"/>
    </row>
    <row r="643" spans="1:20" x14ac:dyDescent="0.2">
      <c r="A643" s="1" t="s">
        <v>4951</v>
      </c>
      <c r="B643" s="50">
        <v>28</v>
      </c>
      <c r="C643" s="2">
        <v>16</v>
      </c>
      <c r="D643" s="66">
        <v>1594</v>
      </c>
      <c r="F643" s="64" t="s">
        <v>537</v>
      </c>
      <c r="G643" s="64" t="s">
        <v>537</v>
      </c>
      <c r="H643" s="64" t="s">
        <v>537</v>
      </c>
      <c r="I643" s="64" t="s">
        <v>537</v>
      </c>
      <c r="J643" s="64" t="s">
        <v>537</v>
      </c>
      <c r="K643" s="64" t="s">
        <v>537</v>
      </c>
      <c r="P643"/>
      <c r="Q643"/>
      <c r="T643" s="18"/>
    </row>
    <row r="644" spans="1:20" x14ac:dyDescent="0.2">
      <c r="A644" s="1" t="s">
        <v>4952</v>
      </c>
      <c r="B644" s="50">
        <v>28</v>
      </c>
      <c r="C644" s="2">
        <v>16</v>
      </c>
      <c r="D644" s="66">
        <v>1594</v>
      </c>
      <c r="F644" s="64" t="s">
        <v>537</v>
      </c>
      <c r="G644" s="64" t="s">
        <v>537</v>
      </c>
      <c r="H644" s="64" t="s">
        <v>537</v>
      </c>
      <c r="I644" s="64" t="s">
        <v>537</v>
      </c>
      <c r="J644" s="64" t="s">
        <v>537</v>
      </c>
      <c r="K644" s="64" t="s">
        <v>537</v>
      </c>
      <c r="P644"/>
      <c r="Q644"/>
      <c r="T644" s="18"/>
    </row>
    <row r="645" spans="1:20" x14ac:dyDescent="0.2">
      <c r="A645" s="1" t="s">
        <v>4953</v>
      </c>
      <c r="B645" s="50">
        <v>28</v>
      </c>
      <c r="C645" s="2">
        <v>16</v>
      </c>
      <c r="D645" s="66">
        <v>1594</v>
      </c>
      <c r="F645" s="64" t="s">
        <v>537</v>
      </c>
      <c r="G645" s="64" t="s">
        <v>537</v>
      </c>
      <c r="H645" s="64" t="s">
        <v>537</v>
      </c>
      <c r="I645" s="64" t="s">
        <v>537</v>
      </c>
      <c r="J645" s="64" t="s">
        <v>537</v>
      </c>
      <c r="K645" s="64" t="s">
        <v>537</v>
      </c>
      <c r="P645"/>
      <c r="Q645"/>
      <c r="T645" s="18"/>
    </row>
    <row r="646" spans="1:20" x14ac:dyDescent="0.2">
      <c r="A646" s="1" t="s">
        <v>4954</v>
      </c>
      <c r="B646" s="50">
        <v>27</v>
      </c>
      <c r="C646" s="2">
        <v>16</v>
      </c>
      <c r="D646" s="66">
        <v>1550</v>
      </c>
      <c r="F646" s="64" t="s">
        <v>537</v>
      </c>
      <c r="G646" s="64" t="s">
        <v>537</v>
      </c>
      <c r="H646" s="64" t="s">
        <v>537</v>
      </c>
      <c r="I646" s="64" t="s">
        <v>537</v>
      </c>
      <c r="J646" s="64" t="s">
        <v>537</v>
      </c>
      <c r="K646" s="64" t="s">
        <v>537</v>
      </c>
      <c r="P646"/>
      <c r="Q646"/>
      <c r="T646" s="18"/>
    </row>
    <row r="647" spans="1:20" x14ac:dyDescent="0.2">
      <c r="A647" s="1" t="s">
        <v>4955</v>
      </c>
      <c r="B647" s="50">
        <v>27</v>
      </c>
      <c r="C647" s="2">
        <v>17</v>
      </c>
      <c r="D647" s="66">
        <v>1550</v>
      </c>
      <c r="F647" s="64" t="s">
        <v>537</v>
      </c>
      <c r="G647" s="64" t="s">
        <v>537</v>
      </c>
      <c r="H647" s="64" t="s">
        <v>537</v>
      </c>
      <c r="I647" s="64" t="s">
        <v>537</v>
      </c>
      <c r="J647" s="64" t="s">
        <v>537</v>
      </c>
      <c r="K647" s="64" t="s">
        <v>537</v>
      </c>
      <c r="P647"/>
      <c r="Q647"/>
      <c r="T647" s="18"/>
    </row>
    <row r="648" spans="1:20" x14ac:dyDescent="0.2">
      <c r="A648" s="1" t="s">
        <v>4956</v>
      </c>
      <c r="B648" s="50">
        <v>26</v>
      </c>
      <c r="C648" s="2">
        <v>18</v>
      </c>
      <c r="D648" s="66">
        <v>1507</v>
      </c>
      <c r="F648" s="64" t="s">
        <v>537</v>
      </c>
      <c r="G648" s="64" t="s">
        <v>537</v>
      </c>
      <c r="H648" s="64" t="s">
        <v>537</v>
      </c>
      <c r="I648" s="64" t="s">
        <v>537</v>
      </c>
      <c r="J648" s="64" t="s">
        <v>537</v>
      </c>
      <c r="K648" s="64" t="s">
        <v>537</v>
      </c>
      <c r="P648"/>
      <c r="Q648"/>
      <c r="T648" s="18"/>
    </row>
    <row r="649" spans="1:20" x14ac:dyDescent="0.2">
      <c r="A649" s="1" t="s">
        <v>4957</v>
      </c>
      <c r="B649" s="50">
        <v>25</v>
      </c>
      <c r="C649" s="2">
        <v>20</v>
      </c>
      <c r="D649" s="66">
        <v>1465</v>
      </c>
      <c r="F649" s="64" t="s">
        <v>537</v>
      </c>
      <c r="G649" s="64" t="s">
        <v>537</v>
      </c>
      <c r="H649" s="64" t="s">
        <v>537</v>
      </c>
      <c r="I649" s="64" t="s">
        <v>537</v>
      </c>
      <c r="J649" s="64" t="s">
        <v>537</v>
      </c>
      <c r="K649" s="64" t="s">
        <v>537</v>
      </c>
      <c r="P649"/>
      <c r="Q649"/>
      <c r="T649" s="18"/>
    </row>
    <row r="650" spans="1:20" x14ac:dyDescent="0.2">
      <c r="A650" s="1" t="s">
        <v>4958</v>
      </c>
      <c r="B650" s="50">
        <v>24</v>
      </c>
      <c r="C650" s="2">
        <v>21</v>
      </c>
      <c r="D650" s="66">
        <v>1424</v>
      </c>
      <c r="F650" s="64" t="s">
        <v>537</v>
      </c>
      <c r="G650" s="64" t="s">
        <v>537</v>
      </c>
      <c r="H650" s="64" t="s">
        <v>537</v>
      </c>
      <c r="I650" s="64" t="s">
        <v>537</v>
      </c>
      <c r="J650" s="64" t="s">
        <v>537</v>
      </c>
      <c r="K650" s="64" t="s">
        <v>537</v>
      </c>
      <c r="P650"/>
      <c r="Q650"/>
      <c r="T650" s="18"/>
    </row>
    <row r="651" spans="1:20" x14ac:dyDescent="0.2">
      <c r="A651" s="1" t="s">
        <v>4959</v>
      </c>
      <c r="B651" s="50">
        <v>23</v>
      </c>
      <c r="C651" s="2">
        <v>23</v>
      </c>
      <c r="D651" s="66">
        <v>1381</v>
      </c>
      <c r="F651" s="64" t="s">
        <v>537</v>
      </c>
      <c r="G651" s="64" t="s">
        <v>537</v>
      </c>
      <c r="H651" s="64" t="s">
        <v>537</v>
      </c>
      <c r="I651" s="64" t="s">
        <v>537</v>
      </c>
      <c r="J651" s="64" t="s">
        <v>537</v>
      </c>
      <c r="K651" s="64" t="s">
        <v>537</v>
      </c>
      <c r="P651"/>
      <c r="Q651"/>
      <c r="T651" s="18"/>
    </row>
    <row r="652" spans="1:20" x14ac:dyDescent="0.2">
      <c r="A652" s="1" t="s">
        <v>4960</v>
      </c>
      <c r="B652" s="50">
        <v>21</v>
      </c>
      <c r="C652" s="2">
        <v>24</v>
      </c>
      <c r="D652" s="66">
        <v>1286</v>
      </c>
      <c r="E652" s="67">
        <v>1360.6666666666667</v>
      </c>
      <c r="F652" s="56"/>
      <c r="G652" s="56"/>
      <c r="H652" s="55"/>
      <c r="I652" s="55"/>
      <c r="J652" s="55"/>
      <c r="K652" s="55"/>
      <c r="L652" s="8"/>
      <c r="P652"/>
      <c r="Q652"/>
      <c r="T652" s="18"/>
    </row>
    <row r="653" spans="1:20" x14ac:dyDescent="0.2">
      <c r="A653" s="1" t="s">
        <v>4961</v>
      </c>
      <c r="B653" s="50">
        <v>20</v>
      </c>
      <c r="C653" s="2">
        <v>25</v>
      </c>
      <c r="D653" s="66">
        <v>1231</v>
      </c>
      <c r="E653" s="67"/>
      <c r="F653" s="8"/>
      <c r="P653"/>
      <c r="Q653"/>
      <c r="T653" s="18"/>
    </row>
    <row r="654" spans="1:20" x14ac:dyDescent="0.2">
      <c r="A654" s="1" t="s">
        <v>4962</v>
      </c>
      <c r="B654" s="50">
        <v>19</v>
      </c>
      <c r="C654" s="2">
        <v>25</v>
      </c>
      <c r="D654" s="66">
        <v>1169</v>
      </c>
      <c r="P654"/>
      <c r="Q654"/>
      <c r="T654" s="18"/>
    </row>
    <row r="655" spans="1:20" x14ac:dyDescent="0.2">
      <c r="A655" s="1" t="s">
        <v>4963</v>
      </c>
      <c r="B655" s="50">
        <v>18</v>
      </c>
      <c r="C655" s="2">
        <v>26</v>
      </c>
      <c r="D655" s="66">
        <v>1098</v>
      </c>
      <c r="P655"/>
      <c r="Q655"/>
      <c r="T655" s="18"/>
    </row>
    <row r="656" spans="1:20" x14ac:dyDescent="0.2">
      <c r="A656" s="1" t="s">
        <v>4964</v>
      </c>
      <c r="B656" s="50">
        <v>18</v>
      </c>
      <c r="C656" s="2">
        <v>28</v>
      </c>
      <c r="D656" s="66">
        <v>1098</v>
      </c>
      <c r="P656"/>
      <c r="Q656"/>
      <c r="T656" s="18"/>
    </row>
    <row r="657" spans="1:20" x14ac:dyDescent="0.2">
      <c r="A657" s="1" t="s">
        <v>4965</v>
      </c>
      <c r="B657" s="50">
        <v>17</v>
      </c>
      <c r="C657" s="2">
        <v>29</v>
      </c>
      <c r="D657" s="66">
        <v>1016</v>
      </c>
      <c r="P657"/>
      <c r="Q657"/>
      <c r="T657" s="18"/>
    </row>
    <row r="658" spans="1:20" x14ac:dyDescent="0.2">
      <c r="A658" s="1" t="s">
        <v>4966</v>
      </c>
      <c r="B658" s="50">
        <v>17</v>
      </c>
      <c r="C658" s="2">
        <v>31</v>
      </c>
      <c r="D658" s="66">
        <v>1016</v>
      </c>
      <c r="P658"/>
      <c r="Q658"/>
      <c r="T658" s="18"/>
    </row>
    <row r="659" spans="1:20" x14ac:dyDescent="0.2">
      <c r="A659" s="1" t="s">
        <v>4967</v>
      </c>
      <c r="B659" s="50">
        <v>17</v>
      </c>
      <c r="C659" s="2">
        <v>30</v>
      </c>
      <c r="D659" s="66">
        <v>1016</v>
      </c>
      <c r="P659"/>
      <c r="Q659"/>
      <c r="T659" s="18"/>
    </row>
    <row r="660" spans="1:20" x14ac:dyDescent="0.2">
      <c r="A660" s="1" t="s">
        <v>4968</v>
      </c>
      <c r="B660" s="50">
        <v>18</v>
      </c>
      <c r="C660" s="2">
        <v>28</v>
      </c>
      <c r="D660" s="66">
        <v>1098</v>
      </c>
      <c r="F660">
        <v>12.4</v>
      </c>
      <c r="G660">
        <v>61</v>
      </c>
      <c r="H660">
        <v>448154</v>
      </c>
      <c r="I660">
        <v>11.3</v>
      </c>
      <c r="J660">
        <v>66.099999999999994</v>
      </c>
      <c r="K660">
        <v>392485</v>
      </c>
      <c r="P660"/>
      <c r="Q660"/>
      <c r="T660" s="18"/>
    </row>
    <row r="661" spans="1:20" x14ac:dyDescent="0.2">
      <c r="A661" s="1" t="s">
        <v>4969</v>
      </c>
      <c r="B661" s="50">
        <v>18</v>
      </c>
      <c r="C661" s="2">
        <v>27</v>
      </c>
      <c r="D661" s="66">
        <v>1098</v>
      </c>
      <c r="F661">
        <v>15.2</v>
      </c>
      <c r="G661">
        <v>58.9</v>
      </c>
      <c r="H661">
        <v>448154</v>
      </c>
      <c r="I661">
        <v>11.9</v>
      </c>
      <c r="J661">
        <v>78.2</v>
      </c>
      <c r="K661">
        <v>392566</v>
      </c>
      <c r="P661"/>
      <c r="Q661"/>
      <c r="T661" s="18"/>
    </row>
    <row r="662" spans="1:20" x14ac:dyDescent="0.2">
      <c r="A662" s="1" t="s">
        <v>4970</v>
      </c>
      <c r="B662" s="50">
        <v>20</v>
      </c>
      <c r="C662" s="2">
        <v>24</v>
      </c>
      <c r="D662" s="66">
        <v>1231</v>
      </c>
      <c r="F662">
        <v>21.8</v>
      </c>
      <c r="G662">
        <v>41.2</v>
      </c>
      <c r="H662">
        <v>448154</v>
      </c>
      <c r="I662">
        <v>13.1</v>
      </c>
      <c r="J662">
        <v>81.900000000000006</v>
      </c>
      <c r="K662">
        <v>392566</v>
      </c>
      <c r="P662"/>
      <c r="Q662"/>
      <c r="T662" s="18"/>
    </row>
    <row r="663" spans="1:20" x14ac:dyDescent="0.2">
      <c r="A663" s="1" t="s">
        <v>4971</v>
      </c>
      <c r="B663" s="50">
        <v>23</v>
      </c>
      <c r="C663" s="2">
        <v>21</v>
      </c>
      <c r="D663" s="66">
        <v>1381</v>
      </c>
      <c r="F663">
        <v>23</v>
      </c>
      <c r="G663">
        <v>38</v>
      </c>
      <c r="H663">
        <v>448154</v>
      </c>
      <c r="I663">
        <v>21.2</v>
      </c>
      <c r="J663">
        <v>42.7</v>
      </c>
      <c r="K663">
        <v>392566</v>
      </c>
      <c r="P663"/>
      <c r="Q663"/>
      <c r="T663" s="18"/>
    </row>
    <row r="664" spans="1:20" x14ac:dyDescent="0.2">
      <c r="A664" s="1" t="s">
        <v>4972</v>
      </c>
      <c r="B664" s="50">
        <v>25</v>
      </c>
      <c r="C664" s="2">
        <v>18</v>
      </c>
      <c r="D664" s="66">
        <v>1465</v>
      </c>
      <c r="F664">
        <v>23.2</v>
      </c>
      <c r="G664">
        <v>36.1</v>
      </c>
      <c r="H664">
        <v>448154</v>
      </c>
      <c r="I664">
        <v>24.2</v>
      </c>
      <c r="J664">
        <v>36.799999999999997</v>
      </c>
      <c r="K664">
        <v>392566</v>
      </c>
      <c r="P664"/>
      <c r="Q664"/>
      <c r="T664" s="18"/>
    </row>
    <row r="665" spans="1:20" x14ac:dyDescent="0.2">
      <c r="A665" s="1" t="s">
        <v>4973</v>
      </c>
      <c r="B665" s="50">
        <v>26</v>
      </c>
      <c r="C665" s="2">
        <v>17</v>
      </c>
      <c r="D665" s="66">
        <v>1507</v>
      </c>
      <c r="F665">
        <v>25</v>
      </c>
      <c r="G665">
        <v>33</v>
      </c>
      <c r="H665">
        <v>448154</v>
      </c>
      <c r="I665">
        <v>26</v>
      </c>
      <c r="J665">
        <v>33.4</v>
      </c>
      <c r="K665">
        <v>392570</v>
      </c>
      <c r="P665"/>
      <c r="Q665"/>
      <c r="T665" s="18"/>
    </row>
    <row r="666" spans="1:20" x14ac:dyDescent="0.2">
      <c r="A666" s="1" t="s">
        <v>4974</v>
      </c>
      <c r="B666" s="50">
        <v>27</v>
      </c>
      <c r="C666" s="2">
        <v>15</v>
      </c>
      <c r="D666" s="66">
        <v>1550</v>
      </c>
      <c r="F666">
        <v>26.2</v>
      </c>
      <c r="G666">
        <v>32.299999999999997</v>
      </c>
      <c r="H666">
        <v>448154</v>
      </c>
      <c r="I666">
        <v>24.2</v>
      </c>
      <c r="J666">
        <v>36.1</v>
      </c>
      <c r="K666">
        <v>392570</v>
      </c>
      <c r="P666"/>
      <c r="Q666"/>
      <c r="T666" s="18"/>
    </row>
    <row r="667" spans="1:20" x14ac:dyDescent="0.2">
      <c r="A667" s="1" t="s">
        <v>4975</v>
      </c>
      <c r="B667" s="50">
        <v>28</v>
      </c>
      <c r="C667" s="2">
        <v>13</v>
      </c>
      <c r="D667" s="66">
        <v>1594</v>
      </c>
      <c r="F667">
        <v>27.4</v>
      </c>
      <c r="G667">
        <v>29.6</v>
      </c>
      <c r="H667">
        <v>448154</v>
      </c>
      <c r="I667">
        <v>23.3</v>
      </c>
      <c r="J667">
        <v>48.5</v>
      </c>
      <c r="K667">
        <v>392801</v>
      </c>
      <c r="P667"/>
      <c r="Q667"/>
      <c r="T667" s="18"/>
    </row>
    <row r="668" spans="1:20" x14ac:dyDescent="0.2">
      <c r="A668" s="1" t="s">
        <v>4976</v>
      </c>
      <c r="B668" s="50">
        <v>28</v>
      </c>
      <c r="C668" s="2">
        <v>14</v>
      </c>
      <c r="D668" s="66">
        <v>1594</v>
      </c>
      <c r="F668">
        <v>27.2</v>
      </c>
      <c r="G668">
        <v>29.1</v>
      </c>
      <c r="H668">
        <v>448154</v>
      </c>
      <c r="I668">
        <v>15.1</v>
      </c>
      <c r="J668">
        <v>47.2</v>
      </c>
      <c r="K668">
        <v>392801</v>
      </c>
      <c r="P668"/>
      <c r="Q668"/>
      <c r="T668" s="18"/>
    </row>
    <row r="669" spans="1:20" x14ac:dyDescent="0.2">
      <c r="A669" s="1" t="s">
        <v>4977</v>
      </c>
      <c r="B669" s="50">
        <v>27</v>
      </c>
      <c r="C669" s="2">
        <v>15</v>
      </c>
      <c r="D669" s="66">
        <v>1550</v>
      </c>
      <c r="F669">
        <v>26.9</v>
      </c>
      <c r="G669">
        <v>28.8</v>
      </c>
      <c r="H669">
        <v>448154</v>
      </c>
      <c r="I669">
        <v>16.2</v>
      </c>
      <c r="J669">
        <v>62.8</v>
      </c>
      <c r="K669">
        <v>392801</v>
      </c>
      <c r="P669"/>
      <c r="Q669"/>
      <c r="T669" s="18"/>
    </row>
    <row r="670" spans="1:20" x14ac:dyDescent="0.2">
      <c r="A670" s="1" t="s">
        <v>4978</v>
      </c>
      <c r="B670" s="50">
        <v>27</v>
      </c>
      <c r="C670" s="2">
        <v>15</v>
      </c>
      <c r="D670" s="66">
        <v>1550</v>
      </c>
      <c r="F670">
        <v>27.3</v>
      </c>
      <c r="G670">
        <v>28.3</v>
      </c>
      <c r="H670">
        <v>448154</v>
      </c>
      <c r="I670">
        <v>13.8</v>
      </c>
      <c r="J670">
        <v>76.8</v>
      </c>
      <c r="K670">
        <v>392801</v>
      </c>
      <c r="P670"/>
      <c r="Q670"/>
      <c r="T670" s="18"/>
    </row>
    <row r="671" spans="1:20" x14ac:dyDescent="0.2">
      <c r="A671" s="1" t="s">
        <v>4979</v>
      </c>
      <c r="B671" s="50">
        <v>26</v>
      </c>
      <c r="C671" s="2">
        <v>18</v>
      </c>
      <c r="D671" s="66">
        <v>1507</v>
      </c>
      <c r="F671">
        <v>21.2</v>
      </c>
      <c r="G671">
        <v>40.5</v>
      </c>
      <c r="H671">
        <v>448154</v>
      </c>
      <c r="I671">
        <v>21.1</v>
      </c>
      <c r="J671">
        <v>41</v>
      </c>
      <c r="K671">
        <v>392801</v>
      </c>
      <c r="P671"/>
      <c r="Q671"/>
      <c r="T671" s="18"/>
    </row>
    <row r="672" spans="1:20" x14ac:dyDescent="0.2">
      <c r="A672" s="1" t="s">
        <v>4980</v>
      </c>
      <c r="B672" s="50">
        <v>25</v>
      </c>
      <c r="C672" s="2">
        <v>21</v>
      </c>
      <c r="D672" s="66">
        <v>1465</v>
      </c>
      <c r="F672">
        <v>18.899999999999999</v>
      </c>
      <c r="G672">
        <v>55.2</v>
      </c>
      <c r="H672">
        <v>448154</v>
      </c>
      <c r="I672">
        <v>19.100000000000001</v>
      </c>
      <c r="J672">
        <v>43</v>
      </c>
      <c r="K672">
        <v>392801</v>
      </c>
      <c r="P672"/>
      <c r="Q672"/>
      <c r="T672" s="18"/>
    </row>
    <row r="673" spans="1:20" x14ac:dyDescent="0.2">
      <c r="A673" s="1" t="s">
        <v>4981</v>
      </c>
      <c r="B673" s="50">
        <v>25</v>
      </c>
      <c r="C673" s="2">
        <v>24</v>
      </c>
      <c r="D673" s="66">
        <v>1465</v>
      </c>
      <c r="F673">
        <v>17</v>
      </c>
      <c r="G673">
        <v>51.7</v>
      </c>
      <c r="H673">
        <v>448154</v>
      </c>
      <c r="I673">
        <v>16.3</v>
      </c>
      <c r="J673">
        <v>50.3</v>
      </c>
      <c r="K673">
        <v>392801</v>
      </c>
      <c r="P673"/>
      <c r="Q673"/>
      <c r="T673" s="18"/>
    </row>
    <row r="674" spans="1:20" x14ac:dyDescent="0.2">
      <c r="A674" s="1" t="s">
        <v>4982</v>
      </c>
      <c r="B674" s="50">
        <v>23</v>
      </c>
      <c r="C674" s="2">
        <v>27</v>
      </c>
      <c r="D674" s="66">
        <v>1381</v>
      </c>
      <c r="F674" t="s">
        <v>537</v>
      </c>
      <c r="G674" t="s">
        <v>537</v>
      </c>
      <c r="H674">
        <v>448154</v>
      </c>
      <c r="I674">
        <v>15.9</v>
      </c>
      <c r="J674">
        <v>66</v>
      </c>
      <c r="K674">
        <v>392801</v>
      </c>
      <c r="P674"/>
      <c r="Q674"/>
      <c r="T674" s="18"/>
    </row>
    <row r="675" spans="1:20" x14ac:dyDescent="0.2">
      <c r="A675" s="1" t="s">
        <v>4983</v>
      </c>
      <c r="B675" s="50">
        <v>22</v>
      </c>
      <c r="C675" s="2">
        <v>30</v>
      </c>
      <c r="D675" s="66">
        <v>1335</v>
      </c>
      <c r="F675" t="s">
        <v>537</v>
      </c>
      <c r="G675" t="s">
        <v>537</v>
      </c>
      <c r="H675">
        <v>448154</v>
      </c>
      <c r="I675">
        <v>15.4</v>
      </c>
      <c r="J675">
        <v>67</v>
      </c>
      <c r="K675">
        <v>392801</v>
      </c>
      <c r="P675"/>
      <c r="Q675"/>
      <c r="T675" s="18"/>
    </row>
    <row r="676" spans="1:20" x14ac:dyDescent="0.2">
      <c r="A676" s="1" t="s">
        <v>4984</v>
      </c>
      <c r="B676" s="50">
        <v>21</v>
      </c>
      <c r="C676" s="2">
        <v>34</v>
      </c>
      <c r="D676" s="66">
        <v>1286</v>
      </c>
      <c r="E676" s="67">
        <v>1320.875</v>
      </c>
      <c r="F676" s="56">
        <f>AVERAGE(F660:F675)</f>
        <v>22.335714285714285</v>
      </c>
      <c r="G676" s="56">
        <f>AVERAGE(G660:G675)</f>
        <v>40.264285714285727</v>
      </c>
      <c r="H676" s="55">
        <f>H684-H612</f>
        <v>176</v>
      </c>
      <c r="I676" s="55">
        <f>AVERAGE(I660:I675)</f>
        <v>18.006249999999998</v>
      </c>
      <c r="J676" s="55">
        <f>AVERAGE(J660:J675)</f>
        <v>54.862499999999997</v>
      </c>
      <c r="K676" s="55">
        <f>K684-K612</f>
        <v>1135</v>
      </c>
      <c r="L676" s="8">
        <f>(H684-H660)+(K684-K660)</f>
        <v>604</v>
      </c>
      <c r="P676"/>
      <c r="Q676"/>
      <c r="T676" s="18"/>
    </row>
    <row r="677" spans="1:20" x14ac:dyDescent="0.2">
      <c r="A677" s="1" t="s">
        <v>4985</v>
      </c>
      <c r="B677" s="50">
        <v>20</v>
      </c>
      <c r="C677" s="2">
        <v>38</v>
      </c>
      <c r="D677" s="66">
        <v>1231</v>
      </c>
      <c r="E677" s="67"/>
      <c r="F677" s="8"/>
      <c r="P677"/>
      <c r="Q677"/>
      <c r="T677" s="18"/>
    </row>
    <row r="678" spans="1:20" x14ac:dyDescent="0.2">
      <c r="A678" s="1" t="s">
        <v>4986</v>
      </c>
      <c r="B678" s="50">
        <v>19</v>
      </c>
      <c r="C678" s="2">
        <v>43</v>
      </c>
      <c r="D678" s="66">
        <v>1169</v>
      </c>
      <c r="P678"/>
      <c r="Q678"/>
      <c r="T678" s="18"/>
    </row>
    <row r="679" spans="1:20" x14ac:dyDescent="0.2">
      <c r="A679" s="1" t="s">
        <v>4987</v>
      </c>
      <c r="B679" s="50">
        <v>18</v>
      </c>
      <c r="C679" s="2">
        <v>47</v>
      </c>
      <c r="D679" s="66">
        <v>1098</v>
      </c>
      <c r="P679"/>
      <c r="Q679"/>
      <c r="T679" s="18"/>
    </row>
    <row r="680" spans="1:20" x14ac:dyDescent="0.2">
      <c r="A680" s="1" t="s">
        <v>4988</v>
      </c>
      <c r="B680" s="50">
        <v>17</v>
      </c>
      <c r="C680" s="2">
        <v>50</v>
      </c>
      <c r="D680" s="66">
        <v>1016</v>
      </c>
      <c r="P680"/>
      <c r="Q680"/>
      <c r="T680" s="18"/>
    </row>
    <row r="681" spans="1:20" x14ac:dyDescent="0.2">
      <c r="A681" s="1" t="s">
        <v>4989</v>
      </c>
      <c r="B681" s="50">
        <v>16</v>
      </c>
      <c r="C681" s="2">
        <v>52</v>
      </c>
      <c r="D681" s="66">
        <v>921</v>
      </c>
      <c r="P681"/>
      <c r="Q681"/>
      <c r="T681" s="18"/>
    </row>
    <row r="682" spans="1:20" x14ac:dyDescent="0.2">
      <c r="A682" s="1" t="s">
        <v>4990</v>
      </c>
      <c r="B682" s="50">
        <v>15</v>
      </c>
      <c r="C682" s="2">
        <v>55</v>
      </c>
      <c r="D682" s="66">
        <v>811</v>
      </c>
      <c r="P682"/>
      <c r="Q682"/>
      <c r="T682" s="18"/>
    </row>
    <row r="683" spans="1:20" x14ac:dyDescent="0.2">
      <c r="A683" s="1" t="s">
        <v>4991</v>
      </c>
      <c r="B683" s="50">
        <v>16</v>
      </c>
      <c r="C683" s="2">
        <v>55</v>
      </c>
      <c r="D683" s="66">
        <v>921</v>
      </c>
      <c r="P683"/>
      <c r="Q683"/>
      <c r="T683" s="18"/>
    </row>
    <row r="684" spans="1:20" x14ac:dyDescent="0.2">
      <c r="A684" s="1" t="s">
        <v>4992</v>
      </c>
      <c r="B684" s="50">
        <v>16</v>
      </c>
      <c r="C684" s="2">
        <v>56</v>
      </c>
      <c r="D684" s="66">
        <v>921</v>
      </c>
      <c r="F684">
        <v>14.7</v>
      </c>
      <c r="G684">
        <v>70.2</v>
      </c>
      <c r="H684">
        <v>448154</v>
      </c>
      <c r="I684">
        <v>13.4</v>
      </c>
      <c r="J684">
        <v>76.7</v>
      </c>
      <c r="K684">
        <v>393089</v>
      </c>
      <c r="P684"/>
      <c r="Q684"/>
      <c r="T684" s="18"/>
    </row>
    <row r="685" spans="1:20" x14ac:dyDescent="0.2">
      <c r="A685" s="1" t="s">
        <v>4993</v>
      </c>
      <c r="B685" s="50">
        <v>17</v>
      </c>
      <c r="C685" s="2">
        <v>56</v>
      </c>
      <c r="D685" s="66">
        <v>1016</v>
      </c>
      <c r="F685">
        <v>19.3</v>
      </c>
      <c r="G685">
        <v>62.9</v>
      </c>
      <c r="H685">
        <v>448154</v>
      </c>
      <c r="I685">
        <v>16.100000000000001</v>
      </c>
      <c r="J685">
        <v>76.7</v>
      </c>
      <c r="K685">
        <v>393122</v>
      </c>
      <c r="P685"/>
      <c r="Q685"/>
      <c r="T685" s="18"/>
    </row>
    <row r="686" spans="1:20" x14ac:dyDescent="0.2">
      <c r="A686" s="1" t="s">
        <v>4994</v>
      </c>
      <c r="B686" s="50">
        <v>18</v>
      </c>
      <c r="C686" s="2">
        <v>50</v>
      </c>
      <c r="D686" s="66">
        <v>1098</v>
      </c>
      <c r="F686">
        <v>25.3</v>
      </c>
      <c r="G686">
        <v>55.2</v>
      </c>
      <c r="H686">
        <v>448154</v>
      </c>
      <c r="I686">
        <v>13.8</v>
      </c>
      <c r="J686">
        <v>87.3</v>
      </c>
      <c r="K686">
        <v>393178</v>
      </c>
      <c r="P686"/>
      <c r="Q686"/>
      <c r="T686" s="18"/>
    </row>
    <row r="687" spans="1:20" x14ac:dyDescent="0.2">
      <c r="A687" s="1" t="s">
        <v>4995</v>
      </c>
      <c r="B687" s="50">
        <v>20</v>
      </c>
      <c r="C687" s="2">
        <v>44</v>
      </c>
      <c r="D687" s="66">
        <v>1231</v>
      </c>
      <c r="F687">
        <v>25.8</v>
      </c>
      <c r="G687">
        <v>47.6</v>
      </c>
      <c r="H687">
        <v>448154</v>
      </c>
      <c r="I687">
        <v>14.5</v>
      </c>
      <c r="J687">
        <v>85.7</v>
      </c>
      <c r="K687">
        <v>393257</v>
      </c>
      <c r="P687"/>
      <c r="Q687"/>
      <c r="T687" s="18"/>
    </row>
    <row r="688" spans="1:20" x14ac:dyDescent="0.2">
      <c r="A688" s="1" t="s">
        <v>4996</v>
      </c>
      <c r="B688" s="50">
        <v>22</v>
      </c>
      <c r="C688" s="2">
        <v>38</v>
      </c>
      <c r="D688" s="66">
        <v>1335</v>
      </c>
      <c r="F688">
        <v>26.2</v>
      </c>
      <c r="G688">
        <v>42.8</v>
      </c>
      <c r="H688">
        <v>448154</v>
      </c>
      <c r="I688">
        <v>15.4</v>
      </c>
      <c r="J688">
        <v>85</v>
      </c>
      <c r="K688">
        <v>393374</v>
      </c>
      <c r="P688"/>
      <c r="Q688"/>
      <c r="T688" s="18"/>
    </row>
    <row r="689" spans="1:20" x14ac:dyDescent="0.2">
      <c r="A689" s="1" t="s">
        <v>4997</v>
      </c>
      <c r="B689" s="50">
        <v>23</v>
      </c>
      <c r="C689" s="2">
        <v>34</v>
      </c>
      <c r="D689" s="66">
        <v>1381</v>
      </c>
      <c r="F689">
        <v>25.5</v>
      </c>
      <c r="G689">
        <v>42</v>
      </c>
      <c r="H689">
        <v>448154</v>
      </c>
      <c r="I689">
        <v>17.2</v>
      </c>
      <c r="J689">
        <v>75.900000000000006</v>
      </c>
      <c r="K689">
        <v>393565</v>
      </c>
      <c r="P689"/>
      <c r="Q689"/>
      <c r="T689" s="18"/>
    </row>
    <row r="690" spans="1:20" x14ac:dyDescent="0.2">
      <c r="A690" s="1" t="s">
        <v>4998</v>
      </c>
      <c r="B690" s="50">
        <v>25</v>
      </c>
      <c r="C690" s="2">
        <v>30</v>
      </c>
      <c r="D690" s="66">
        <v>1465</v>
      </c>
      <c r="F690">
        <v>25.6</v>
      </c>
      <c r="G690">
        <v>36.1</v>
      </c>
      <c r="H690">
        <v>448154</v>
      </c>
      <c r="I690">
        <v>20.7</v>
      </c>
      <c r="J690">
        <v>65.7</v>
      </c>
      <c r="K690">
        <v>393565</v>
      </c>
      <c r="P690"/>
      <c r="Q690"/>
      <c r="T690" s="18"/>
    </row>
    <row r="691" spans="1:20" x14ac:dyDescent="0.2">
      <c r="A691" s="1" t="s">
        <v>4999</v>
      </c>
      <c r="B691" s="50">
        <v>26</v>
      </c>
      <c r="C691" s="2">
        <v>27</v>
      </c>
      <c r="D691" s="66">
        <v>1507</v>
      </c>
      <c r="F691">
        <v>27.5</v>
      </c>
      <c r="G691">
        <v>36.799999999999997</v>
      </c>
      <c r="H691">
        <v>448154</v>
      </c>
      <c r="I691">
        <v>18.5</v>
      </c>
      <c r="J691">
        <v>68.099999999999994</v>
      </c>
      <c r="K691">
        <v>393565</v>
      </c>
      <c r="P691"/>
      <c r="Q691"/>
      <c r="T691" s="18"/>
    </row>
    <row r="692" spans="1:20" x14ac:dyDescent="0.2">
      <c r="A692" s="1" t="s">
        <v>5000</v>
      </c>
      <c r="B692" s="50">
        <v>26</v>
      </c>
      <c r="C692" s="2">
        <v>27</v>
      </c>
      <c r="D692" s="66">
        <v>1507</v>
      </c>
      <c r="F692">
        <v>27</v>
      </c>
      <c r="G692">
        <v>36</v>
      </c>
      <c r="H692">
        <v>448154</v>
      </c>
      <c r="I692">
        <v>18.3</v>
      </c>
      <c r="J692">
        <v>69.2</v>
      </c>
      <c r="K692">
        <v>393565</v>
      </c>
      <c r="P692"/>
      <c r="Q692"/>
      <c r="T692" s="18"/>
    </row>
    <row r="693" spans="1:20" x14ac:dyDescent="0.2">
      <c r="A693" s="1" t="s">
        <v>5001</v>
      </c>
      <c r="B693" s="50">
        <v>26</v>
      </c>
      <c r="C693" s="2">
        <v>27</v>
      </c>
      <c r="D693" s="66">
        <v>1507</v>
      </c>
      <c r="F693">
        <v>26.3</v>
      </c>
      <c r="G693">
        <v>35.200000000000003</v>
      </c>
      <c r="H693">
        <v>448154</v>
      </c>
      <c r="I693">
        <v>18.600000000000001</v>
      </c>
      <c r="J693">
        <v>61.2</v>
      </c>
      <c r="K693">
        <v>393565</v>
      </c>
      <c r="P693"/>
      <c r="Q693"/>
      <c r="T693" s="18"/>
    </row>
    <row r="694" spans="1:20" x14ac:dyDescent="0.2">
      <c r="A694" s="1" t="s">
        <v>5002</v>
      </c>
      <c r="B694" s="50">
        <v>26</v>
      </c>
      <c r="C694" s="2">
        <v>27</v>
      </c>
      <c r="D694" s="66">
        <v>1507</v>
      </c>
      <c r="F694">
        <v>23</v>
      </c>
      <c r="G694">
        <v>36.299999999999997</v>
      </c>
      <c r="H694">
        <v>448154</v>
      </c>
      <c r="I694">
        <v>15.3</v>
      </c>
      <c r="J694">
        <v>37</v>
      </c>
      <c r="K694">
        <v>393587</v>
      </c>
      <c r="P694"/>
      <c r="Q694"/>
      <c r="T694" s="18"/>
    </row>
    <row r="695" spans="1:20" x14ac:dyDescent="0.2">
      <c r="A695" s="1" t="s">
        <v>5003</v>
      </c>
      <c r="B695" s="50">
        <v>24</v>
      </c>
      <c r="C695" s="2">
        <v>32</v>
      </c>
      <c r="D695" s="66">
        <v>1424</v>
      </c>
      <c r="F695">
        <v>22.1</v>
      </c>
      <c r="G695">
        <v>30.1</v>
      </c>
      <c r="H695">
        <v>448154</v>
      </c>
      <c r="I695">
        <v>17.7</v>
      </c>
      <c r="J695">
        <v>36</v>
      </c>
      <c r="K695">
        <v>393587</v>
      </c>
      <c r="P695"/>
      <c r="Q695"/>
      <c r="T695" s="18"/>
    </row>
    <row r="696" spans="1:20" x14ac:dyDescent="0.2">
      <c r="A696" s="1" t="s">
        <v>5004</v>
      </c>
      <c r="B696" s="50">
        <v>23</v>
      </c>
      <c r="C696" s="2">
        <v>38</v>
      </c>
      <c r="D696" s="66">
        <v>1381</v>
      </c>
      <c r="F696">
        <v>20.100000000000001</v>
      </c>
      <c r="G696">
        <v>33.200000000000003</v>
      </c>
      <c r="H696">
        <v>448154</v>
      </c>
      <c r="I696">
        <v>16.8</v>
      </c>
      <c r="J696">
        <v>60</v>
      </c>
      <c r="K696">
        <v>393749</v>
      </c>
      <c r="P696"/>
      <c r="Q696"/>
      <c r="T696" s="18"/>
    </row>
    <row r="697" spans="1:20" x14ac:dyDescent="0.2">
      <c r="A697" s="1" t="s">
        <v>5005</v>
      </c>
      <c r="B697" s="50">
        <v>21</v>
      </c>
      <c r="C697" s="2">
        <v>44</v>
      </c>
      <c r="D697" s="66">
        <v>1286</v>
      </c>
      <c r="F697">
        <v>17.2</v>
      </c>
      <c r="G697">
        <v>33</v>
      </c>
      <c r="H697">
        <v>448154</v>
      </c>
      <c r="I697">
        <v>17</v>
      </c>
      <c r="J697">
        <v>49</v>
      </c>
      <c r="K697">
        <v>393749</v>
      </c>
      <c r="P697"/>
      <c r="Q697"/>
      <c r="T697" s="18"/>
    </row>
    <row r="698" spans="1:20" x14ac:dyDescent="0.2">
      <c r="A698" s="1" t="s">
        <v>5006</v>
      </c>
      <c r="B698" s="50">
        <v>20</v>
      </c>
      <c r="C698" s="2">
        <v>48</v>
      </c>
      <c r="D698" s="66">
        <v>1231</v>
      </c>
      <c r="F698">
        <v>18</v>
      </c>
      <c r="G698">
        <v>33</v>
      </c>
      <c r="H698">
        <v>448154</v>
      </c>
      <c r="I698">
        <v>15.6</v>
      </c>
      <c r="J698">
        <v>59.9</v>
      </c>
      <c r="K698">
        <v>393749</v>
      </c>
      <c r="P698"/>
      <c r="Q698"/>
      <c r="T698" s="18"/>
    </row>
    <row r="699" spans="1:20" x14ac:dyDescent="0.2">
      <c r="A699" s="1" t="s">
        <v>5007</v>
      </c>
      <c r="B699" s="50">
        <v>20</v>
      </c>
      <c r="C699" s="2">
        <v>53</v>
      </c>
      <c r="D699" s="66">
        <v>1231</v>
      </c>
      <c r="F699">
        <v>16.2</v>
      </c>
      <c r="G699">
        <v>31.4</v>
      </c>
      <c r="H699">
        <v>448154</v>
      </c>
      <c r="I699">
        <v>14.6</v>
      </c>
      <c r="J699">
        <v>64.7</v>
      </c>
      <c r="K699">
        <v>393749</v>
      </c>
      <c r="P699"/>
      <c r="Q699"/>
      <c r="T699" s="18"/>
    </row>
    <row r="700" spans="1:20" x14ac:dyDescent="0.2">
      <c r="A700" s="1" t="s">
        <v>5008</v>
      </c>
      <c r="B700" s="50">
        <v>19</v>
      </c>
      <c r="C700" s="2">
        <v>57</v>
      </c>
      <c r="D700" s="66">
        <v>1169</v>
      </c>
      <c r="E700" s="67">
        <v>1223.5</v>
      </c>
      <c r="F700" s="56">
        <f>AVERAGE(F684:F699)</f>
        <v>22.487500000000004</v>
      </c>
      <c r="G700" s="56">
        <f>AVERAGE(G684:G699)</f>
        <v>41.362500000000004</v>
      </c>
      <c r="H700" s="55">
        <f>H708-H684</f>
        <v>4</v>
      </c>
      <c r="I700" s="55">
        <f>AVERAGE(I684:I699)</f>
        <v>16.468750000000004</v>
      </c>
      <c r="J700" s="55">
        <f>AVERAGE(J684:J699)</f>
        <v>66.131250000000009</v>
      </c>
      <c r="K700" s="55">
        <f>K708-K684</f>
        <v>1164</v>
      </c>
      <c r="L700" s="8">
        <f>(H708-H684)+(K708-K684)</f>
        <v>1168</v>
      </c>
      <c r="P700"/>
      <c r="Q700"/>
      <c r="T700" s="18"/>
    </row>
    <row r="701" spans="1:20" x14ac:dyDescent="0.2">
      <c r="A701" s="1" t="s">
        <v>5009</v>
      </c>
      <c r="B701" s="50">
        <v>18</v>
      </c>
      <c r="C701" s="2">
        <v>60</v>
      </c>
      <c r="D701" s="66">
        <v>1098</v>
      </c>
      <c r="E701" s="67"/>
      <c r="F701" s="8"/>
      <c r="P701"/>
      <c r="Q701"/>
      <c r="T701" s="18"/>
    </row>
    <row r="702" spans="1:20" x14ac:dyDescent="0.2">
      <c r="A702" s="1" t="s">
        <v>5010</v>
      </c>
      <c r="B702" s="50">
        <v>18</v>
      </c>
      <c r="C702" s="2">
        <v>63</v>
      </c>
      <c r="D702" s="66">
        <v>1098</v>
      </c>
      <c r="P702"/>
      <c r="Q702"/>
      <c r="T702" s="18"/>
    </row>
    <row r="703" spans="1:20" x14ac:dyDescent="0.2">
      <c r="A703" s="1" t="s">
        <v>5011</v>
      </c>
      <c r="B703" s="50">
        <v>17</v>
      </c>
      <c r="C703" s="2">
        <v>66</v>
      </c>
      <c r="D703" s="66">
        <v>1016</v>
      </c>
      <c r="P703"/>
      <c r="Q703"/>
      <c r="T703" s="18"/>
    </row>
    <row r="704" spans="1:20" x14ac:dyDescent="0.2">
      <c r="A704" s="1" t="s">
        <v>5012</v>
      </c>
      <c r="B704" s="50">
        <v>16</v>
      </c>
      <c r="C704" s="2">
        <v>69</v>
      </c>
      <c r="D704" s="66">
        <v>921</v>
      </c>
      <c r="P704"/>
      <c r="Q704"/>
      <c r="T704" s="18"/>
    </row>
    <row r="705" spans="1:20" x14ac:dyDescent="0.2">
      <c r="A705" s="1" t="s">
        <v>5013</v>
      </c>
      <c r="B705" s="50">
        <v>16</v>
      </c>
      <c r="C705" s="2">
        <v>71</v>
      </c>
      <c r="D705" s="66">
        <v>921</v>
      </c>
      <c r="P705"/>
      <c r="Q705"/>
      <c r="T705" s="18"/>
    </row>
    <row r="706" spans="1:20" x14ac:dyDescent="0.2">
      <c r="A706" s="1" t="s">
        <v>5014</v>
      </c>
      <c r="B706" s="50">
        <v>16</v>
      </c>
      <c r="C706" s="2">
        <v>74</v>
      </c>
      <c r="D706" s="66">
        <v>921</v>
      </c>
      <c r="P706"/>
      <c r="Q706"/>
      <c r="T706" s="18"/>
    </row>
    <row r="707" spans="1:20" x14ac:dyDescent="0.2">
      <c r="A707" s="1" t="s">
        <v>5015</v>
      </c>
      <c r="B707" s="50">
        <v>16</v>
      </c>
      <c r="C707" s="2">
        <v>70</v>
      </c>
      <c r="D707" s="66">
        <v>921</v>
      </c>
      <c r="P707"/>
      <c r="Q707"/>
      <c r="T707" s="18"/>
    </row>
    <row r="708" spans="1:20" x14ac:dyDescent="0.2">
      <c r="A708" s="1" t="s">
        <v>5016</v>
      </c>
      <c r="B708" s="50">
        <v>16</v>
      </c>
      <c r="C708" s="2">
        <v>67</v>
      </c>
      <c r="D708" s="66">
        <v>921</v>
      </c>
      <c r="F708">
        <v>16.100000000000001</v>
      </c>
      <c r="G708">
        <v>79</v>
      </c>
      <c r="H708">
        <v>448158</v>
      </c>
      <c r="I708">
        <v>14.9</v>
      </c>
      <c r="J708">
        <v>82.3</v>
      </c>
      <c r="K708">
        <v>394253</v>
      </c>
      <c r="P708"/>
      <c r="Q708"/>
      <c r="T708" s="18"/>
    </row>
    <row r="709" spans="1:20" x14ac:dyDescent="0.2">
      <c r="A709" s="1" t="s">
        <v>5017</v>
      </c>
      <c r="B709" s="50">
        <v>16</v>
      </c>
      <c r="C709" s="2">
        <v>64</v>
      </c>
      <c r="D709" s="66">
        <v>921</v>
      </c>
      <c r="F709">
        <v>16.2</v>
      </c>
      <c r="G709">
        <v>80.3</v>
      </c>
      <c r="H709">
        <v>448158</v>
      </c>
      <c r="I709">
        <v>16.3</v>
      </c>
      <c r="J709">
        <v>86.2</v>
      </c>
      <c r="K709">
        <v>394253</v>
      </c>
      <c r="P709"/>
      <c r="Q709"/>
      <c r="T709" s="18"/>
    </row>
    <row r="710" spans="1:20" x14ac:dyDescent="0.2">
      <c r="A710" s="1" t="s">
        <v>5018</v>
      </c>
      <c r="B710" s="50">
        <v>18</v>
      </c>
      <c r="C710" s="2">
        <v>55</v>
      </c>
      <c r="D710" s="66">
        <v>1098</v>
      </c>
      <c r="F710">
        <v>16.2</v>
      </c>
      <c r="G710">
        <v>80</v>
      </c>
      <c r="H710">
        <v>448158</v>
      </c>
      <c r="I710">
        <v>17.899999999999999</v>
      </c>
      <c r="J710">
        <v>79.599999999999994</v>
      </c>
      <c r="K710">
        <v>394253</v>
      </c>
      <c r="P710"/>
      <c r="Q710"/>
      <c r="T710" s="18"/>
    </row>
    <row r="711" spans="1:20" x14ac:dyDescent="0.2">
      <c r="A711" s="1" t="s">
        <v>5019</v>
      </c>
      <c r="B711" s="50">
        <v>20</v>
      </c>
      <c r="C711" s="2">
        <v>47</v>
      </c>
      <c r="D711" s="66">
        <v>1231</v>
      </c>
      <c r="F711">
        <v>17.899999999999999</v>
      </c>
      <c r="G711">
        <v>83.9</v>
      </c>
      <c r="H711">
        <v>448158</v>
      </c>
      <c r="I711">
        <v>13.8</v>
      </c>
      <c r="J711">
        <v>88.7</v>
      </c>
      <c r="K711">
        <v>394321</v>
      </c>
      <c r="P711"/>
      <c r="Q711"/>
      <c r="T711" s="18"/>
    </row>
    <row r="712" spans="1:20" x14ac:dyDescent="0.2">
      <c r="A712" s="1" t="s">
        <v>5020</v>
      </c>
      <c r="B712" s="50">
        <v>23</v>
      </c>
      <c r="C712" s="2">
        <v>38</v>
      </c>
      <c r="D712" s="66">
        <v>1381</v>
      </c>
      <c r="F712">
        <v>17.8</v>
      </c>
      <c r="G712">
        <v>74.3</v>
      </c>
      <c r="H712">
        <v>448224</v>
      </c>
      <c r="I712">
        <v>14.6</v>
      </c>
      <c r="J712">
        <v>89.5</v>
      </c>
      <c r="K712">
        <v>394378</v>
      </c>
      <c r="P712"/>
      <c r="Q712"/>
      <c r="T712" s="18"/>
    </row>
    <row r="713" spans="1:20" x14ac:dyDescent="0.2">
      <c r="A713" s="1" t="s">
        <v>5021</v>
      </c>
      <c r="B713" s="50">
        <v>24</v>
      </c>
      <c r="C713" s="2">
        <v>35</v>
      </c>
      <c r="D713" s="66">
        <v>1424</v>
      </c>
      <c r="F713">
        <v>14.6</v>
      </c>
      <c r="G713">
        <v>83.8</v>
      </c>
      <c r="H713">
        <v>448224</v>
      </c>
      <c r="I713">
        <v>15</v>
      </c>
      <c r="J713">
        <v>85.5</v>
      </c>
      <c r="K713">
        <v>394474</v>
      </c>
      <c r="P713"/>
      <c r="Q713"/>
      <c r="T713" s="18"/>
    </row>
    <row r="714" spans="1:20" x14ac:dyDescent="0.2">
      <c r="A714" s="1" t="s">
        <v>5022</v>
      </c>
      <c r="B714" s="50">
        <v>25</v>
      </c>
      <c r="C714" s="2">
        <v>33</v>
      </c>
      <c r="D714" s="66">
        <v>1465</v>
      </c>
      <c r="F714">
        <v>15</v>
      </c>
      <c r="G714">
        <v>81.2</v>
      </c>
      <c r="H714">
        <v>448410</v>
      </c>
      <c r="I714">
        <v>14.8</v>
      </c>
      <c r="J714">
        <v>88.2</v>
      </c>
      <c r="K714">
        <v>394474</v>
      </c>
      <c r="P714"/>
      <c r="Q714"/>
      <c r="T714" s="18"/>
    </row>
    <row r="715" spans="1:20" x14ac:dyDescent="0.2">
      <c r="A715" s="1" t="s">
        <v>5023</v>
      </c>
      <c r="B715" s="50">
        <v>25</v>
      </c>
      <c r="C715" s="2">
        <v>31</v>
      </c>
      <c r="D715" s="66">
        <v>1465</v>
      </c>
      <c r="F715">
        <v>14.8</v>
      </c>
      <c r="G715">
        <v>79.3</v>
      </c>
      <c r="H715">
        <v>448528</v>
      </c>
      <c r="I715">
        <v>14.2</v>
      </c>
      <c r="J715">
        <v>89.2</v>
      </c>
      <c r="K715">
        <v>394706</v>
      </c>
      <c r="P715"/>
      <c r="Q715"/>
      <c r="T715" s="18"/>
    </row>
    <row r="716" spans="1:20" x14ac:dyDescent="0.2">
      <c r="A716" s="1" t="s">
        <v>5024</v>
      </c>
      <c r="B716" s="50">
        <v>26</v>
      </c>
      <c r="C716" s="2">
        <v>31</v>
      </c>
      <c r="D716" s="66">
        <v>1507</v>
      </c>
      <c r="F716">
        <v>16.8</v>
      </c>
      <c r="G716">
        <v>79</v>
      </c>
      <c r="H716">
        <v>448616</v>
      </c>
      <c r="I716">
        <v>15.5</v>
      </c>
      <c r="J716">
        <v>87.7</v>
      </c>
      <c r="K716">
        <v>394706</v>
      </c>
      <c r="P716"/>
      <c r="Q716"/>
      <c r="T716" s="18"/>
    </row>
    <row r="717" spans="1:20" x14ac:dyDescent="0.2">
      <c r="A717" s="1" t="s">
        <v>5025</v>
      </c>
      <c r="B717" s="50">
        <v>26</v>
      </c>
      <c r="C717" s="2">
        <v>31</v>
      </c>
      <c r="D717" s="66">
        <v>1507</v>
      </c>
      <c r="P717"/>
      <c r="Q717"/>
      <c r="T717" s="18"/>
    </row>
    <row r="718" spans="1:20" x14ac:dyDescent="0.2">
      <c r="A718" s="1" t="s">
        <v>5026</v>
      </c>
      <c r="B718" s="50">
        <v>26</v>
      </c>
      <c r="C718" s="2">
        <v>32</v>
      </c>
      <c r="D718" s="66">
        <v>1507</v>
      </c>
      <c r="P718"/>
      <c r="Q718"/>
      <c r="T718" s="18"/>
    </row>
    <row r="719" spans="1:20" x14ac:dyDescent="0.2">
      <c r="A719" s="1" t="s">
        <v>5027</v>
      </c>
      <c r="B719" s="50">
        <v>25</v>
      </c>
      <c r="C719" s="2">
        <v>35</v>
      </c>
      <c r="D719" s="66">
        <v>1465</v>
      </c>
      <c r="P719"/>
      <c r="Q719"/>
      <c r="T719" s="18"/>
    </row>
    <row r="720" spans="1:20" x14ac:dyDescent="0.2">
      <c r="A720" s="1" t="s">
        <v>5028</v>
      </c>
      <c r="B720" s="50">
        <v>24</v>
      </c>
      <c r="C720" s="2">
        <v>38</v>
      </c>
      <c r="D720" s="66">
        <v>1424</v>
      </c>
      <c r="P720"/>
      <c r="Q720"/>
      <c r="T720" s="18"/>
    </row>
    <row r="721" spans="1:20" x14ac:dyDescent="0.2">
      <c r="A721" s="1" t="s">
        <v>5029</v>
      </c>
      <c r="B721" s="50">
        <v>23</v>
      </c>
      <c r="C721" s="2">
        <v>40</v>
      </c>
      <c r="D721" s="66">
        <v>1381</v>
      </c>
      <c r="P721"/>
      <c r="Q721"/>
      <c r="T721" s="18"/>
    </row>
    <row r="722" spans="1:20" x14ac:dyDescent="0.2">
      <c r="A722" s="1" t="s">
        <v>5030</v>
      </c>
      <c r="B722" s="50">
        <v>23</v>
      </c>
      <c r="C722" s="2">
        <v>42</v>
      </c>
      <c r="D722" s="66">
        <v>1381</v>
      </c>
      <c r="P722"/>
      <c r="Q722"/>
      <c r="T722" s="18"/>
    </row>
    <row r="723" spans="1:20" x14ac:dyDescent="0.2">
      <c r="A723" s="1" t="s">
        <v>5031</v>
      </c>
      <c r="B723" s="50">
        <v>23</v>
      </c>
      <c r="C723" s="2">
        <v>43</v>
      </c>
      <c r="D723" s="66">
        <v>1381</v>
      </c>
      <c r="P723"/>
      <c r="Q723"/>
      <c r="T723" s="18"/>
    </row>
    <row r="724" spans="1:20" x14ac:dyDescent="0.2">
      <c r="A724" s="1" t="s">
        <v>5032</v>
      </c>
      <c r="B724" s="50">
        <v>22</v>
      </c>
      <c r="C724" s="2">
        <v>44</v>
      </c>
      <c r="D724" s="66">
        <v>1335</v>
      </c>
      <c r="E724" s="67">
        <v>1237.0833333333333</v>
      </c>
      <c r="F724" s="56">
        <f>AVERAGE(F708:F723)</f>
        <v>16.155555555555555</v>
      </c>
      <c r="G724" s="56">
        <f>AVERAGE(G708:G723)</f>
        <v>80.088888888888903</v>
      </c>
      <c r="H724" s="55">
        <f>('May ''21'!H58-'Apr ''21'!H708)/3</f>
        <v>670.66666666666663</v>
      </c>
      <c r="I724" s="55">
        <f>AVERAGE(I708:I723)</f>
        <v>15.222222222222221</v>
      </c>
      <c r="J724" s="55">
        <f>AVERAGE(J708:J723)</f>
        <v>86.322222222222237</v>
      </c>
      <c r="K724" s="55">
        <f>('May ''21'!K58-'Apr ''21'!K708)/3</f>
        <v>499</v>
      </c>
      <c r="L724">
        <f>(('May ''21'!H58-'Apr ''21'!H708)+('May ''21'!K58-'Apr ''21'!K708))/3</f>
        <v>1169.6666666666667</v>
      </c>
      <c r="P724"/>
      <c r="Q724"/>
      <c r="T724" s="18"/>
    </row>
    <row r="725" spans="1:20" x14ac:dyDescent="0.2">
      <c r="A725" s="1"/>
      <c r="B725" s="50"/>
      <c r="C725" s="2"/>
      <c r="E725" s="67"/>
      <c r="F725" s="8"/>
      <c r="P725"/>
      <c r="Q725"/>
      <c r="T725" s="18"/>
    </row>
    <row r="726" spans="1:20" x14ac:dyDescent="0.2">
      <c r="A726" s="1"/>
      <c r="B726" s="50"/>
      <c r="C726" s="2"/>
      <c r="P726"/>
      <c r="Q726"/>
      <c r="T726" s="18"/>
    </row>
    <row r="727" spans="1:20" x14ac:dyDescent="0.2">
      <c r="A727" s="1"/>
      <c r="B727" s="50"/>
      <c r="C727" s="2"/>
      <c r="P727"/>
      <c r="Q727"/>
      <c r="T727" s="18"/>
    </row>
    <row r="728" spans="1:20" x14ac:dyDescent="0.2">
      <c r="A728" s="1"/>
      <c r="B728" s="50"/>
      <c r="C728" s="2"/>
      <c r="P728"/>
      <c r="Q728"/>
      <c r="T728" s="18"/>
    </row>
    <row r="729" spans="1:20" x14ac:dyDescent="0.2">
      <c r="A729" s="1"/>
      <c r="B729" s="50"/>
      <c r="C729" s="2"/>
      <c r="P729"/>
      <c r="Q729"/>
      <c r="T729" s="18"/>
    </row>
    <row r="730" spans="1:20" x14ac:dyDescent="0.2">
      <c r="A730" s="1"/>
      <c r="B730" s="50"/>
      <c r="C730" s="2"/>
      <c r="P730"/>
      <c r="Q730"/>
      <c r="T730" s="18"/>
    </row>
    <row r="731" spans="1:20" x14ac:dyDescent="0.2">
      <c r="A731" s="1"/>
      <c r="B731" s="50"/>
      <c r="C731" s="2"/>
      <c r="P731"/>
      <c r="Q731"/>
      <c r="T731" s="18"/>
    </row>
    <row r="732" spans="1:20" x14ac:dyDescent="0.2">
      <c r="A732" s="1"/>
      <c r="B732" s="50"/>
      <c r="C732" s="2"/>
      <c r="P732"/>
      <c r="Q732"/>
      <c r="T732" s="18"/>
    </row>
    <row r="733" spans="1:20" x14ac:dyDescent="0.2">
      <c r="A733" s="1"/>
      <c r="B733" s="50"/>
      <c r="C733" s="2"/>
      <c r="P733"/>
      <c r="Q733"/>
      <c r="T733" s="18"/>
    </row>
    <row r="734" spans="1:20" x14ac:dyDescent="0.2">
      <c r="A734" s="1"/>
      <c r="B734" s="50"/>
      <c r="C734" s="2"/>
      <c r="P734"/>
      <c r="Q734"/>
      <c r="T734" s="18"/>
    </row>
    <row r="735" spans="1:20" x14ac:dyDescent="0.2">
      <c r="A735" s="1"/>
      <c r="B735" s="50"/>
      <c r="C735" s="2"/>
      <c r="P735"/>
      <c r="Q735"/>
      <c r="T735" s="18"/>
    </row>
    <row r="736" spans="1:20" x14ac:dyDescent="0.2">
      <c r="A736" s="1"/>
      <c r="B736" s="50"/>
      <c r="C736" s="2"/>
      <c r="P736"/>
      <c r="Q736"/>
      <c r="T736" s="18"/>
    </row>
    <row r="737" spans="1:20" x14ac:dyDescent="0.2">
      <c r="A737" s="1"/>
      <c r="B737" s="50"/>
      <c r="C737" s="2"/>
      <c r="P737"/>
      <c r="Q737"/>
      <c r="T737" s="18"/>
    </row>
    <row r="738" spans="1:20" x14ac:dyDescent="0.2">
      <c r="A738" s="1"/>
      <c r="B738" s="50"/>
      <c r="C738" s="2"/>
      <c r="P738"/>
      <c r="Q738"/>
      <c r="T738" s="18"/>
    </row>
    <row r="739" spans="1:20" x14ac:dyDescent="0.2">
      <c r="A739" s="1"/>
      <c r="B739" s="50"/>
      <c r="C739" s="2"/>
      <c r="P739"/>
      <c r="Q739"/>
      <c r="T739" s="18"/>
    </row>
    <row r="740" spans="1:20" x14ac:dyDescent="0.2">
      <c r="A740" s="1"/>
      <c r="B740" s="50"/>
      <c r="C740" s="2"/>
      <c r="P740"/>
      <c r="Q740"/>
      <c r="T740" s="18"/>
    </row>
    <row r="741" spans="1:20" x14ac:dyDescent="0.2">
      <c r="A741" s="1"/>
      <c r="B741" s="50"/>
      <c r="C741" s="2"/>
      <c r="P741"/>
      <c r="Q741"/>
      <c r="T741" s="18"/>
    </row>
    <row r="742" spans="1:20" x14ac:dyDescent="0.2">
      <c r="A742" s="1"/>
      <c r="B742" s="50"/>
      <c r="C742" s="2"/>
      <c r="P742"/>
      <c r="Q742"/>
      <c r="T742" s="18"/>
    </row>
    <row r="743" spans="1:20" x14ac:dyDescent="0.2">
      <c r="A743" s="1"/>
      <c r="B743" s="50"/>
      <c r="C743" s="2"/>
      <c r="P743"/>
      <c r="Q743"/>
      <c r="T743" s="18"/>
    </row>
    <row r="744" spans="1:20" x14ac:dyDescent="0.2">
      <c r="A744" s="1"/>
      <c r="B744" s="50"/>
      <c r="C744" s="2"/>
      <c r="P744"/>
      <c r="Q744"/>
      <c r="T744" s="18"/>
    </row>
    <row r="745" spans="1:20" x14ac:dyDescent="0.2">
      <c r="A745" s="1"/>
      <c r="B745" s="50"/>
      <c r="C745" s="2"/>
      <c r="P745"/>
      <c r="Q745"/>
      <c r="T745" s="18"/>
    </row>
    <row r="746" spans="1:20" x14ac:dyDescent="0.2">
      <c r="A746" s="1"/>
      <c r="B746" s="50"/>
      <c r="C746" s="2"/>
      <c r="P746"/>
      <c r="Q746"/>
      <c r="T746" s="18"/>
    </row>
    <row r="747" spans="1:20" x14ac:dyDescent="0.2">
      <c r="A747" s="1"/>
      <c r="B747" s="50"/>
      <c r="C747" s="2"/>
      <c r="P747"/>
      <c r="Q747"/>
      <c r="T747" s="18"/>
    </row>
    <row r="748" spans="1:20" x14ac:dyDescent="0.2">
      <c r="A748" s="1"/>
      <c r="B748" s="50"/>
      <c r="C748" s="2"/>
      <c r="P748"/>
      <c r="Q748"/>
      <c r="T748" s="18"/>
    </row>
    <row r="749" spans="1:20" x14ac:dyDescent="0.2">
      <c r="E749" s="67"/>
      <c r="P749"/>
      <c r="Q749"/>
      <c r="T749" s="18"/>
    </row>
    <row r="750" spans="1:20" x14ac:dyDescent="0.2">
      <c r="E750" s="67"/>
      <c r="F750" s="8"/>
      <c r="P750"/>
      <c r="Q750"/>
      <c r="T750" s="18"/>
    </row>
    <row r="751" spans="1:20" x14ac:dyDescent="0.2">
      <c r="T751" s="18"/>
    </row>
    <row r="752" spans="1:20" x14ac:dyDescent="0.2">
      <c r="T752" s="18"/>
    </row>
    <row r="753" spans="20:20" x14ac:dyDescent="0.2">
      <c r="T753" s="18"/>
    </row>
    <row r="754" spans="20:20" x14ac:dyDescent="0.2">
      <c r="T754" s="18"/>
    </row>
    <row r="755" spans="20:20" x14ac:dyDescent="0.2">
      <c r="T755" s="18"/>
    </row>
  </sheetData>
  <mergeCells count="2">
    <mergeCell ref="A1:E1"/>
    <mergeCell ref="F1:L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/>
  <dimension ref="A1:R750"/>
  <sheetViews>
    <sheetView tabSelected="1" zoomScale="70" zoomScaleNormal="70" zoomScalePageLayoutView="70" workbookViewId="0">
      <pane xSplit="1" topLeftCell="B1" activePane="topRight" state="frozen"/>
      <selection activeCell="A275" sqref="A275"/>
      <selection pane="topRight" activeCell="H9" sqref="H9"/>
    </sheetView>
  </sheetViews>
  <sheetFormatPr baseColWidth="10" defaultColWidth="11" defaultRowHeight="16" x14ac:dyDescent="0.2"/>
  <cols>
    <col min="1" max="1" width="27.6640625" customWidth="1"/>
    <col min="2" max="2" width="25.83203125" customWidth="1"/>
    <col min="3" max="3" width="13.6640625" customWidth="1"/>
    <col min="4" max="4" width="17.33203125" style="2" customWidth="1"/>
    <col min="5" max="5" width="17" style="8" customWidth="1"/>
    <col min="6" max="11" width="17" customWidth="1"/>
    <col min="12" max="14" width="15.33203125" customWidth="1"/>
    <col min="15" max="15" width="22.1640625" customWidth="1"/>
    <col min="16" max="16" width="24.6640625" customWidth="1"/>
  </cols>
  <sheetData>
    <row r="1" spans="1:18" s="65" customFormat="1" ht="16" customHeight="1" x14ac:dyDescent="0.2">
      <c r="A1" s="85"/>
      <c r="B1" s="103" t="s">
        <v>5731</v>
      </c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L1" s="76"/>
      <c r="M1" s="76"/>
      <c r="N1" s="111"/>
      <c r="O1" s="18"/>
    </row>
    <row r="2" spans="1:18" s="65" customFormat="1" ht="48" x14ac:dyDescent="0.2">
      <c r="A2" s="79"/>
      <c r="B2" s="80" t="s">
        <v>2346</v>
      </c>
      <c r="C2" s="101" t="s">
        <v>10</v>
      </c>
      <c r="D2" s="80" t="s">
        <v>52</v>
      </c>
      <c r="E2" s="102" t="s">
        <v>5735</v>
      </c>
      <c r="F2" s="102" t="s">
        <v>532</v>
      </c>
      <c r="G2" s="102" t="s">
        <v>533</v>
      </c>
      <c r="H2" s="102" t="s">
        <v>534</v>
      </c>
      <c r="I2" s="102" t="s">
        <v>529</v>
      </c>
      <c r="J2" s="102" t="s">
        <v>530</v>
      </c>
      <c r="K2" s="102" t="s">
        <v>534</v>
      </c>
      <c r="L2" s="102" t="s">
        <v>538</v>
      </c>
      <c r="N2" s="112"/>
      <c r="O2" s="114"/>
      <c r="P2" s="115"/>
    </row>
    <row r="3" spans="1:18" x14ac:dyDescent="0.2">
      <c r="A3" s="1" t="s">
        <v>5034</v>
      </c>
      <c r="B3" s="50">
        <v>15</v>
      </c>
      <c r="C3">
        <v>68</v>
      </c>
      <c r="D3" s="2">
        <v>1132</v>
      </c>
      <c r="O3" s="48" t="s">
        <v>5734</v>
      </c>
      <c r="P3" s="20" t="s">
        <v>541</v>
      </c>
      <c r="Q3" s="25"/>
      <c r="R3" s="20"/>
    </row>
    <row r="4" spans="1:18" ht="35.25" customHeight="1" x14ac:dyDescent="0.2">
      <c r="A4" s="1" t="s">
        <v>5035</v>
      </c>
      <c r="B4" s="50">
        <v>15</v>
      </c>
      <c r="C4">
        <v>72</v>
      </c>
      <c r="D4" s="66">
        <v>1423</v>
      </c>
      <c r="O4" s="18">
        <v>44317</v>
      </c>
      <c r="P4" s="24"/>
      <c r="Q4" s="2"/>
    </row>
    <row r="5" spans="1:18" x14ac:dyDescent="0.2">
      <c r="A5" s="1" t="s">
        <v>5036</v>
      </c>
      <c r="B5" s="50">
        <v>14</v>
      </c>
      <c r="C5">
        <v>75</v>
      </c>
      <c r="D5" s="66">
        <v>0</v>
      </c>
      <c r="O5" s="18">
        <v>44318</v>
      </c>
      <c r="P5" s="24"/>
      <c r="Q5" s="2"/>
    </row>
    <row r="6" spans="1:18" ht="56" customHeight="1" x14ac:dyDescent="0.2">
      <c r="A6" s="1" t="s">
        <v>5037</v>
      </c>
      <c r="B6" s="50">
        <v>14</v>
      </c>
      <c r="C6">
        <v>76</v>
      </c>
      <c r="D6" s="66">
        <v>0</v>
      </c>
      <c r="O6" s="18">
        <v>44319</v>
      </c>
      <c r="P6" s="35"/>
      <c r="Q6" s="2"/>
    </row>
    <row r="7" spans="1:18" ht="32" x14ac:dyDescent="0.2">
      <c r="A7" s="1" t="s">
        <v>5038</v>
      </c>
      <c r="B7" s="50">
        <v>14</v>
      </c>
      <c r="C7">
        <v>76</v>
      </c>
      <c r="D7" s="66">
        <v>0</v>
      </c>
      <c r="O7" s="18">
        <v>44320</v>
      </c>
      <c r="P7" s="35" t="s">
        <v>5730</v>
      </c>
    </row>
    <row r="8" spans="1:18" x14ac:dyDescent="0.2">
      <c r="A8" s="1" t="s">
        <v>5039</v>
      </c>
      <c r="B8" s="50">
        <v>13</v>
      </c>
      <c r="C8">
        <v>77</v>
      </c>
      <c r="D8" s="66">
        <v>0</v>
      </c>
      <c r="O8" s="18">
        <v>44321</v>
      </c>
      <c r="P8" s="35"/>
      <c r="Q8" s="2"/>
    </row>
    <row r="9" spans="1:18" x14ac:dyDescent="0.2">
      <c r="A9" s="1" t="s">
        <v>5040</v>
      </c>
      <c r="B9" s="50">
        <v>13</v>
      </c>
      <c r="C9">
        <v>78</v>
      </c>
      <c r="D9" s="66">
        <v>0</v>
      </c>
      <c r="O9" s="18">
        <v>44322</v>
      </c>
      <c r="P9" s="106" t="s">
        <v>3668</v>
      </c>
      <c r="Q9" s="2"/>
    </row>
    <row r="10" spans="1:18" ht="32" customHeight="1" x14ac:dyDescent="0.2">
      <c r="A10" s="1" t="s">
        <v>5041</v>
      </c>
      <c r="B10" s="50">
        <v>13</v>
      </c>
      <c r="C10">
        <v>81</v>
      </c>
      <c r="D10" s="66">
        <v>0</v>
      </c>
      <c r="F10" s="54"/>
      <c r="G10" s="54"/>
      <c r="H10" s="54"/>
      <c r="I10" s="54"/>
      <c r="J10" s="54"/>
      <c r="K10" s="54"/>
      <c r="O10" s="18">
        <v>44323</v>
      </c>
      <c r="P10" s="106"/>
      <c r="Q10" s="2"/>
    </row>
    <row r="11" spans="1:18" x14ac:dyDescent="0.2">
      <c r="A11" s="1" t="s">
        <v>5042</v>
      </c>
      <c r="B11" s="50">
        <v>14</v>
      </c>
      <c r="C11">
        <v>78</v>
      </c>
      <c r="D11" s="66">
        <v>0</v>
      </c>
      <c r="F11" s="54"/>
      <c r="G11" s="54"/>
      <c r="H11" s="54"/>
      <c r="I11" s="54"/>
      <c r="J11" s="54"/>
      <c r="K11" s="54"/>
      <c r="O11" s="18">
        <v>44324</v>
      </c>
      <c r="P11" s="24"/>
    </row>
    <row r="12" spans="1:18" x14ac:dyDescent="0.2">
      <c r="A12" s="1" t="s">
        <v>5043</v>
      </c>
      <c r="B12" s="50">
        <v>16</v>
      </c>
      <c r="C12">
        <v>70</v>
      </c>
      <c r="D12" s="66">
        <v>1607</v>
      </c>
      <c r="F12" s="54"/>
      <c r="G12" s="54"/>
      <c r="H12" s="54"/>
      <c r="I12" s="54"/>
      <c r="J12" s="54"/>
      <c r="K12" s="54"/>
      <c r="O12" s="18">
        <v>44325</v>
      </c>
      <c r="P12" s="24"/>
    </row>
    <row r="13" spans="1:18" ht="18.75" customHeight="1" x14ac:dyDescent="0.2">
      <c r="A13" s="1" t="s">
        <v>5044</v>
      </c>
      <c r="B13" s="50">
        <v>18</v>
      </c>
      <c r="C13">
        <v>62</v>
      </c>
      <c r="D13" s="66">
        <v>1333</v>
      </c>
      <c r="F13" s="54"/>
      <c r="G13" s="54"/>
      <c r="H13" s="54"/>
      <c r="I13" s="54"/>
      <c r="J13" s="54"/>
      <c r="K13" s="54"/>
      <c r="O13" s="18">
        <v>44326</v>
      </c>
      <c r="P13" s="59" t="s">
        <v>5741</v>
      </c>
    </row>
    <row r="14" spans="1:18" ht="33" customHeight="1" x14ac:dyDescent="0.2">
      <c r="A14" s="1" t="s">
        <v>5045</v>
      </c>
      <c r="B14" s="50">
        <v>19</v>
      </c>
      <c r="C14">
        <v>55</v>
      </c>
      <c r="D14" s="66">
        <v>1305</v>
      </c>
      <c r="F14" s="54"/>
      <c r="G14" s="54"/>
      <c r="H14" s="54"/>
      <c r="I14" s="54"/>
      <c r="J14" s="54"/>
      <c r="K14" s="54"/>
      <c r="O14" s="18"/>
      <c r="P14" s="35"/>
    </row>
    <row r="15" spans="1:18" x14ac:dyDescent="0.2">
      <c r="A15" s="1" t="s">
        <v>5046</v>
      </c>
      <c r="B15" s="50">
        <v>21</v>
      </c>
      <c r="C15">
        <v>47</v>
      </c>
      <c r="D15" s="66">
        <v>1286</v>
      </c>
      <c r="F15" s="54"/>
      <c r="G15" s="54"/>
      <c r="H15" s="54"/>
      <c r="I15" s="54"/>
      <c r="J15" s="54"/>
      <c r="K15" s="54"/>
      <c r="O15" s="18"/>
      <c r="P15" s="35"/>
    </row>
    <row r="16" spans="1:18" x14ac:dyDescent="0.2">
      <c r="A16" s="1" t="s">
        <v>5047</v>
      </c>
      <c r="B16" s="50">
        <v>23</v>
      </c>
      <c r="C16">
        <v>39</v>
      </c>
      <c r="D16" s="66">
        <v>1107</v>
      </c>
      <c r="F16" s="54"/>
      <c r="G16" s="54"/>
      <c r="H16" s="54"/>
      <c r="I16" s="54"/>
      <c r="J16" s="54"/>
      <c r="K16" s="54"/>
      <c r="O16" s="18"/>
      <c r="P16" s="2"/>
    </row>
    <row r="17" spans="1:18" x14ac:dyDescent="0.2">
      <c r="A17" s="1" t="s">
        <v>5048</v>
      </c>
      <c r="B17" s="50">
        <v>24</v>
      </c>
      <c r="C17">
        <v>35</v>
      </c>
      <c r="D17" s="66">
        <v>1130</v>
      </c>
      <c r="F17" s="54"/>
      <c r="G17" s="54"/>
      <c r="H17" s="54"/>
      <c r="I17" s="54"/>
      <c r="J17" s="54"/>
      <c r="K17" s="54"/>
      <c r="O17" s="18"/>
      <c r="P17" s="24"/>
      <c r="Q17" s="2"/>
      <c r="R17" s="2"/>
    </row>
    <row r="18" spans="1:18" x14ac:dyDescent="0.2">
      <c r="A18" s="1" t="s">
        <v>5049</v>
      </c>
      <c r="B18" s="50">
        <v>24</v>
      </c>
      <c r="C18">
        <v>33</v>
      </c>
      <c r="D18" s="66">
        <v>1130</v>
      </c>
      <c r="F18" s="54"/>
      <c r="G18" s="54"/>
      <c r="H18" s="54"/>
      <c r="I18" s="54"/>
      <c r="J18" s="54"/>
      <c r="K18" s="54"/>
      <c r="O18" s="18"/>
      <c r="P18" s="34"/>
      <c r="Q18" s="2"/>
      <c r="R18" s="2"/>
    </row>
    <row r="19" spans="1:18" x14ac:dyDescent="0.2">
      <c r="A19" s="1" t="s">
        <v>5050</v>
      </c>
      <c r="B19" s="50">
        <v>25</v>
      </c>
      <c r="C19">
        <v>31</v>
      </c>
      <c r="D19" s="66">
        <v>1150</v>
      </c>
      <c r="F19" s="54"/>
      <c r="G19" s="54"/>
      <c r="H19" s="54"/>
      <c r="I19" s="54"/>
      <c r="J19" s="54"/>
      <c r="K19" s="54"/>
      <c r="O19" s="18"/>
      <c r="P19" s="35"/>
      <c r="Q19" s="2"/>
      <c r="R19" s="2"/>
    </row>
    <row r="20" spans="1:18" x14ac:dyDescent="0.2">
      <c r="A20" s="1" t="s">
        <v>5051</v>
      </c>
      <c r="B20" s="50">
        <v>24</v>
      </c>
      <c r="C20">
        <v>32</v>
      </c>
      <c r="D20" s="66">
        <v>1130</v>
      </c>
      <c r="F20" s="54"/>
      <c r="G20" s="54"/>
      <c r="H20" s="54"/>
      <c r="I20" s="54"/>
      <c r="J20" s="54"/>
      <c r="K20" s="54"/>
      <c r="O20" s="18"/>
      <c r="P20" s="34"/>
      <c r="Q20" s="2"/>
      <c r="R20" s="2"/>
    </row>
    <row r="21" spans="1:18" x14ac:dyDescent="0.2">
      <c r="A21" s="1" t="s">
        <v>5052</v>
      </c>
      <c r="B21" s="50">
        <v>22</v>
      </c>
      <c r="C21">
        <v>37</v>
      </c>
      <c r="D21" s="66">
        <v>1080</v>
      </c>
      <c r="F21" s="54"/>
      <c r="G21" s="54"/>
      <c r="H21" s="54"/>
      <c r="I21" s="54"/>
      <c r="J21" s="54"/>
      <c r="K21" s="54"/>
      <c r="O21" s="18"/>
      <c r="P21" s="60"/>
      <c r="Q21" s="2"/>
      <c r="R21" s="2"/>
    </row>
    <row r="22" spans="1:18" x14ac:dyDescent="0.2">
      <c r="A22" s="1" t="s">
        <v>5053</v>
      </c>
      <c r="B22" s="50">
        <v>20</v>
      </c>
      <c r="C22">
        <v>45</v>
      </c>
      <c r="D22" s="66">
        <v>1231</v>
      </c>
      <c r="F22" s="54"/>
      <c r="G22" s="54"/>
      <c r="H22" s="54"/>
      <c r="I22" s="54"/>
      <c r="J22" s="54"/>
      <c r="K22" s="54"/>
      <c r="O22" s="18"/>
      <c r="P22" s="61"/>
      <c r="Q22" s="2"/>
      <c r="R22" s="2"/>
    </row>
    <row r="23" spans="1:18" x14ac:dyDescent="0.2">
      <c r="A23" s="1" t="s">
        <v>5054</v>
      </c>
      <c r="B23" s="50">
        <v>18</v>
      </c>
      <c r="C23">
        <v>52</v>
      </c>
      <c r="D23" s="66">
        <v>1206</v>
      </c>
      <c r="F23" s="54"/>
      <c r="G23" s="54"/>
      <c r="H23" s="54"/>
      <c r="I23" s="54"/>
      <c r="J23" s="54"/>
      <c r="K23" s="54"/>
      <c r="O23" s="18"/>
      <c r="P23" s="24"/>
      <c r="Q23" s="2"/>
      <c r="R23" s="2"/>
    </row>
    <row r="24" spans="1:18" x14ac:dyDescent="0.2">
      <c r="A24" s="1" t="s">
        <v>5055</v>
      </c>
      <c r="B24" s="50">
        <v>17</v>
      </c>
      <c r="C24">
        <v>51</v>
      </c>
      <c r="D24" s="66">
        <v>1103</v>
      </c>
      <c r="F24" s="54"/>
      <c r="G24" s="54"/>
      <c r="H24" s="54"/>
      <c r="I24" s="54"/>
      <c r="J24" s="54"/>
      <c r="K24" s="54"/>
      <c r="O24" s="18"/>
      <c r="P24" s="35"/>
      <c r="Q24" s="2"/>
      <c r="R24" s="2"/>
    </row>
    <row r="25" spans="1:18" x14ac:dyDescent="0.2">
      <c r="A25" s="1" t="s">
        <v>5056</v>
      </c>
      <c r="B25" s="50">
        <v>16</v>
      </c>
      <c r="C25">
        <v>47</v>
      </c>
      <c r="D25" s="66">
        <v>921</v>
      </c>
      <c r="F25" s="54"/>
      <c r="G25" s="54"/>
      <c r="H25" s="54"/>
      <c r="I25" s="54"/>
      <c r="J25" s="54"/>
      <c r="K25" s="54"/>
      <c r="O25" s="18"/>
      <c r="P25" s="24"/>
    </row>
    <row r="26" spans="1:18" x14ac:dyDescent="0.2">
      <c r="A26" s="1" t="s">
        <v>5057</v>
      </c>
      <c r="B26" s="50">
        <v>14</v>
      </c>
      <c r="C26">
        <v>46</v>
      </c>
      <c r="D26" s="66">
        <v>0</v>
      </c>
      <c r="E26" s="67">
        <f>AVERAGE(D3:D26)</f>
        <v>803.08333333333337</v>
      </c>
      <c r="F26" s="56"/>
      <c r="G26" s="56"/>
      <c r="H26" s="55"/>
      <c r="I26" s="55"/>
      <c r="J26" s="55"/>
      <c r="K26" s="55"/>
      <c r="L26" s="8"/>
      <c r="M26" s="8"/>
      <c r="N26" s="8"/>
      <c r="O26" s="18"/>
      <c r="P26" s="24"/>
    </row>
    <row r="27" spans="1:18" x14ac:dyDescent="0.2">
      <c r="A27" s="1" t="s">
        <v>5058</v>
      </c>
      <c r="B27" s="50">
        <v>14</v>
      </c>
      <c r="C27">
        <v>58</v>
      </c>
      <c r="D27" s="66">
        <v>0</v>
      </c>
      <c r="E27" s="67"/>
      <c r="F27" s="8"/>
      <c r="G27" s="8"/>
      <c r="I27" s="8"/>
      <c r="J27" s="8"/>
      <c r="O27" s="18"/>
      <c r="P27" s="24"/>
    </row>
    <row r="28" spans="1:18" x14ac:dyDescent="0.2">
      <c r="A28" s="1" t="s">
        <v>5059</v>
      </c>
      <c r="B28" s="50">
        <v>13</v>
      </c>
      <c r="C28">
        <v>78</v>
      </c>
      <c r="D28" s="66">
        <v>0</v>
      </c>
      <c r="F28" s="8"/>
      <c r="G28" s="8"/>
      <c r="I28" s="8"/>
      <c r="J28" s="8"/>
      <c r="O28" s="18"/>
      <c r="P28" s="24"/>
    </row>
    <row r="29" spans="1:18" ht="51.75" customHeight="1" x14ac:dyDescent="0.2">
      <c r="A29" s="1" t="s">
        <v>5060</v>
      </c>
      <c r="B29" s="50">
        <v>14</v>
      </c>
      <c r="C29">
        <v>86</v>
      </c>
      <c r="D29" s="66">
        <v>0</v>
      </c>
      <c r="O29" s="18"/>
      <c r="P29" s="24"/>
    </row>
    <row r="30" spans="1:18" x14ac:dyDescent="0.2">
      <c r="A30" s="1" t="s">
        <v>5061</v>
      </c>
      <c r="B30" s="50">
        <v>14</v>
      </c>
      <c r="C30">
        <v>84</v>
      </c>
      <c r="D30" s="66">
        <v>0</v>
      </c>
      <c r="O30" s="18"/>
      <c r="P30" s="24"/>
    </row>
    <row r="31" spans="1:18" x14ac:dyDescent="0.2">
      <c r="A31" s="1" t="s">
        <v>5062</v>
      </c>
      <c r="B31" s="50">
        <v>14</v>
      </c>
      <c r="C31">
        <v>82</v>
      </c>
      <c r="D31" s="66">
        <v>0</v>
      </c>
      <c r="O31" s="18"/>
      <c r="P31" s="24"/>
    </row>
    <row r="32" spans="1:18" x14ac:dyDescent="0.2">
      <c r="A32" s="1" t="s">
        <v>5063</v>
      </c>
      <c r="B32" s="50">
        <v>14</v>
      </c>
      <c r="C32">
        <v>82</v>
      </c>
      <c r="D32" s="66">
        <v>0</v>
      </c>
      <c r="O32" s="18"/>
      <c r="P32" s="24"/>
    </row>
    <row r="33" spans="1:17" x14ac:dyDescent="0.2">
      <c r="A33" s="1" t="s">
        <v>5064</v>
      </c>
      <c r="B33" s="50">
        <v>14</v>
      </c>
      <c r="C33">
        <v>81</v>
      </c>
      <c r="D33" s="66">
        <v>0</v>
      </c>
      <c r="O33" s="18"/>
      <c r="P33" s="24"/>
    </row>
    <row r="34" spans="1:17" x14ac:dyDescent="0.2">
      <c r="A34" s="1" t="s">
        <v>5065</v>
      </c>
      <c r="B34" s="50">
        <v>14</v>
      </c>
      <c r="C34">
        <v>81</v>
      </c>
      <c r="D34" s="66">
        <v>0</v>
      </c>
      <c r="F34" s="54"/>
      <c r="G34" s="54"/>
      <c r="H34" s="54"/>
      <c r="I34" s="54"/>
      <c r="J34" s="54"/>
      <c r="K34" s="54"/>
      <c r="O34" s="18"/>
      <c r="P34" s="24"/>
    </row>
    <row r="35" spans="1:17" x14ac:dyDescent="0.2">
      <c r="A35" s="1" t="s">
        <v>5066</v>
      </c>
      <c r="B35" s="50">
        <v>14</v>
      </c>
      <c r="C35">
        <v>79</v>
      </c>
      <c r="D35" s="66">
        <v>0</v>
      </c>
      <c r="F35" s="54"/>
      <c r="G35" s="54"/>
      <c r="H35" s="54"/>
      <c r="I35" s="54"/>
      <c r="J35" s="54"/>
      <c r="K35" s="54"/>
      <c r="O35" s="18"/>
    </row>
    <row r="36" spans="1:17" x14ac:dyDescent="0.2">
      <c r="A36" s="1" t="s">
        <v>5067</v>
      </c>
      <c r="B36" s="50">
        <v>15</v>
      </c>
      <c r="C36">
        <v>76</v>
      </c>
      <c r="D36" s="66">
        <v>1423</v>
      </c>
      <c r="F36" s="54"/>
      <c r="G36" s="54"/>
      <c r="H36" s="54"/>
      <c r="I36" s="54"/>
      <c r="J36" s="54"/>
      <c r="K36" s="54"/>
      <c r="O36" s="18"/>
      <c r="P36" s="2"/>
      <c r="Q36" s="2"/>
    </row>
    <row r="37" spans="1:17" x14ac:dyDescent="0.2">
      <c r="A37" s="1" t="s">
        <v>5068</v>
      </c>
      <c r="B37" s="50">
        <v>16</v>
      </c>
      <c r="C37">
        <v>74</v>
      </c>
      <c r="D37" s="66">
        <v>1607</v>
      </c>
      <c r="F37" s="54"/>
      <c r="G37" s="54"/>
      <c r="H37" s="54"/>
      <c r="I37" s="54"/>
      <c r="J37" s="54"/>
      <c r="K37" s="54"/>
      <c r="O37" s="18"/>
    </row>
    <row r="38" spans="1:17" x14ac:dyDescent="0.2">
      <c r="A38" s="1" t="s">
        <v>5069</v>
      </c>
      <c r="B38" s="50">
        <v>17</v>
      </c>
      <c r="C38">
        <v>72</v>
      </c>
      <c r="D38" s="66">
        <v>1791</v>
      </c>
      <c r="F38" s="54"/>
      <c r="G38" s="54"/>
      <c r="H38" s="54"/>
      <c r="I38" s="54"/>
      <c r="J38" s="54"/>
      <c r="K38" s="54"/>
      <c r="O38" s="18"/>
    </row>
    <row r="39" spans="1:17" x14ac:dyDescent="0.2">
      <c r="A39" s="1" t="s">
        <v>5070</v>
      </c>
      <c r="B39" s="50">
        <v>19</v>
      </c>
      <c r="C39">
        <v>61</v>
      </c>
      <c r="D39" s="66">
        <v>1444</v>
      </c>
      <c r="F39" s="54"/>
      <c r="G39" s="54"/>
      <c r="H39" s="54"/>
      <c r="I39" s="54"/>
      <c r="J39" s="54"/>
      <c r="K39" s="54"/>
      <c r="O39" s="18"/>
      <c r="P39" s="33"/>
      <c r="Q39" s="33"/>
    </row>
    <row r="40" spans="1:17" x14ac:dyDescent="0.2">
      <c r="A40" s="1" t="s">
        <v>5071</v>
      </c>
      <c r="B40" s="50">
        <v>22</v>
      </c>
      <c r="C40">
        <v>48</v>
      </c>
      <c r="D40" s="66">
        <v>1335</v>
      </c>
      <c r="F40" s="54"/>
      <c r="G40" s="54"/>
      <c r="H40" s="54"/>
      <c r="I40" s="54"/>
      <c r="J40" s="54"/>
      <c r="K40" s="54"/>
      <c r="O40" s="18"/>
    </row>
    <row r="41" spans="1:17" x14ac:dyDescent="0.2">
      <c r="A41" s="1" t="s">
        <v>5072</v>
      </c>
      <c r="B41" s="50">
        <v>23</v>
      </c>
      <c r="C41">
        <v>39</v>
      </c>
      <c r="D41" s="66">
        <v>1107</v>
      </c>
      <c r="F41" s="54"/>
      <c r="G41" s="54"/>
      <c r="H41" s="54"/>
      <c r="I41" s="54"/>
      <c r="J41" s="54"/>
      <c r="K41" s="54"/>
      <c r="O41" s="18"/>
      <c r="P41" s="33"/>
    </row>
    <row r="42" spans="1:17" x14ac:dyDescent="0.2">
      <c r="A42" s="1" t="s">
        <v>5073</v>
      </c>
      <c r="B42" s="50">
        <v>24</v>
      </c>
      <c r="C42">
        <v>37</v>
      </c>
      <c r="D42" s="66">
        <v>1130</v>
      </c>
      <c r="F42" s="54"/>
      <c r="G42" s="54"/>
      <c r="H42" s="54"/>
      <c r="I42" s="54"/>
      <c r="J42" s="54"/>
      <c r="K42" s="54"/>
      <c r="O42" s="18"/>
    </row>
    <row r="43" spans="1:17" x14ac:dyDescent="0.2">
      <c r="A43" s="1" t="s">
        <v>5074</v>
      </c>
      <c r="B43" s="50">
        <v>24</v>
      </c>
      <c r="C43">
        <v>37</v>
      </c>
      <c r="D43" s="66">
        <v>1130</v>
      </c>
      <c r="F43" s="54"/>
      <c r="G43" s="54"/>
      <c r="H43" s="54"/>
      <c r="I43" s="54"/>
      <c r="J43" s="54"/>
      <c r="K43" s="54"/>
      <c r="O43" s="18"/>
    </row>
    <row r="44" spans="1:17" x14ac:dyDescent="0.2">
      <c r="A44" s="1" t="s">
        <v>5075</v>
      </c>
      <c r="B44" s="50">
        <v>24</v>
      </c>
      <c r="C44">
        <v>38</v>
      </c>
      <c r="D44" s="66">
        <v>1130</v>
      </c>
      <c r="F44" s="54"/>
      <c r="G44" s="54"/>
      <c r="H44" s="54"/>
      <c r="I44" s="54"/>
      <c r="J44" s="54"/>
      <c r="K44" s="54"/>
      <c r="O44" s="18"/>
    </row>
    <row r="45" spans="1:17" x14ac:dyDescent="0.2">
      <c r="A45" s="1" t="s">
        <v>5076</v>
      </c>
      <c r="B45" s="50">
        <v>21</v>
      </c>
      <c r="C45">
        <v>46</v>
      </c>
      <c r="D45" s="66">
        <v>1286</v>
      </c>
      <c r="F45" s="54"/>
      <c r="G45" s="54"/>
      <c r="H45" s="54"/>
      <c r="I45" s="54"/>
      <c r="J45" s="54"/>
      <c r="K45" s="54"/>
      <c r="O45" s="18"/>
    </row>
    <row r="46" spans="1:17" x14ac:dyDescent="0.2">
      <c r="A46" s="1" t="s">
        <v>5077</v>
      </c>
      <c r="B46" s="50">
        <v>20</v>
      </c>
      <c r="C46">
        <v>50</v>
      </c>
      <c r="D46" s="66">
        <v>1403</v>
      </c>
      <c r="F46" s="54"/>
      <c r="G46" s="54"/>
      <c r="H46" s="54"/>
      <c r="I46" s="54"/>
      <c r="J46" s="54"/>
      <c r="K46" s="54"/>
      <c r="O46" s="18"/>
    </row>
    <row r="47" spans="1:17" x14ac:dyDescent="0.2">
      <c r="A47" s="1" t="s">
        <v>5078</v>
      </c>
      <c r="B47" s="50">
        <v>21</v>
      </c>
      <c r="C47">
        <v>58</v>
      </c>
      <c r="D47" s="66">
        <v>1497</v>
      </c>
      <c r="F47" s="54"/>
      <c r="G47" s="54"/>
      <c r="H47" s="54"/>
      <c r="I47" s="54"/>
      <c r="J47" s="54"/>
      <c r="K47" s="54"/>
      <c r="O47" s="18"/>
    </row>
    <row r="48" spans="1:17" x14ac:dyDescent="0.2">
      <c r="A48" s="1" t="s">
        <v>5079</v>
      </c>
      <c r="B48" s="50">
        <v>20</v>
      </c>
      <c r="C48">
        <v>64</v>
      </c>
      <c r="D48" s="66">
        <v>1571</v>
      </c>
      <c r="F48" s="54"/>
      <c r="G48" s="54"/>
      <c r="H48" s="54"/>
      <c r="I48" s="54"/>
      <c r="J48" s="54"/>
      <c r="K48" s="54"/>
      <c r="O48" s="18"/>
    </row>
    <row r="49" spans="1:17" x14ac:dyDescent="0.2">
      <c r="A49" s="1" t="s">
        <v>5080</v>
      </c>
      <c r="B49" s="50">
        <v>19</v>
      </c>
      <c r="C49">
        <v>69</v>
      </c>
      <c r="D49" s="66">
        <v>1444</v>
      </c>
      <c r="F49" s="54"/>
      <c r="G49" s="54"/>
      <c r="H49" s="54"/>
      <c r="I49" s="54"/>
      <c r="J49" s="54"/>
      <c r="K49" s="54"/>
      <c r="O49" s="18"/>
    </row>
    <row r="50" spans="1:17" x14ac:dyDescent="0.2">
      <c r="A50" s="1" t="s">
        <v>5081</v>
      </c>
      <c r="B50" s="50">
        <v>18</v>
      </c>
      <c r="C50">
        <v>75</v>
      </c>
      <c r="D50" s="66">
        <v>1975</v>
      </c>
      <c r="E50" s="67">
        <f>AVERAGE(D27:D50)</f>
        <v>886.375</v>
      </c>
      <c r="F50" s="56"/>
      <c r="G50" s="56"/>
      <c r="H50" s="55"/>
      <c r="I50" s="55"/>
      <c r="J50" s="55"/>
      <c r="K50" s="55"/>
      <c r="L50" s="8"/>
      <c r="M50" s="8"/>
      <c r="N50" s="8"/>
      <c r="O50" s="18"/>
    </row>
    <row r="51" spans="1:17" x14ac:dyDescent="0.2">
      <c r="A51" s="11" t="s">
        <v>5082</v>
      </c>
      <c r="B51" s="50">
        <v>18</v>
      </c>
      <c r="C51" s="8">
        <v>77</v>
      </c>
      <c r="D51" s="66">
        <v>1975</v>
      </c>
      <c r="E51" s="67"/>
      <c r="F51" s="8"/>
      <c r="O51" s="18"/>
    </row>
    <row r="52" spans="1:17" x14ac:dyDescent="0.2">
      <c r="A52" s="1" t="s">
        <v>5083</v>
      </c>
      <c r="B52" s="50">
        <v>17</v>
      </c>
      <c r="C52" s="8">
        <v>78</v>
      </c>
      <c r="D52" s="66">
        <v>1791</v>
      </c>
      <c r="O52" s="18"/>
    </row>
    <row r="53" spans="1:17" x14ac:dyDescent="0.2">
      <c r="A53" s="1" t="s">
        <v>5084</v>
      </c>
      <c r="B53" s="50">
        <v>17</v>
      </c>
      <c r="C53" s="8">
        <v>80</v>
      </c>
      <c r="D53" s="66">
        <v>2048</v>
      </c>
      <c r="O53" s="18"/>
    </row>
    <row r="54" spans="1:17" x14ac:dyDescent="0.2">
      <c r="A54" s="1" t="s">
        <v>5085</v>
      </c>
      <c r="B54" s="50">
        <v>17</v>
      </c>
      <c r="C54" s="8">
        <v>81</v>
      </c>
      <c r="D54" s="66">
        <v>2048</v>
      </c>
      <c r="O54" s="18"/>
    </row>
    <row r="55" spans="1:17" x14ac:dyDescent="0.2">
      <c r="A55" s="1" t="s">
        <v>5086</v>
      </c>
      <c r="B55" s="50">
        <v>16</v>
      </c>
      <c r="C55" s="8">
        <v>82</v>
      </c>
      <c r="D55" s="66">
        <v>840</v>
      </c>
      <c r="O55" s="18"/>
    </row>
    <row r="56" spans="1:17" x14ac:dyDescent="0.2">
      <c r="A56" s="1" t="s">
        <v>5087</v>
      </c>
      <c r="B56" s="50">
        <v>16</v>
      </c>
      <c r="C56" s="8">
        <v>83</v>
      </c>
      <c r="D56" s="66">
        <v>840</v>
      </c>
      <c r="O56" s="18"/>
    </row>
    <row r="57" spans="1:17" x14ac:dyDescent="0.2">
      <c r="A57" s="1" t="s">
        <v>5088</v>
      </c>
      <c r="B57" s="50">
        <v>16</v>
      </c>
      <c r="C57" s="8">
        <v>79</v>
      </c>
      <c r="D57" s="66">
        <v>1607</v>
      </c>
      <c r="O57" s="18"/>
    </row>
    <row r="58" spans="1:17" x14ac:dyDescent="0.2">
      <c r="A58" s="1" t="s">
        <v>5089</v>
      </c>
      <c r="B58" s="50">
        <v>17</v>
      </c>
      <c r="C58" s="8">
        <v>75</v>
      </c>
      <c r="D58" s="66">
        <v>1791</v>
      </c>
      <c r="F58" s="54">
        <v>10.4</v>
      </c>
      <c r="G58" s="54">
        <v>84.5</v>
      </c>
      <c r="H58" s="54">
        <v>450170</v>
      </c>
      <c r="I58" s="54">
        <v>9.9</v>
      </c>
      <c r="J58" s="54">
        <v>82.6</v>
      </c>
      <c r="K58" s="54">
        <v>395750</v>
      </c>
      <c r="O58" s="18"/>
    </row>
    <row r="59" spans="1:17" x14ac:dyDescent="0.2">
      <c r="A59" s="1" t="s">
        <v>5090</v>
      </c>
      <c r="B59" s="50">
        <v>17</v>
      </c>
      <c r="C59" s="8">
        <v>71</v>
      </c>
      <c r="D59" s="66">
        <v>1791</v>
      </c>
      <c r="F59" s="54">
        <v>11.3</v>
      </c>
      <c r="G59" s="54">
        <v>84.5</v>
      </c>
      <c r="H59" s="54">
        <v>450170</v>
      </c>
      <c r="I59" s="54">
        <v>13.6</v>
      </c>
      <c r="J59" s="54">
        <v>68.900000000000006</v>
      </c>
      <c r="K59" s="54">
        <v>395750</v>
      </c>
      <c r="O59" s="18"/>
    </row>
    <row r="60" spans="1:17" x14ac:dyDescent="0.2">
      <c r="A60" s="1" t="s">
        <v>5091</v>
      </c>
      <c r="B60" s="50">
        <v>19</v>
      </c>
      <c r="C60" s="8">
        <v>63</v>
      </c>
      <c r="D60" s="66">
        <v>1444</v>
      </c>
      <c r="F60" s="54">
        <v>13.3</v>
      </c>
      <c r="G60" s="54">
        <v>79.7</v>
      </c>
      <c r="H60" s="54">
        <v>450279</v>
      </c>
      <c r="I60" s="54">
        <v>16.8</v>
      </c>
      <c r="J60" s="54">
        <v>60.8</v>
      </c>
      <c r="K60" s="54">
        <v>395750</v>
      </c>
      <c r="O60" s="18"/>
    </row>
    <row r="61" spans="1:17" x14ac:dyDescent="0.2">
      <c r="A61" s="1" t="s">
        <v>5092</v>
      </c>
      <c r="B61" s="50">
        <v>20</v>
      </c>
      <c r="C61" s="8">
        <v>56</v>
      </c>
      <c r="D61" s="66">
        <v>1403</v>
      </c>
      <c r="F61" s="54">
        <v>15.6</v>
      </c>
      <c r="G61" s="54">
        <v>78.400000000000006</v>
      </c>
      <c r="H61" s="54">
        <v>450289</v>
      </c>
      <c r="I61" s="54">
        <v>16.399999999999999</v>
      </c>
      <c r="J61" s="54">
        <v>60.4</v>
      </c>
      <c r="K61" s="54">
        <v>395750</v>
      </c>
      <c r="O61" s="18"/>
    </row>
    <row r="62" spans="1:17" x14ac:dyDescent="0.2">
      <c r="A62" s="1" t="s">
        <v>5093</v>
      </c>
      <c r="B62" s="50">
        <v>22</v>
      </c>
      <c r="C62" s="8">
        <v>48</v>
      </c>
      <c r="D62" s="66">
        <v>1335</v>
      </c>
      <c r="F62" s="54">
        <v>15.6</v>
      </c>
      <c r="G62" s="54">
        <v>75.7</v>
      </c>
      <c r="H62" s="54">
        <v>450370</v>
      </c>
      <c r="I62" s="54">
        <v>17</v>
      </c>
      <c r="J62" s="54">
        <v>58.1</v>
      </c>
      <c r="K62" s="54">
        <v>395752</v>
      </c>
      <c r="O62" s="18"/>
      <c r="P62" s="65"/>
      <c r="Q62" s="65"/>
    </row>
    <row r="63" spans="1:17" x14ac:dyDescent="0.2">
      <c r="A63" s="1" t="s">
        <v>5094</v>
      </c>
      <c r="B63" s="50">
        <v>23</v>
      </c>
      <c r="C63" s="8">
        <v>43</v>
      </c>
      <c r="D63" s="66">
        <v>1381</v>
      </c>
      <c r="F63" s="54">
        <v>20.6</v>
      </c>
      <c r="G63" s="54">
        <v>48.1</v>
      </c>
      <c r="H63" s="54">
        <v>450463</v>
      </c>
      <c r="I63" s="54">
        <v>21.1</v>
      </c>
      <c r="J63" s="54">
        <v>45.9</v>
      </c>
      <c r="K63" s="54">
        <v>395078</v>
      </c>
      <c r="O63" s="18"/>
      <c r="P63" s="65"/>
      <c r="Q63" s="65"/>
    </row>
    <row r="64" spans="1:17" x14ac:dyDescent="0.2">
      <c r="A64" s="1" t="s">
        <v>5095</v>
      </c>
      <c r="B64" s="50">
        <v>25</v>
      </c>
      <c r="C64" s="8">
        <v>38</v>
      </c>
      <c r="D64" s="66">
        <v>1150</v>
      </c>
      <c r="F64" s="54">
        <v>20.7</v>
      </c>
      <c r="G64" s="54">
        <v>48.1</v>
      </c>
      <c r="H64" s="54">
        <v>450463</v>
      </c>
      <c r="I64" s="54">
        <v>21.7</v>
      </c>
      <c r="J64" s="54">
        <v>46.8</v>
      </c>
      <c r="K64" s="54">
        <v>395078</v>
      </c>
      <c r="O64" s="18"/>
    </row>
    <row r="65" spans="1:17" x14ac:dyDescent="0.2">
      <c r="A65" s="1" t="s">
        <v>5096</v>
      </c>
      <c r="B65" s="50">
        <v>26</v>
      </c>
      <c r="C65" s="8">
        <v>32</v>
      </c>
      <c r="D65" s="66">
        <v>1169</v>
      </c>
      <c r="F65" s="54">
        <v>20.3</v>
      </c>
      <c r="G65" s="54">
        <v>50.2</v>
      </c>
      <c r="H65" s="54">
        <v>450463</v>
      </c>
      <c r="I65" s="54">
        <v>19.899999999999999</v>
      </c>
      <c r="J65" s="54">
        <v>59.7</v>
      </c>
      <c r="K65" s="54">
        <v>396103</v>
      </c>
      <c r="O65" s="18"/>
    </row>
    <row r="66" spans="1:17" x14ac:dyDescent="0.2">
      <c r="A66" s="1" t="s">
        <v>5097</v>
      </c>
      <c r="B66" s="50">
        <v>26</v>
      </c>
      <c r="C66" s="8">
        <v>32</v>
      </c>
      <c r="D66" s="66">
        <v>1169</v>
      </c>
      <c r="F66" s="54">
        <v>20.3</v>
      </c>
      <c r="G66" s="54">
        <v>49.3</v>
      </c>
      <c r="H66" s="54">
        <v>450463</v>
      </c>
      <c r="I66" s="54">
        <v>19.600000000000001</v>
      </c>
      <c r="J66" s="54">
        <v>49.9</v>
      </c>
      <c r="K66" s="54">
        <v>396103</v>
      </c>
      <c r="O66" s="18"/>
      <c r="P66" s="55"/>
      <c r="Q66" s="55"/>
    </row>
    <row r="67" spans="1:17" x14ac:dyDescent="0.2">
      <c r="A67" s="1" t="s">
        <v>5098</v>
      </c>
      <c r="B67" s="50">
        <v>26</v>
      </c>
      <c r="C67" s="8">
        <v>31</v>
      </c>
      <c r="D67" s="66">
        <v>1169</v>
      </c>
      <c r="F67" s="54">
        <v>20.3</v>
      </c>
      <c r="G67" s="54">
        <v>49.3</v>
      </c>
      <c r="H67" s="54">
        <v>450463</v>
      </c>
      <c r="I67" s="54">
        <v>20.3</v>
      </c>
      <c r="J67" s="54">
        <v>48.8</v>
      </c>
      <c r="K67" s="54">
        <v>396103</v>
      </c>
      <c r="O67" s="18"/>
      <c r="P67" s="55"/>
      <c r="Q67" s="55"/>
    </row>
    <row r="68" spans="1:17" x14ac:dyDescent="0.2">
      <c r="A68" s="1" t="s">
        <v>5099</v>
      </c>
      <c r="B68" s="50">
        <v>26</v>
      </c>
      <c r="C68" s="8">
        <v>31</v>
      </c>
      <c r="D68" s="66">
        <v>1169</v>
      </c>
      <c r="F68" s="54"/>
      <c r="G68" s="54"/>
      <c r="H68" s="54"/>
      <c r="I68" s="54"/>
      <c r="J68" s="54"/>
      <c r="K68" s="54"/>
      <c r="O68" s="18"/>
    </row>
    <row r="69" spans="1:17" x14ac:dyDescent="0.2">
      <c r="A69" s="1" t="s">
        <v>5100</v>
      </c>
      <c r="B69" s="50">
        <v>25</v>
      </c>
      <c r="C69" s="8">
        <v>42</v>
      </c>
      <c r="D69" s="66">
        <v>1465</v>
      </c>
      <c r="F69" s="54"/>
      <c r="G69" s="54"/>
      <c r="H69" s="54"/>
      <c r="I69" s="54"/>
      <c r="J69" s="54"/>
      <c r="K69" s="54"/>
      <c r="O69" s="18"/>
    </row>
    <row r="70" spans="1:17" x14ac:dyDescent="0.2">
      <c r="A70" s="1" t="s">
        <v>5101</v>
      </c>
      <c r="B70" s="50">
        <v>24</v>
      </c>
      <c r="C70" s="8">
        <v>53</v>
      </c>
      <c r="D70" s="66">
        <v>1772</v>
      </c>
      <c r="F70" s="54"/>
      <c r="G70" s="54"/>
      <c r="H70" s="54"/>
      <c r="I70" s="54"/>
      <c r="J70" s="54"/>
      <c r="K70" s="54"/>
      <c r="O70" s="18"/>
    </row>
    <row r="71" spans="1:17" x14ac:dyDescent="0.2">
      <c r="A71" s="1" t="s">
        <v>5102</v>
      </c>
      <c r="B71" s="50">
        <v>23</v>
      </c>
      <c r="C71" s="8">
        <v>63</v>
      </c>
      <c r="D71" s="66">
        <v>2016</v>
      </c>
      <c r="F71" s="54"/>
      <c r="G71" s="54"/>
      <c r="H71" s="54"/>
      <c r="I71" s="54"/>
      <c r="J71" s="54"/>
      <c r="K71" s="54"/>
      <c r="O71" s="18"/>
    </row>
    <row r="72" spans="1:17" x14ac:dyDescent="0.2">
      <c r="A72" s="1" t="s">
        <v>5103</v>
      </c>
      <c r="B72" s="50">
        <v>22</v>
      </c>
      <c r="C72" s="8">
        <v>66</v>
      </c>
      <c r="D72" s="66">
        <v>1860</v>
      </c>
      <c r="F72" s="54"/>
      <c r="G72" s="54"/>
      <c r="H72" s="54"/>
      <c r="I72" s="54"/>
      <c r="J72" s="54"/>
      <c r="K72" s="54"/>
      <c r="O72" s="18"/>
    </row>
    <row r="73" spans="1:17" x14ac:dyDescent="0.2">
      <c r="A73" s="1" t="s">
        <v>5104</v>
      </c>
      <c r="B73" s="50">
        <v>21</v>
      </c>
      <c r="C73" s="8">
        <v>68</v>
      </c>
      <c r="D73" s="66">
        <v>1710</v>
      </c>
      <c r="F73" s="54"/>
      <c r="G73" s="54"/>
      <c r="H73" s="54"/>
      <c r="I73" s="54"/>
      <c r="J73" s="54"/>
      <c r="K73" s="54"/>
      <c r="O73" s="18"/>
      <c r="P73" s="55"/>
      <c r="Q73" s="55"/>
    </row>
    <row r="74" spans="1:17" x14ac:dyDescent="0.2">
      <c r="A74" s="1" t="s">
        <v>5105</v>
      </c>
      <c r="B74" s="50">
        <v>20</v>
      </c>
      <c r="C74" s="8">
        <v>71</v>
      </c>
      <c r="D74" s="66">
        <v>2343</v>
      </c>
      <c r="E74" s="67">
        <f>AVERAGE(D51:D74)</f>
        <v>1553.5833333333333</v>
      </c>
      <c r="F74" s="56">
        <f>AVERAGE(F58:F73)</f>
        <v>16.840000000000003</v>
      </c>
      <c r="G74" s="56">
        <f>AVERAGE(G58:G73)</f>
        <v>64.78</v>
      </c>
      <c r="H74" s="55">
        <f>H82-H58</f>
        <v>563</v>
      </c>
      <c r="I74" s="55">
        <f>AVERAGE(I58:I73)</f>
        <v>17.63</v>
      </c>
      <c r="J74" s="55">
        <f>AVERAGE(J58:J73)</f>
        <v>58.19</v>
      </c>
      <c r="K74" s="55">
        <f>K82-K58</f>
        <v>548</v>
      </c>
      <c r="L74" s="8">
        <f>(H82-H58)+(K82-K58)</f>
        <v>1111</v>
      </c>
      <c r="M74" s="8"/>
      <c r="N74" s="8"/>
      <c r="O74" s="18"/>
      <c r="P74" s="55"/>
      <c r="Q74" s="55"/>
    </row>
    <row r="75" spans="1:17" x14ac:dyDescent="0.2">
      <c r="A75" s="11" t="s">
        <v>5106</v>
      </c>
      <c r="B75" s="50">
        <v>19</v>
      </c>
      <c r="C75" s="8">
        <v>70</v>
      </c>
      <c r="D75" s="66">
        <v>2159</v>
      </c>
      <c r="E75" s="67"/>
      <c r="F75" s="8"/>
      <c r="O75" s="18"/>
      <c r="P75" s="55"/>
      <c r="Q75" s="55"/>
    </row>
    <row r="76" spans="1:17" x14ac:dyDescent="0.2">
      <c r="A76" s="1" t="s">
        <v>5107</v>
      </c>
      <c r="B76" s="50">
        <v>18</v>
      </c>
      <c r="C76" s="8">
        <v>69</v>
      </c>
      <c r="D76" s="66">
        <v>1333</v>
      </c>
      <c r="O76" s="18"/>
      <c r="P76" s="55"/>
      <c r="Q76" s="55"/>
    </row>
    <row r="77" spans="1:17" x14ac:dyDescent="0.2">
      <c r="A77" s="1" t="s">
        <v>5108</v>
      </c>
      <c r="B77" s="50">
        <v>17</v>
      </c>
      <c r="C77" s="8">
        <v>68</v>
      </c>
      <c r="D77" s="66">
        <v>1242</v>
      </c>
      <c r="O77" s="18"/>
      <c r="P77" s="55"/>
      <c r="Q77" s="55"/>
    </row>
    <row r="78" spans="1:17" x14ac:dyDescent="0.2">
      <c r="A78" s="1" t="s">
        <v>5109</v>
      </c>
      <c r="B78" s="50">
        <v>17</v>
      </c>
      <c r="C78" s="8">
        <v>68</v>
      </c>
      <c r="D78" s="66">
        <v>1242</v>
      </c>
      <c r="O78" s="18"/>
    </row>
    <row r="79" spans="1:17" x14ac:dyDescent="0.2">
      <c r="A79" s="1" t="s">
        <v>5110</v>
      </c>
      <c r="B79" s="50">
        <v>17</v>
      </c>
      <c r="C79" s="8">
        <v>68</v>
      </c>
      <c r="D79" s="66">
        <v>1242</v>
      </c>
      <c r="O79" s="18"/>
    </row>
    <row r="80" spans="1:17" x14ac:dyDescent="0.2">
      <c r="A80" s="1" t="s">
        <v>5111</v>
      </c>
      <c r="B80" s="50">
        <v>17</v>
      </c>
      <c r="C80" s="8">
        <v>68</v>
      </c>
      <c r="D80" s="66">
        <v>1242</v>
      </c>
      <c r="O80" s="18"/>
      <c r="P80" s="55"/>
      <c r="Q80" s="55"/>
    </row>
    <row r="81" spans="1:17" x14ac:dyDescent="0.2">
      <c r="A81" s="1" t="s">
        <v>5112</v>
      </c>
      <c r="B81" s="50">
        <v>17</v>
      </c>
      <c r="C81" s="8">
        <v>63</v>
      </c>
      <c r="D81" s="66">
        <v>1242</v>
      </c>
      <c r="O81" s="18"/>
      <c r="P81" s="55"/>
      <c r="Q81" s="55"/>
    </row>
    <row r="82" spans="1:17" x14ac:dyDescent="0.2">
      <c r="A82" s="1" t="s">
        <v>5113</v>
      </c>
      <c r="B82" s="50">
        <v>17</v>
      </c>
      <c r="C82" s="8">
        <v>59</v>
      </c>
      <c r="D82" s="66">
        <v>1103</v>
      </c>
      <c r="F82">
        <v>9.9</v>
      </c>
      <c r="G82" s="54">
        <v>80.3</v>
      </c>
      <c r="H82" s="54">
        <v>450733</v>
      </c>
      <c r="I82" s="54">
        <v>11.7</v>
      </c>
      <c r="J82" s="54">
        <v>72</v>
      </c>
      <c r="K82" s="54">
        <v>396298</v>
      </c>
      <c r="O82" s="18"/>
      <c r="P82" s="55"/>
      <c r="Q82" s="55"/>
    </row>
    <row r="83" spans="1:17" x14ac:dyDescent="0.2">
      <c r="A83" s="1" t="s">
        <v>5114</v>
      </c>
      <c r="B83" s="50">
        <v>17</v>
      </c>
      <c r="C83" s="8">
        <v>54</v>
      </c>
      <c r="D83" s="66">
        <v>1103</v>
      </c>
      <c r="F83">
        <v>14.9</v>
      </c>
      <c r="G83" s="54">
        <v>64.099999999999994</v>
      </c>
      <c r="H83" s="54">
        <v>450733</v>
      </c>
      <c r="I83" s="54">
        <v>16.100000000000001</v>
      </c>
      <c r="J83" s="54">
        <v>57.6</v>
      </c>
      <c r="K83" s="54">
        <v>396298</v>
      </c>
      <c r="O83" s="18"/>
      <c r="P83" s="55"/>
      <c r="Q83" s="55"/>
    </row>
    <row r="84" spans="1:17" x14ac:dyDescent="0.2">
      <c r="A84" s="1" t="s">
        <v>5115</v>
      </c>
      <c r="B84" s="50">
        <v>19</v>
      </c>
      <c r="C84" s="8">
        <v>50</v>
      </c>
      <c r="D84" s="66">
        <v>1305</v>
      </c>
      <c r="F84">
        <v>16.5</v>
      </c>
      <c r="G84" s="54">
        <v>58.2</v>
      </c>
      <c r="H84" s="54">
        <v>450733</v>
      </c>
      <c r="I84" s="54">
        <v>16.3</v>
      </c>
      <c r="J84" s="54">
        <v>57</v>
      </c>
      <c r="K84" s="54">
        <v>396298</v>
      </c>
      <c r="O84" s="18"/>
      <c r="P84" s="55"/>
      <c r="Q84" s="55"/>
    </row>
    <row r="85" spans="1:17" x14ac:dyDescent="0.2">
      <c r="A85" s="1" t="s">
        <v>5116</v>
      </c>
      <c r="B85" s="50">
        <v>21</v>
      </c>
      <c r="C85" s="8">
        <v>45</v>
      </c>
      <c r="D85" s="66">
        <v>1286</v>
      </c>
      <c r="F85">
        <v>18.5</v>
      </c>
      <c r="G85" s="54">
        <v>55.5</v>
      </c>
      <c r="H85" s="54">
        <v>450733</v>
      </c>
      <c r="I85" s="54">
        <v>18.3</v>
      </c>
      <c r="J85" s="54">
        <v>55.2</v>
      </c>
      <c r="K85" s="54">
        <v>396298</v>
      </c>
      <c r="O85" s="18"/>
    </row>
    <row r="86" spans="1:17" x14ac:dyDescent="0.2">
      <c r="A86" s="1" t="s">
        <v>5117</v>
      </c>
      <c r="B86" s="50">
        <v>23</v>
      </c>
      <c r="C86" s="8">
        <v>41</v>
      </c>
      <c r="D86" s="66">
        <v>1381</v>
      </c>
      <c r="F86">
        <v>19.7</v>
      </c>
      <c r="G86" s="54">
        <v>52.8</v>
      </c>
      <c r="H86" s="54">
        <v>450733</v>
      </c>
      <c r="I86" s="54">
        <v>18.7</v>
      </c>
      <c r="J86" s="54">
        <v>55.5</v>
      </c>
      <c r="K86" s="54">
        <v>396298</v>
      </c>
      <c r="O86" s="18"/>
    </row>
    <row r="87" spans="1:17" x14ac:dyDescent="0.2">
      <c r="A87" s="1" t="s">
        <v>5118</v>
      </c>
      <c r="B87" s="50">
        <v>24</v>
      </c>
      <c r="C87" s="8">
        <v>37</v>
      </c>
      <c r="D87" s="66">
        <v>1130</v>
      </c>
      <c r="F87">
        <v>21.4</v>
      </c>
      <c r="G87" s="54">
        <v>46.8</v>
      </c>
      <c r="H87" s="54">
        <v>450957</v>
      </c>
      <c r="I87" s="54">
        <v>20.9</v>
      </c>
      <c r="J87" s="54">
        <v>47.8</v>
      </c>
      <c r="K87" s="54">
        <v>396298</v>
      </c>
      <c r="O87" s="18"/>
    </row>
    <row r="88" spans="1:17" x14ac:dyDescent="0.2">
      <c r="A88" s="1" t="s">
        <v>5119</v>
      </c>
      <c r="B88" s="50">
        <v>25</v>
      </c>
      <c r="C88" s="8">
        <v>33</v>
      </c>
      <c r="D88" s="66">
        <v>1150</v>
      </c>
      <c r="F88">
        <v>21.4</v>
      </c>
      <c r="G88" s="54">
        <v>46.8</v>
      </c>
      <c r="H88" s="54">
        <v>450957</v>
      </c>
      <c r="I88" s="54">
        <v>20.9</v>
      </c>
      <c r="J88" s="54">
        <v>47.8</v>
      </c>
      <c r="K88" s="54">
        <v>396298</v>
      </c>
      <c r="O88" s="18"/>
    </row>
    <row r="89" spans="1:17" x14ac:dyDescent="0.2">
      <c r="A89" s="1" t="s">
        <v>5120</v>
      </c>
      <c r="B89" s="50">
        <v>27</v>
      </c>
      <c r="C89" s="8">
        <v>29</v>
      </c>
      <c r="D89" s="66">
        <v>0</v>
      </c>
      <c r="F89" t="s">
        <v>537</v>
      </c>
      <c r="G89" s="54" t="s">
        <v>537</v>
      </c>
      <c r="H89" s="54">
        <v>450959</v>
      </c>
      <c r="I89" s="54">
        <v>21</v>
      </c>
      <c r="J89" s="54">
        <v>47.4</v>
      </c>
      <c r="K89" s="54">
        <v>396298</v>
      </c>
      <c r="O89" s="18"/>
    </row>
    <row r="90" spans="1:17" x14ac:dyDescent="0.2">
      <c r="A90" s="1" t="s">
        <v>5121</v>
      </c>
      <c r="B90" s="50">
        <v>26</v>
      </c>
      <c r="C90" s="8">
        <v>31</v>
      </c>
      <c r="D90" s="66">
        <v>1169</v>
      </c>
      <c r="F90" t="s">
        <v>537</v>
      </c>
      <c r="G90" s="54" t="s">
        <v>537</v>
      </c>
      <c r="H90" s="54">
        <v>450959</v>
      </c>
      <c r="I90" s="54">
        <v>20.3</v>
      </c>
      <c r="J90" s="54">
        <v>43.8</v>
      </c>
      <c r="K90" s="54">
        <v>396298</v>
      </c>
      <c r="O90" s="18"/>
    </row>
    <row r="91" spans="1:17" x14ac:dyDescent="0.2">
      <c r="A91" s="1" t="s">
        <v>5122</v>
      </c>
      <c r="B91" s="50">
        <v>26</v>
      </c>
      <c r="C91" s="8">
        <v>33</v>
      </c>
      <c r="D91" s="66">
        <v>1169</v>
      </c>
      <c r="F91" t="s">
        <v>537</v>
      </c>
      <c r="G91" s="54" t="s">
        <v>537</v>
      </c>
      <c r="H91" s="54">
        <v>450959</v>
      </c>
      <c r="I91" s="54">
        <v>20.3</v>
      </c>
      <c r="J91" s="54">
        <v>48.9</v>
      </c>
      <c r="K91" s="54">
        <v>396298</v>
      </c>
      <c r="O91" s="18"/>
    </row>
    <row r="92" spans="1:17" x14ac:dyDescent="0.2">
      <c r="A92" s="1" t="s">
        <v>5123</v>
      </c>
      <c r="B92" s="50">
        <v>25</v>
      </c>
      <c r="C92" s="8">
        <v>34</v>
      </c>
      <c r="D92" s="66">
        <v>1150</v>
      </c>
      <c r="F92" s="54"/>
      <c r="G92" s="54"/>
      <c r="H92" s="54"/>
      <c r="I92" s="54"/>
      <c r="J92" s="54"/>
      <c r="K92" s="54"/>
      <c r="O92" s="18"/>
    </row>
    <row r="93" spans="1:17" x14ac:dyDescent="0.2">
      <c r="A93" s="1" t="s">
        <v>5124</v>
      </c>
      <c r="B93" s="50">
        <v>24</v>
      </c>
      <c r="C93" s="8">
        <v>48</v>
      </c>
      <c r="D93" s="66">
        <v>1424</v>
      </c>
      <c r="F93" s="54"/>
      <c r="G93" s="54"/>
      <c r="H93" s="54"/>
      <c r="I93" s="54"/>
      <c r="J93" s="54"/>
      <c r="K93" s="54"/>
      <c r="O93" s="18"/>
    </row>
    <row r="94" spans="1:17" x14ac:dyDescent="0.2">
      <c r="A94" s="1" t="s">
        <v>5125</v>
      </c>
      <c r="B94" s="50">
        <v>22</v>
      </c>
      <c r="C94" s="8">
        <v>61</v>
      </c>
      <c r="D94" s="66">
        <v>1860</v>
      </c>
      <c r="F94" s="54"/>
      <c r="G94" s="54"/>
      <c r="H94" s="54"/>
      <c r="I94" s="54"/>
      <c r="J94" s="54"/>
      <c r="K94" s="54"/>
      <c r="O94" s="18"/>
    </row>
    <row r="95" spans="1:17" x14ac:dyDescent="0.2">
      <c r="A95" s="1" t="s">
        <v>5126</v>
      </c>
      <c r="B95" s="50">
        <v>21</v>
      </c>
      <c r="C95" s="8">
        <v>74</v>
      </c>
      <c r="D95" s="66">
        <v>2528</v>
      </c>
      <c r="F95" s="54"/>
      <c r="G95" s="54"/>
      <c r="H95" s="54"/>
      <c r="I95" s="54"/>
      <c r="J95" s="54"/>
      <c r="K95" s="54"/>
      <c r="O95" s="18"/>
    </row>
    <row r="96" spans="1:17" x14ac:dyDescent="0.2">
      <c r="A96" s="1" t="s">
        <v>5127</v>
      </c>
      <c r="B96" s="50">
        <v>20</v>
      </c>
      <c r="C96" s="8">
        <v>75</v>
      </c>
      <c r="D96" s="66">
        <v>2343</v>
      </c>
      <c r="F96" s="54"/>
      <c r="G96" s="54"/>
      <c r="H96" s="54"/>
      <c r="I96" s="54"/>
      <c r="J96" s="54"/>
      <c r="K96" s="54"/>
      <c r="O96" s="18"/>
    </row>
    <row r="97" spans="1:15" x14ac:dyDescent="0.2">
      <c r="A97" s="1" t="s">
        <v>5128</v>
      </c>
      <c r="B97" s="50">
        <v>18</v>
      </c>
      <c r="C97" s="8">
        <v>76</v>
      </c>
      <c r="D97" s="66">
        <v>1975</v>
      </c>
      <c r="F97" s="54"/>
      <c r="G97" s="54"/>
      <c r="H97" s="54"/>
      <c r="I97" s="54"/>
      <c r="J97" s="54"/>
      <c r="K97" s="54"/>
      <c r="O97" s="18"/>
    </row>
    <row r="98" spans="1:15" x14ac:dyDescent="0.2">
      <c r="A98" s="1" t="s">
        <v>5129</v>
      </c>
      <c r="B98" s="50">
        <v>17</v>
      </c>
      <c r="C98" s="8">
        <v>76</v>
      </c>
      <c r="D98" s="66">
        <v>1791</v>
      </c>
      <c r="E98" s="67">
        <f>AVERAGE(D75:D98)</f>
        <v>1398.7083333333333</v>
      </c>
      <c r="F98" s="56">
        <f>AVERAGE(F82:F97)</f>
        <v>17.471428571428572</v>
      </c>
      <c r="G98" s="56">
        <f>AVERAGE(G82:G97)</f>
        <v>57.785714285714285</v>
      </c>
      <c r="H98" s="55">
        <f>H106-H82</f>
        <v>0</v>
      </c>
      <c r="I98" s="55">
        <f>AVERAGE(I82:I97)</f>
        <v>18.450000000000003</v>
      </c>
      <c r="J98" s="55">
        <f>AVERAGE(J82:J97)</f>
        <v>53.3</v>
      </c>
      <c r="K98" s="55">
        <f>K106-K82</f>
        <v>0</v>
      </c>
      <c r="L98" s="8">
        <f>(H106-H82)+(K106-K82)</f>
        <v>0</v>
      </c>
      <c r="O98" s="18"/>
    </row>
    <row r="99" spans="1:15" x14ac:dyDescent="0.2">
      <c r="A99" s="1" t="s">
        <v>5130</v>
      </c>
      <c r="B99" s="50">
        <v>17</v>
      </c>
      <c r="C99" s="8">
        <v>76</v>
      </c>
      <c r="D99" s="66">
        <v>1791</v>
      </c>
      <c r="E99" s="67"/>
      <c r="F99" s="8"/>
      <c r="O99" s="18"/>
    </row>
    <row r="100" spans="1:15" x14ac:dyDescent="0.2">
      <c r="A100" s="1" t="s">
        <v>5131</v>
      </c>
      <c r="B100" s="50">
        <v>17</v>
      </c>
      <c r="C100" s="8">
        <v>76</v>
      </c>
      <c r="D100" s="66">
        <v>1791</v>
      </c>
      <c r="O100" s="18"/>
    </row>
    <row r="101" spans="1:15" x14ac:dyDescent="0.2">
      <c r="A101" s="1" t="s">
        <v>5132</v>
      </c>
      <c r="B101" s="50">
        <v>17</v>
      </c>
      <c r="C101" s="8">
        <v>76</v>
      </c>
      <c r="D101" s="66">
        <v>1791</v>
      </c>
      <c r="O101" s="18"/>
    </row>
    <row r="102" spans="1:15" x14ac:dyDescent="0.2">
      <c r="A102" s="1" t="s">
        <v>5133</v>
      </c>
      <c r="B102" s="50">
        <v>16</v>
      </c>
      <c r="C102" s="8">
        <v>81</v>
      </c>
      <c r="D102" s="66">
        <v>840</v>
      </c>
      <c r="O102" s="18"/>
    </row>
    <row r="103" spans="1:15" x14ac:dyDescent="0.2">
      <c r="A103" s="1" t="s">
        <v>5134</v>
      </c>
      <c r="B103" s="50">
        <v>16</v>
      </c>
      <c r="C103" s="8">
        <v>86</v>
      </c>
      <c r="D103" s="66">
        <v>840</v>
      </c>
      <c r="O103" s="18"/>
    </row>
    <row r="104" spans="1:15" x14ac:dyDescent="0.2">
      <c r="A104" s="1" t="s">
        <v>5135</v>
      </c>
      <c r="B104" s="50">
        <v>15</v>
      </c>
      <c r="C104" s="8">
        <v>92</v>
      </c>
      <c r="D104" s="66">
        <v>2158</v>
      </c>
      <c r="O104" s="18"/>
    </row>
    <row r="105" spans="1:15" x14ac:dyDescent="0.2">
      <c r="A105" s="1" t="s">
        <v>5136</v>
      </c>
      <c r="B105" s="50">
        <v>15</v>
      </c>
      <c r="C105" s="8">
        <v>91</v>
      </c>
      <c r="D105" s="66">
        <v>2158</v>
      </c>
      <c r="O105" s="18"/>
    </row>
    <row r="106" spans="1:15" x14ac:dyDescent="0.2">
      <c r="A106" s="1" t="s">
        <v>5137</v>
      </c>
      <c r="B106" s="50">
        <v>14</v>
      </c>
      <c r="C106" s="8">
        <v>91</v>
      </c>
      <c r="D106" s="66">
        <v>0</v>
      </c>
      <c r="F106" s="54" t="s">
        <v>537</v>
      </c>
      <c r="G106" s="54" t="s">
        <v>537</v>
      </c>
      <c r="H106" s="54">
        <v>450733</v>
      </c>
      <c r="I106" s="54">
        <v>13.5</v>
      </c>
      <c r="J106" s="54">
        <v>72.900000000000006</v>
      </c>
      <c r="K106" s="54">
        <v>396298</v>
      </c>
      <c r="O106" s="18"/>
    </row>
    <row r="107" spans="1:15" x14ac:dyDescent="0.2">
      <c r="A107" s="1" t="s">
        <v>5138</v>
      </c>
      <c r="B107" s="50">
        <v>14</v>
      </c>
      <c r="C107" s="8">
        <v>90</v>
      </c>
      <c r="D107" s="66">
        <v>0</v>
      </c>
      <c r="F107" s="54" t="s">
        <v>537</v>
      </c>
      <c r="G107" s="54" t="s">
        <v>537</v>
      </c>
      <c r="H107" s="54">
        <v>450733</v>
      </c>
      <c r="I107" s="54">
        <v>20.7</v>
      </c>
      <c r="J107" s="54">
        <v>54.3</v>
      </c>
      <c r="K107" s="54">
        <v>396298</v>
      </c>
      <c r="O107" s="18"/>
    </row>
    <row r="108" spans="1:15" x14ac:dyDescent="0.2">
      <c r="A108" s="1" t="s">
        <v>5139</v>
      </c>
      <c r="B108" s="50">
        <v>14</v>
      </c>
      <c r="C108" s="8">
        <v>89</v>
      </c>
      <c r="D108" s="66">
        <v>0</v>
      </c>
      <c r="F108" s="54" t="s">
        <v>537</v>
      </c>
      <c r="G108" s="54" t="s">
        <v>537</v>
      </c>
      <c r="H108" s="54">
        <v>450733</v>
      </c>
      <c r="I108" s="54">
        <v>20.5</v>
      </c>
      <c r="J108" s="54">
        <v>52.6</v>
      </c>
      <c r="K108" s="54">
        <v>396298</v>
      </c>
      <c r="O108" s="18"/>
    </row>
    <row r="109" spans="1:15" x14ac:dyDescent="0.2">
      <c r="A109" s="1" t="s">
        <v>5140</v>
      </c>
      <c r="B109" s="50">
        <v>14</v>
      </c>
      <c r="C109" s="8">
        <v>88</v>
      </c>
      <c r="D109" s="66">
        <v>0</v>
      </c>
      <c r="F109" s="54" t="s">
        <v>537</v>
      </c>
      <c r="G109" s="54" t="s">
        <v>537</v>
      </c>
      <c r="H109" s="54">
        <v>450733</v>
      </c>
      <c r="I109" s="54">
        <v>21.6</v>
      </c>
      <c r="J109" s="54">
        <v>53.7</v>
      </c>
      <c r="K109" s="54">
        <v>396298</v>
      </c>
      <c r="O109" s="18"/>
    </row>
    <row r="110" spans="1:15" x14ac:dyDescent="0.2">
      <c r="A110" s="1" t="s">
        <v>5141</v>
      </c>
      <c r="B110" s="50">
        <v>15</v>
      </c>
      <c r="C110" s="8">
        <v>87</v>
      </c>
      <c r="D110" s="66">
        <v>1632</v>
      </c>
      <c r="F110" s="54" t="s">
        <v>537</v>
      </c>
      <c r="G110" s="54" t="s">
        <v>537</v>
      </c>
      <c r="H110" s="54">
        <v>450733</v>
      </c>
      <c r="I110" s="54">
        <v>22.6</v>
      </c>
      <c r="J110" s="54">
        <v>40.5</v>
      </c>
      <c r="K110" s="54">
        <v>396298</v>
      </c>
      <c r="O110" s="18"/>
    </row>
    <row r="111" spans="1:15" x14ac:dyDescent="0.2">
      <c r="A111" s="1" t="s">
        <v>5142</v>
      </c>
      <c r="B111" s="50">
        <v>15</v>
      </c>
      <c r="C111" s="8">
        <v>84</v>
      </c>
      <c r="D111" s="66">
        <v>1632</v>
      </c>
      <c r="F111" s="54" t="s">
        <v>537</v>
      </c>
      <c r="G111" s="54" t="s">
        <v>537</v>
      </c>
      <c r="H111" s="54">
        <v>450957</v>
      </c>
      <c r="I111" s="54">
        <v>22.7</v>
      </c>
      <c r="J111" s="54">
        <v>40.1</v>
      </c>
      <c r="K111" s="54">
        <v>396298</v>
      </c>
      <c r="O111" s="18"/>
    </row>
    <row r="112" spans="1:15" x14ac:dyDescent="0.2">
      <c r="A112" s="1" t="s">
        <v>5143</v>
      </c>
      <c r="B112" s="50">
        <v>16</v>
      </c>
      <c r="C112" s="8">
        <v>80</v>
      </c>
      <c r="D112" s="66">
        <v>840</v>
      </c>
      <c r="F112" s="54" t="s">
        <v>537</v>
      </c>
      <c r="G112" s="54" t="s">
        <v>537</v>
      </c>
      <c r="H112" s="54">
        <v>450957</v>
      </c>
      <c r="I112" s="54">
        <v>23.4</v>
      </c>
      <c r="J112" s="54">
        <v>40.200000000000003</v>
      </c>
      <c r="K112" s="54">
        <v>396298</v>
      </c>
      <c r="O112" s="18"/>
    </row>
    <row r="113" spans="1:15" x14ac:dyDescent="0.2">
      <c r="A113" s="1" t="s">
        <v>5144</v>
      </c>
      <c r="B113" s="50">
        <v>16</v>
      </c>
      <c r="C113" s="8">
        <v>76</v>
      </c>
      <c r="D113" s="66">
        <v>1607</v>
      </c>
      <c r="F113" s="54" t="s">
        <v>537</v>
      </c>
      <c r="G113" s="54" t="s">
        <v>537</v>
      </c>
      <c r="H113" s="54">
        <v>450959</v>
      </c>
      <c r="I113" s="54">
        <v>23.4</v>
      </c>
      <c r="J113" s="54">
        <v>40.1</v>
      </c>
      <c r="K113" s="54">
        <v>396298</v>
      </c>
      <c r="O113" s="18"/>
    </row>
    <row r="114" spans="1:15" x14ac:dyDescent="0.2">
      <c r="A114" s="1" t="s">
        <v>5145</v>
      </c>
      <c r="B114" s="50">
        <v>16</v>
      </c>
      <c r="C114" s="8">
        <v>77</v>
      </c>
      <c r="D114" s="66">
        <v>1607</v>
      </c>
      <c r="F114" s="54" t="s">
        <v>537</v>
      </c>
      <c r="G114" s="54" t="s">
        <v>537</v>
      </c>
      <c r="H114" s="54">
        <v>450959</v>
      </c>
      <c r="I114" s="54">
        <v>21</v>
      </c>
      <c r="J114" s="54">
        <v>37.5</v>
      </c>
      <c r="K114" s="54">
        <v>396298</v>
      </c>
      <c r="O114" s="18"/>
    </row>
    <row r="115" spans="1:15" x14ac:dyDescent="0.2">
      <c r="A115" s="1" t="s">
        <v>5146</v>
      </c>
      <c r="B115" s="50">
        <v>16</v>
      </c>
      <c r="C115" s="8">
        <v>78</v>
      </c>
      <c r="D115" s="66">
        <v>1607</v>
      </c>
      <c r="F115" s="54" t="s">
        <v>537</v>
      </c>
      <c r="G115" s="54" t="s">
        <v>537</v>
      </c>
      <c r="H115" s="54">
        <v>450959</v>
      </c>
      <c r="I115" s="54">
        <v>25.1</v>
      </c>
      <c r="J115" s="54">
        <v>37.6</v>
      </c>
      <c r="K115" s="54">
        <v>396298</v>
      </c>
      <c r="O115" s="18"/>
    </row>
    <row r="116" spans="1:15" x14ac:dyDescent="0.2">
      <c r="A116" s="1" t="s">
        <v>5147</v>
      </c>
      <c r="B116" s="50">
        <v>16</v>
      </c>
      <c r="C116" s="8">
        <v>79</v>
      </c>
      <c r="D116" s="66">
        <v>1607</v>
      </c>
      <c r="F116" s="54"/>
      <c r="G116" s="54"/>
      <c r="H116" s="54"/>
      <c r="I116" s="54"/>
      <c r="J116" s="54"/>
      <c r="K116" s="54"/>
      <c r="O116" s="18"/>
    </row>
    <row r="117" spans="1:15" x14ac:dyDescent="0.2">
      <c r="A117" s="1" t="s">
        <v>5148</v>
      </c>
      <c r="B117" s="50">
        <v>15</v>
      </c>
      <c r="C117" s="8">
        <v>83</v>
      </c>
      <c r="D117" s="66">
        <v>1632</v>
      </c>
      <c r="F117" s="54"/>
      <c r="G117" s="54"/>
      <c r="H117" s="54"/>
      <c r="I117" s="54"/>
      <c r="J117" s="54"/>
      <c r="K117" s="54"/>
      <c r="O117" s="18"/>
    </row>
    <row r="118" spans="1:15" x14ac:dyDescent="0.2">
      <c r="A118" s="1" t="s">
        <v>5149</v>
      </c>
      <c r="B118" s="50">
        <v>14</v>
      </c>
      <c r="C118" s="8">
        <v>87</v>
      </c>
      <c r="D118" s="66">
        <v>0</v>
      </c>
      <c r="F118" s="54"/>
      <c r="G118" s="54"/>
      <c r="H118" s="54"/>
      <c r="I118" s="54"/>
      <c r="J118" s="54"/>
      <c r="K118" s="54"/>
      <c r="O118" s="18"/>
    </row>
    <row r="119" spans="1:15" x14ac:dyDescent="0.2">
      <c r="A119" s="1" t="s">
        <v>5150</v>
      </c>
      <c r="B119" s="50">
        <v>14</v>
      </c>
      <c r="C119" s="8">
        <v>91</v>
      </c>
      <c r="D119" s="66">
        <v>0</v>
      </c>
      <c r="F119" s="54"/>
      <c r="G119" s="54"/>
      <c r="H119" s="54"/>
      <c r="I119" s="54"/>
      <c r="J119" s="54"/>
      <c r="K119" s="54"/>
      <c r="O119" s="18"/>
    </row>
    <row r="120" spans="1:15" x14ac:dyDescent="0.2">
      <c r="A120" s="1" t="s">
        <v>5151</v>
      </c>
      <c r="B120" s="50">
        <v>13</v>
      </c>
      <c r="C120" s="8">
        <v>91</v>
      </c>
      <c r="D120" s="66">
        <v>0</v>
      </c>
      <c r="F120" s="54"/>
      <c r="G120" s="54"/>
      <c r="H120" s="54"/>
      <c r="I120" s="54"/>
      <c r="J120" s="54"/>
      <c r="K120" s="54"/>
      <c r="O120" s="18"/>
    </row>
    <row r="121" spans="1:15" x14ac:dyDescent="0.2">
      <c r="A121" s="1" t="s">
        <v>5152</v>
      </c>
      <c r="B121" s="50">
        <v>13</v>
      </c>
      <c r="C121" s="8">
        <v>91</v>
      </c>
      <c r="D121" s="66">
        <v>0</v>
      </c>
      <c r="F121" s="54"/>
      <c r="G121" s="54"/>
      <c r="H121" s="54"/>
      <c r="I121" s="54"/>
      <c r="J121" s="54"/>
      <c r="K121" s="54"/>
      <c r="O121" s="18"/>
    </row>
    <row r="122" spans="1:15" x14ac:dyDescent="0.2">
      <c r="A122" s="1" t="s">
        <v>5153</v>
      </c>
      <c r="B122" s="50">
        <v>13</v>
      </c>
      <c r="C122" s="8">
        <v>91</v>
      </c>
      <c r="D122" s="66">
        <v>0</v>
      </c>
      <c r="E122" s="67">
        <f>AVERAGE(D99:D122)</f>
        <v>980.54166666666663</v>
      </c>
      <c r="F122" s="56" t="e">
        <f>AVERAGE(F106:F121)</f>
        <v>#DIV/0!</v>
      </c>
      <c r="G122" s="56" t="e">
        <f>AVERAGE(G106:G121)</f>
        <v>#DIV/0!</v>
      </c>
      <c r="H122" s="55">
        <f>H130-H106</f>
        <v>309</v>
      </c>
      <c r="I122" s="55">
        <f>AVERAGE(I106:I121)</f>
        <v>21.45</v>
      </c>
      <c r="J122" s="55">
        <f>AVERAGE(J106:J121)</f>
        <v>46.95</v>
      </c>
      <c r="K122" s="55">
        <f>K130-K106</f>
        <v>0</v>
      </c>
      <c r="L122" s="8">
        <f>(H130-H106)+(K130-K106)</f>
        <v>309</v>
      </c>
      <c r="M122" s="8"/>
      <c r="N122" s="8"/>
      <c r="O122" s="18"/>
    </row>
    <row r="123" spans="1:15" x14ac:dyDescent="0.2">
      <c r="A123" s="1" t="s">
        <v>5154</v>
      </c>
      <c r="B123" s="50">
        <v>13</v>
      </c>
      <c r="C123" s="8">
        <v>90</v>
      </c>
      <c r="D123" s="66">
        <v>0</v>
      </c>
      <c r="E123" s="67"/>
      <c r="F123" s="8"/>
      <c r="O123" s="18"/>
    </row>
    <row r="124" spans="1:15" x14ac:dyDescent="0.2">
      <c r="A124" s="1" t="s">
        <v>5155</v>
      </c>
      <c r="B124" s="50">
        <v>13</v>
      </c>
      <c r="C124" s="8">
        <v>90</v>
      </c>
      <c r="D124" s="66">
        <v>0</v>
      </c>
      <c r="O124" s="18"/>
    </row>
    <row r="125" spans="1:15" x14ac:dyDescent="0.2">
      <c r="A125" s="1" t="s">
        <v>5156</v>
      </c>
      <c r="B125" s="50">
        <v>13</v>
      </c>
      <c r="C125" s="8">
        <v>89</v>
      </c>
      <c r="D125" s="66">
        <v>0</v>
      </c>
      <c r="O125" s="18"/>
    </row>
    <row r="126" spans="1:15" x14ac:dyDescent="0.2">
      <c r="A126" s="1" t="s">
        <v>5157</v>
      </c>
      <c r="B126" s="50">
        <v>13</v>
      </c>
      <c r="C126" s="8">
        <v>90</v>
      </c>
      <c r="D126" s="66">
        <v>0</v>
      </c>
      <c r="O126" s="18"/>
    </row>
    <row r="127" spans="1:15" x14ac:dyDescent="0.2">
      <c r="A127" s="1" t="s">
        <v>5158</v>
      </c>
      <c r="B127" s="50">
        <v>12</v>
      </c>
      <c r="C127" s="8">
        <v>90</v>
      </c>
      <c r="D127" s="66">
        <v>0</v>
      </c>
      <c r="O127" s="18"/>
    </row>
    <row r="128" spans="1:15" x14ac:dyDescent="0.2">
      <c r="A128" s="1" t="s">
        <v>5159</v>
      </c>
      <c r="B128" s="50">
        <v>12</v>
      </c>
      <c r="C128" s="8">
        <v>91</v>
      </c>
      <c r="D128" s="66">
        <v>0</v>
      </c>
      <c r="O128" s="18"/>
    </row>
    <row r="129" spans="1:15" x14ac:dyDescent="0.2">
      <c r="A129" s="1" t="s">
        <v>5160</v>
      </c>
      <c r="B129" s="50">
        <v>12</v>
      </c>
      <c r="C129" s="8">
        <v>89</v>
      </c>
      <c r="D129" s="66">
        <v>0</v>
      </c>
      <c r="O129" s="18"/>
    </row>
    <row r="130" spans="1:15" x14ac:dyDescent="0.2">
      <c r="A130" s="1" t="s">
        <v>5161</v>
      </c>
      <c r="B130" s="50">
        <v>13</v>
      </c>
      <c r="C130" s="8">
        <v>87</v>
      </c>
      <c r="D130" s="66">
        <v>0</v>
      </c>
      <c r="F130" t="s">
        <v>537</v>
      </c>
      <c r="G130" t="s">
        <v>537</v>
      </c>
      <c r="H130">
        <v>451042</v>
      </c>
      <c r="I130" t="s">
        <v>537</v>
      </c>
      <c r="J130" t="s">
        <v>537</v>
      </c>
      <c r="K130" s="54">
        <v>396298</v>
      </c>
      <c r="O130" s="18"/>
    </row>
    <row r="131" spans="1:15" x14ac:dyDescent="0.2">
      <c r="A131" s="1" t="s">
        <v>5162</v>
      </c>
      <c r="B131" s="50">
        <v>13</v>
      </c>
      <c r="C131" s="8">
        <v>85</v>
      </c>
      <c r="D131" s="66">
        <v>0</v>
      </c>
      <c r="F131" t="s">
        <v>537</v>
      </c>
      <c r="G131" t="s">
        <v>537</v>
      </c>
      <c r="H131">
        <v>451042</v>
      </c>
      <c r="I131" t="s">
        <v>537</v>
      </c>
      <c r="J131" t="s">
        <v>537</v>
      </c>
      <c r="K131" s="54">
        <v>396298</v>
      </c>
      <c r="O131" s="18"/>
    </row>
    <row r="132" spans="1:15" x14ac:dyDescent="0.2">
      <c r="A132" s="1" t="s">
        <v>5163</v>
      </c>
      <c r="B132" s="50">
        <v>14</v>
      </c>
      <c r="C132" s="8">
        <v>80</v>
      </c>
      <c r="D132" s="66">
        <v>0</v>
      </c>
      <c r="F132" t="s">
        <v>537</v>
      </c>
      <c r="G132" t="s">
        <v>537</v>
      </c>
      <c r="H132">
        <v>451042</v>
      </c>
      <c r="I132" t="s">
        <v>537</v>
      </c>
      <c r="J132" t="s">
        <v>537</v>
      </c>
      <c r="K132" s="54">
        <v>396298</v>
      </c>
      <c r="O132" s="18"/>
    </row>
    <row r="133" spans="1:15" x14ac:dyDescent="0.2">
      <c r="A133" s="1" t="s">
        <v>5164</v>
      </c>
      <c r="B133" s="50">
        <v>14</v>
      </c>
      <c r="C133" s="8">
        <v>74</v>
      </c>
      <c r="D133" s="66">
        <v>0</v>
      </c>
      <c r="E133" s="67"/>
      <c r="F133" t="s">
        <v>537</v>
      </c>
      <c r="G133" t="s">
        <v>537</v>
      </c>
      <c r="H133">
        <v>451042</v>
      </c>
      <c r="I133" t="s">
        <v>537</v>
      </c>
      <c r="J133" t="s">
        <v>537</v>
      </c>
      <c r="K133" s="54">
        <v>396298</v>
      </c>
      <c r="O133" s="18"/>
    </row>
    <row r="134" spans="1:15" x14ac:dyDescent="0.2">
      <c r="A134" s="1" t="s">
        <v>5165</v>
      </c>
      <c r="B134" s="50">
        <v>15</v>
      </c>
      <c r="C134" s="8">
        <v>69</v>
      </c>
      <c r="D134" s="66">
        <v>1132</v>
      </c>
      <c r="F134" t="s">
        <v>537</v>
      </c>
      <c r="G134" t="s">
        <v>537</v>
      </c>
      <c r="H134">
        <v>451042</v>
      </c>
      <c r="I134" t="s">
        <v>537</v>
      </c>
      <c r="J134" t="s">
        <v>537</v>
      </c>
      <c r="K134" s="54">
        <v>396298</v>
      </c>
      <c r="O134" s="18"/>
    </row>
    <row r="135" spans="1:15" x14ac:dyDescent="0.2">
      <c r="A135" s="1" t="s">
        <v>5166</v>
      </c>
      <c r="B135" s="50">
        <v>16</v>
      </c>
      <c r="C135" s="8">
        <v>65</v>
      </c>
      <c r="D135" s="66">
        <v>1173</v>
      </c>
      <c r="F135" t="s">
        <v>537</v>
      </c>
      <c r="G135" t="s">
        <v>537</v>
      </c>
      <c r="H135">
        <v>451042</v>
      </c>
      <c r="I135" t="s">
        <v>537</v>
      </c>
      <c r="J135" t="s">
        <v>537</v>
      </c>
      <c r="K135" s="54">
        <v>396298</v>
      </c>
      <c r="O135" s="18"/>
    </row>
    <row r="136" spans="1:15" x14ac:dyDescent="0.2">
      <c r="A136" s="1" t="s">
        <v>5167</v>
      </c>
      <c r="B136" s="50">
        <v>16</v>
      </c>
      <c r="C136" s="8">
        <v>62</v>
      </c>
      <c r="D136" s="66">
        <v>1173</v>
      </c>
      <c r="F136" t="s">
        <v>537</v>
      </c>
      <c r="G136" t="s">
        <v>537</v>
      </c>
      <c r="H136">
        <v>451042</v>
      </c>
      <c r="I136" t="s">
        <v>537</v>
      </c>
      <c r="J136" t="s">
        <v>537</v>
      </c>
      <c r="K136" s="54">
        <v>396298</v>
      </c>
      <c r="O136" s="18"/>
    </row>
    <row r="137" spans="1:15" x14ac:dyDescent="0.2">
      <c r="A137" s="1" t="s">
        <v>5168</v>
      </c>
      <c r="B137" s="50">
        <v>16</v>
      </c>
      <c r="C137" s="8">
        <v>58</v>
      </c>
      <c r="D137" s="66">
        <v>996</v>
      </c>
      <c r="F137" t="s">
        <v>537</v>
      </c>
      <c r="G137" t="s">
        <v>537</v>
      </c>
      <c r="H137">
        <v>451042</v>
      </c>
      <c r="I137" t="s">
        <v>537</v>
      </c>
      <c r="J137" t="s">
        <v>537</v>
      </c>
      <c r="K137" s="54">
        <v>396298</v>
      </c>
      <c r="O137" s="18"/>
    </row>
    <row r="138" spans="1:15" x14ac:dyDescent="0.2">
      <c r="A138" s="1" t="s">
        <v>5169</v>
      </c>
      <c r="B138" s="50">
        <v>16</v>
      </c>
      <c r="C138" s="8">
        <v>58</v>
      </c>
      <c r="D138" s="66">
        <v>996</v>
      </c>
      <c r="F138" t="s">
        <v>537</v>
      </c>
      <c r="G138" t="s">
        <v>537</v>
      </c>
      <c r="H138">
        <v>451042</v>
      </c>
      <c r="I138" t="s">
        <v>537</v>
      </c>
      <c r="J138" t="s">
        <v>537</v>
      </c>
      <c r="K138" s="54">
        <v>396298</v>
      </c>
      <c r="O138" s="18"/>
    </row>
    <row r="139" spans="1:15" x14ac:dyDescent="0.2">
      <c r="A139" s="1" t="s">
        <v>5170</v>
      </c>
      <c r="B139" s="50">
        <v>16</v>
      </c>
      <c r="C139" s="8">
        <v>58</v>
      </c>
      <c r="D139" s="66">
        <v>996</v>
      </c>
      <c r="F139" t="s">
        <v>537</v>
      </c>
      <c r="G139" t="s">
        <v>537</v>
      </c>
      <c r="H139">
        <v>451042</v>
      </c>
      <c r="I139" t="s">
        <v>537</v>
      </c>
      <c r="J139" t="s">
        <v>537</v>
      </c>
      <c r="K139" s="54">
        <v>396298</v>
      </c>
      <c r="O139" s="18"/>
    </row>
    <row r="140" spans="1:15" x14ac:dyDescent="0.2">
      <c r="A140" s="1" t="s">
        <v>5171</v>
      </c>
      <c r="B140" s="50">
        <v>16</v>
      </c>
      <c r="C140" s="8">
        <v>57</v>
      </c>
      <c r="D140" s="66">
        <v>996</v>
      </c>
      <c r="O140" s="18"/>
    </row>
    <row r="141" spans="1:15" x14ac:dyDescent="0.2">
      <c r="A141" s="1" t="s">
        <v>5172</v>
      </c>
      <c r="B141" s="50">
        <v>15</v>
      </c>
      <c r="C141" s="8">
        <v>61</v>
      </c>
      <c r="D141" s="66">
        <v>1132</v>
      </c>
      <c r="O141" s="18"/>
    </row>
    <row r="142" spans="1:15" x14ac:dyDescent="0.2">
      <c r="A142" s="1" t="s">
        <v>5173</v>
      </c>
      <c r="B142" s="50">
        <v>14</v>
      </c>
      <c r="C142" s="8">
        <v>65</v>
      </c>
      <c r="D142" s="66">
        <v>0</v>
      </c>
      <c r="O142" s="18"/>
    </row>
    <row r="143" spans="1:15" x14ac:dyDescent="0.2">
      <c r="A143" s="1" t="s">
        <v>5174</v>
      </c>
      <c r="B143" s="50">
        <v>14</v>
      </c>
      <c r="C143" s="8">
        <v>70</v>
      </c>
      <c r="D143" s="66">
        <v>0</v>
      </c>
      <c r="O143" s="18"/>
    </row>
    <row r="144" spans="1:15" x14ac:dyDescent="0.2">
      <c r="A144" s="1" t="s">
        <v>5175</v>
      </c>
      <c r="B144" s="50">
        <v>13</v>
      </c>
      <c r="C144" s="8">
        <v>73</v>
      </c>
      <c r="D144" s="66">
        <v>0</v>
      </c>
      <c r="O144" s="18"/>
    </row>
    <row r="145" spans="1:15" x14ac:dyDescent="0.2">
      <c r="A145" s="1" t="s">
        <v>5176</v>
      </c>
      <c r="B145" s="50">
        <v>13</v>
      </c>
      <c r="C145" s="8">
        <v>77</v>
      </c>
      <c r="D145" s="66">
        <v>0</v>
      </c>
      <c r="O145" s="18"/>
    </row>
    <row r="146" spans="1:15" x14ac:dyDescent="0.2">
      <c r="A146" s="1" t="s">
        <v>5177</v>
      </c>
      <c r="B146" s="50">
        <v>13</v>
      </c>
      <c r="C146" s="8">
        <v>81</v>
      </c>
      <c r="D146" s="66">
        <v>0</v>
      </c>
      <c r="E146" s="67">
        <f>AVERAGE(D123:D146)</f>
        <v>358.08333333333331</v>
      </c>
      <c r="F146" s="56" t="e">
        <f>AVERAGE(F130:F145)</f>
        <v>#DIV/0!</v>
      </c>
      <c r="G146" s="56" t="e">
        <f>AVERAGE(G130:G145)</f>
        <v>#DIV/0!</v>
      </c>
      <c r="H146" s="55">
        <f>H154-H130</f>
        <v>0</v>
      </c>
      <c r="I146" s="55" t="e">
        <f>AVERAGE(I130:I145)</f>
        <v>#DIV/0!</v>
      </c>
      <c r="J146" s="55" t="e">
        <f>AVERAGE(J130:J145)</f>
        <v>#DIV/0!</v>
      </c>
      <c r="K146" s="55">
        <f>K154-K130</f>
        <v>0</v>
      </c>
      <c r="L146" s="8">
        <f>(H154-H130)+(K154-K130)</f>
        <v>0</v>
      </c>
      <c r="M146" s="8"/>
      <c r="N146" s="8"/>
      <c r="O146" s="18"/>
    </row>
    <row r="147" spans="1:15" x14ac:dyDescent="0.2">
      <c r="A147" s="1" t="s">
        <v>5178</v>
      </c>
      <c r="B147" s="50">
        <v>12</v>
      </c>
      <c r="C147" s="8">
        <v>79</v>
      </c>
      <c r="D147" s="66">
        <v>0</v>
      </c>
      <c r="E147" s="67"/>
      <c r="F147" s="8"/>
      <c r="O147" s="18"/>
    </row>
    <row r="148" spans="1:15" x14ac:dyDescent="0.2">
      <c r="A148" s="1" t="s">
        <v>5179</v>
      </c>
      <c r="B148" s="50">
        <v>12</v>
      </c>
      <c r="C148" s="8">
        <v>77</v>
      </c>
      <c r="D148" s="66">
        <v>0</v>
      </c>
      <c r="O148" s="18"/>
    </row>
    <row r="149" spans="1:15" x14ac:dyDescent="0.2">
      <c r="A149" s="1" t="s">
        <v>5180</v>
      </c>
      <c r="B149" s="50">
        <v>12</v>
      </c>
      <c r="C149" s="8">
        <v>75</v>
      </c>
      <c r="D149" s="66">
        <v>0</v>
      </c>
      <c r="O149" s="18"/>
    </row>
    <row r="150" spans="1:15" x14ac:dyDescent="0.2">
      <c r="A150" s="1" t="s">
        <v>5181</v>
      </c>
      <c r="B150" s="50">
        <v>11</v>
      </c>
      <c r="C150" s="8">
        <v>76</v>
      </c>
      <c r="D150" s="66">
        <v>0</v>
      </c>
      <c r="O150" s="18"/>
    </row>
    <row r="151" spans="1:15" x14ac:dyDescent="0.2">
      <c r="A151" s="1" t="s">
        <v>5182</v>
      </c>
      <c r="B151" s="50">
        <v>11</v>
      </c>
      <c r="C151" s="8">
        <v>77</v>
      </c>
      <c r="D151" s="66">
        <v>0</v>
      </c>
      <c r="O151" s="18"/>
    </row>
    <row r="152" spans="1:15" x14ac:dyDescent="0.2">
      <c r="A152" s="1" t="s">
        <v>5183</v>
      </c>
      <c r="B152" s="50">
        <v>11</v>
      </c>
      <c r="C152" s="8">
        <v>78</v>
      </c>
      <c r="D152" s="66">
        <v>0</v>
      </c>
      <c r="O152" s="18"/>
    </row>
    <row r="153" spans="1:15" x14ac:dyDescent="0.2">
      <c r="A153" s="1" t="s">
        <v>5184</v>
      </c>
      <c r="B153" s="50">
        <v>11</v>
      </c>
      <c r="C153" s="8">
        <v>75</v>
      </c>
      <c r="D153" s="66">
        <v>0</v>
      </c>
      <c r="O153" s="18"/>
    </row>
    <row r="154" spans="1:15" x14ac:dyDescent="0.2">
      <c r="A154" s="1" t="s">
        <v>5185</v>
      </c>
      <c r="B154" s="50">
        <v>12</v>
      </c>
      <c r="C154" s="8">
        <v>73</v>
      </c>
      <c r="D154" s="66">
        <v>0</v>
      </c>
      <c r="F154" t="s">
        <v>537</v>
      </c>
      <c r="G154" t="s">
        <v>537</v>
      </c>
      <c r="H154">
        <v>451042</v>
      </c>
      <c r="I154" t="s">
        <v>537</v>
      </c>
      <c r="J154" t="s">
        <v>537</v>
      </c>
      <c r="K154">
        <v>396298</v>
      </c>
      <c r="O154" s="18"/>
    </row>
    <row r="155" spans="1:15" x14ac:dyDescent="0.2">
      <c r="A155" s="1" t="s">
        <v>5186</v>
      </c>
      <c r="B155" s="50">
        <v>12</v>
      </c>
      <c r="C155" s="8">
        <v>70</v>
      </c>
      <c r="D155" s="66">
        <v>0</v>
      </c>
      <c r="F155" t="s">
        <v>537</v>
      </c>
      <c r="G155" t="s">
        <v>537</v>
      </c>
      <c r="H155">
        <v>451042</v>
      </c>
      <c r="I155" t="s">
        <v>537</v>
      </c>
      <c r="J155" t="s">
        <v>537</v>
      </c>
      <c r="K155">
        <v>396298</v>
      </c>
      <c r="O155" s="18"/>
    </row>
    <row r="156" spans="1:15" x14ac:dyDescent="0.2">
      <c r="A156" s="1" t="s">
        <v>5187</v>
      </c>
      <c r="B156" s="50">
        <v>13</v>
      </c>
      <c r="C156" s="8">
        <v>64</v>
      </c>
      <c r="D156" s="66">
        <v>0</v>
      </c>
      <c r="F156" t="s">
        <v>537</v>
      </c>
      <c r="G156" t="s">
        <v>537</v>
      </c>
      <c r="H156">
        <v>451042</v>
      </c>
      <c r="I156" t="s">
        <v>537</v>
      </c>
      <c r="J156" t="s">
        <v>537</v>
      </c>
      <c r="K156">
        <v>396298</v>
      </c>
      <c r="O156" s="18"/>
    </row>
    <row r="157" spans="1:15" x14ac:dyDescent="0.2">
      <c r="A157" s="1" t="s">
        <v>5188</v>
      </c>
      <c r="B157" s="50">
        <v>15</v>
      </c>
      <c r="C157" s="8">
        <v>58</v>
      </c>
      <c r="D157" s="66">
        <v>8885</v>
      </c>
      <c r="F157" t="s">
        <v>537</v>
      </c>
      <c r="G157" t="s">
        <v>537</v>
      </c>
      <c r="H157">
        <v>451042</v>
      </c>
      <c r="I157" t="s">
        <v>537</v>
      </c>
      <c r="J157" t="s">
        <v>537</v>
      </c>
      <c r="K157">
        <v>396298</v>
      </c>
      <c r="O157" s="18"/>
    </row>
    <row r="158" spans="1:15" x14ac:dyDescent="0.2">
      <c r="A158" s="1" t="s">
        <v>5189</v>
      </c>
      <c r="B158" s="50">
        <v>16</v>
      </c>
      <c r="C158" s="8">
        <v>52</v>
      </c>
      <c r="D158" s="66">
        <v>996</v>
      </c>
      <c r="F158" t="s">
        <v>537</v>
      </c>
      <c r="G158" t="s">
        <v>537</v>
      </c>
      <c r="H158">
        <v>451042</v>
      </c>
      <c r="I158" t="s">
        <v>537</v>
      </c>
      <c r="J158" t="s">
        <v>537</v>
      </c>
      <c r="K158">
        <v>396298</v>
      </c>
      <c r="O158" s="18"/>
    </row>
    <row r="159" spans="1:15" x14ac:dyDescent="0.2">
      <c r="A159" s="1" t="s">
        <v>5190</v>
      </c>
      <c r="B159" s="50">
        <v>17</v>
      </c>
      <c r="C159" s="8">
        <v>47</v>
      </c>
      <c r="D159" s="66">
        <v>1016</v>
      </c>
      <c r="F159" t="s">
        <v>537</v>
      </c>
      <c r="G159" t="s">
        <v>537</v>
      </c>
      <c r="H159">
        <v>451042</v>
      </c>
      <c r="I159" t="s">
        <v>537</v>
      </c>
      <c r="J159" t="s">
        <v>537</v>
      </c>
      <c r="K159">
        <v>396298</v>
      </c>
      <c r="O159" s="18"/>
    </row>
    <row r="160" spans="1:15" x14ac:dyDescent="0.2">
      <c r="A160" s="1" t="s">
        <v>5191</v>
      </c>
      <c r="B160" s="50">
        <v>18</v>
      </c>
      <c r="C160" s="8">
        <v>42</v>
      </c>
      <c r="D160" s="66">
        <v>1098</v>
      </c>
      <c r="F160" t="s">
        <v>537</v>
      </c>
      <c r="G160" t="s">
        <v>537</v>
      </c>
      <c r="H160">
        <v>451042</v>
      </c>
      <c r="I160" t="s">
        <v>537</v>
      </c>
      <c r="J160" t="s">
        <v>537</v>
      </c>
      <c r="K160">
        <v>396298</v>
      </c>
      <c r="O160" s="18"/>
    </row>
    <row r="161" spans="1:15" x14ac:dyDescent="0.2">
      <c r="A161" s="1" t="s">
        <v>5192</v>
      </c>
      <c r="B161" s="50">
        <v>19</v>
      </c>
      <c r="C161" s="8">
        <v>36</v>
      </c>
      <c r="D161" s="66">
        <v>949</v>
      </c>
      <c r="F161" t="s">
        <v>537</v>
      </c>
      <c r="G161" t="s">
        <v>537</v>
      </c>
      <c r="H161">
        <v>451042</v>
      </c>
      <c r="I161" t="s">
        <v>537</v>
      </c>
      <c r="J161" t="s">
        <v>537</v>
      </c>
      <c r="K161">
        <v>396298</v>
      </c>
      <c r="O161" s="18"/>
    </row>
    <row r="162" spans="1:15" x14ac:dyDescent="0.2">
      <c r="A162" s="1" t="s">
        <v>5193</v>
      </c>
      <c r="B162" s="50">
        <v>19</v>
      </c>
      <c r="C162" s="8">
        <v>37</v>
      </c>
      <c r="D162" s="66">
        <v>949</v>
      </c>
      <c r="F162" t="s">
        <v>537</v>
      </c>
      <c r="G162" t="s">
        <v>537</v>
      </c>
      <c r="H162">
        <v>451042</v>
      </c>
      <c r="I162" t="s">
        <v>537</v>
      </c>
      <c r="J162" t="s">
        <v>537</v>
      </c>
      <c r="K162">
        <v>396298</v>
      </c>
      <c r="O162" s="18"/>
    </row>
    <row r="163" spans="1:15" x14ac:dyDescent="0.2">
      <c r="A163" s="1" t="s">
        <v>5194</v>
      </c>
      <c r="B163" s="50">
        <v>19</v>
      </c>
      <c r="C163" s="8">
        <v>37</v>
      </c>
      <c r="D163" s="66">
        <v>949</v>
      </c>
      <c r="F163" t="s">
        <v>537</v>
      </c>
      <c r="G163" t="s">
        <v>537</v>
      </c>
      <c r="H163">
        <v>451042</v>
      </c>
      <c r="I163" t="s">
        <v>537</v>
      </c>
      <c r="J163" t="s">
        <v>537</v>
      </c>
      <c r="K163">
        <v>396298</v>
      </c>
      <c r="O163" s="18"/>
    </row>
    <row r="164" spans="1:15" x14ac:dyDescent="0.2">
      <c r="A164" s="1" t="s">
        <v>5195</v>
      </c>
      <c r="B164" s="50">
        <v>18</v>
      </c>
      <c r="C164" s="8">
        <v>37</v>
      </c>
      <c r="D164" s="66">
        <v>881</v>
      </c>
      <c r="O164" s="18"/>
    </row>
    <row r="165" spans="1:15" x14ac:dyDescent="0.2">
      <c r="A165" s="1" t="s">
        <v>5196</v>
      </c>
      <c r="B165" s="50">
        <v>18</v>
      </c>
      <c r="C165" s="8">
        <v>39</v>
      </c>
      <c r="D165" s="66">
        <v>881</v>
      </c>
      <c r="O165" s="18"/>
    </row>
    <row r="166" spans="1:15" x14ac:dyDescent="0.2">
      <c r="A166" s="1" t="s">
        <v>5197</v>
      </c>
      <c r="B166" s="50">
        <v>18</v>
      </c>
      <c r="C166" s="8">
        <v>41</v>
      </c>
      <c r="D166" s="66">
        <v>1098</v>
      </c>
      <c r="O166" s="18"/>
    </row>
    <row r="167" spans="1:15" x14ac:dyDescent="0.2">
      <c r="A167" s="1" t="s">
        <v>5198</v>
      </c>
      <c r="B167" s="50">
        <v>17</v>
      </c>
      <c r="C167" s="8">
        <v>44</v>
      </c>
      <c r="D167" s="66">
        <v>1016</v>
      </c>
      <c r="O167" s="18"/>
    </row>
    <row r="168" spans="1:15" x14ac:dyDescent="0.2">
      <c r="A168" s="1" t="s">
        <v>5199</v>
      </c>
      <c r="B168" s="50">
        <v>17</v>
      </c>
      <c r="C168" s="8">
        <v>45</v>
      </c>
      <c r="D168" s="66">
        <v>1016</v>
      </c>
      <c r="O168" s="18"/>
    </row>
    <row r="169" spans="1:15" x14ac:dyDescent="0.2">
      <c r="A169" s="1" t="s">
        <v>5200</v>
      </c>
      <c r="B169" s="50">
        <v>17</v>
      </c>
      <c r="C169" s="8">
        <v>46</v>
      </c>
      <c r="D169" s="66">
        <v>1016</v>
      </c>
      <c r="O169" s="18"/>
    </row>
    <row r="170" spans="1:15" x14ac:dyDescent="0.2">
      <c r="A170" s="1" t="s">
        <v>5201</v>
      </c>
      <c r="B170" s="50">
        <v>16</v>
      </c>
      <c r="C170" s="8">
        <v>47</v>
      </c>
      <c r="D170" s="66">
        <v>921</v>
      </c>
      <c r="E170" s="67">
        <f>AVERAGE(D147:D170)</f>
        <v>902.95833333333337</v>
      </c>
      <c r="F170" s="56"/>
      <c r="G170" s="56"/>
      <c r="H170" s="55"/>
      <c r="I170" s="55"/>
      <c r="J170" s="55"/>
      <c r="K170" s="55"/>
      <c r="L170" s="8"/>
      <c r="M170" s="8"/>
      <c r="N170" s="8"/>
      <c r="O170" s="18"/>
    </row>
    <row r="171" spans="1:15" x14ac:dyDescent="0.2">
      <c r="A171" s="1" t="s">
        <v>5202</v>
      </c>
      <c r="B171" s="50">
        <v>16</v>
      </c>
      <c r="C171" s="8">
        <v>49</v>
      </c>
      <c r="D171" s="66">
        <v>921</v>
      </c>
      <c r="E171" s="67"/>
      <c r="F171" s="8"/>
      <c r="O171" s="18"/>
    </row>
    <row r="172" spans="1:15" x14ac:dyDescent="0.2">
      <c r="A172" s="1" t="s">
        <v>5203</v>
      </c>
      <c r="B172" s="50">
        <v>16</v>
      </c>
      <c r="C172" s="8">
        <v>51</v>
      </c>
      <c r="D172" s="66">
        <v>996</v>
      </c>
      <c r="E172" s="67"/>
      <c r="O172" s="18"/>
    </row>
    <row r="173" spans="1:15" x14ac:dyDescent="0.2">
      <c r="A173" s="1" t="s">
        <v>5204</v>
      </c>
      <c r="B173" s="50">
        <v>15</v>
      </c>
      <c r="C173" s="8">
        <v>53</v>
      </c>
      <c r="D173" s="66">
        <v>8885</v>
      </c>
      <c r="O173" s="18"/>
    </row>
    <row r="174" spans="1:15" x14ac:dyDescent="0.2">
      <c r="A174" s="1" t="s">
        <v>5205</v>
      </c>
      <c r="B174" s="50">
        <v>14</v>
      </c>
      <c r="C174" s="8">
        <v>55</v>
      </c>
      <c r="D174" s="66">
        <v>0</v>
      </c>
      <c r="O174" s="18"/>
    </row>
    <row r="175" spans="1:15" x14ac:dyDescent="0.2">
      <c r="A175" s="1" t="s">
        <v>5206</v>
      </c>
      <c r="B175" s="50">
        <v>13</v>
      </c>
      <c r="C175" s="8">
        <v>57</v>
      </c>
      <c r="D175" s="66">
        <v>0</v>
      </c>
      <c r="O175" s="18"/>
    </row>
    <row r="176" spans="1:15" x14ac:dyDescent="0.2">
      <c r="A176" s="1" t="s">
        <v>5207</v>
      </c>
      <c r="B176" s="50">
        <v>12</v>
      </c>
      <c r="C176" s="8">
        <v>59</v>
      </c>
      <c r="D176" s="66">
        <v>0</v>
      </c>
      <c r="O176" s="18"/>
    </row>
    <row r="177" spans="1:15" x14ac:dyDescent="0.2">
      <c r="A177" s="1" t="s">
        <v>5208</v>
      </c>
      <c r="B177" s="50">
        <v>13</v>
      </c>
      <c r="C177" s="8">
        <v>60</v>
      </c>
      <c r="D177" s="66">
        <v>0</v>
      </c>
      <c r="O177" s="18"/>
    </row>
    <row r="178" spans="1:15" x14ac:dyDescent="0.2">
      <c r="A178" s="1" t="s">
        <v>5209</v>
      </c>
      <c r="B178" s="50">
        <v>13</v>
      </c>
      <c r="C178" s="8">
        <v>62</v>
      </c>
      <c r="D178" s="66">
        <v>0</v>
      </c>
      <c r="F178" s="54"/>
      <c r="G178" s="54" t="s">
        <v>537</v>
      </c>
      <c r="H178" s="54" t="s">
        <v>537</v>
      </c>
      <c r="I178" s="54" t="s">
        <v>537</v>
      </c>
      <c r="J178" s="54" t="s">
        <v>537</v>
      </c>
      <c r="K178" s="54" t="s">
        <v>537</v>
      </c>
      <c r="O178" s="18"/>
    </row>
    <row r="179" spans="1:15" x14ac:dyDescent="0.2">
      <c r="A179" s="1" t="s">
        <v>5210</v>
      </c>
      <c r="B179" s="50">
        <v>13</v>
      </c>
      <c r="C179" s="8">
        <v>64</v>
      </c>
      <c r="D179" s="66">
        <v>0</v>
      </c>
      <c r="F179" s="54" t="s">
        <v>537</v>
      </c>
      <c r="G179" s="54" t="s">
        <v>537</v>
      </c>
      <c r="H179" s="54" t="s">
        <v>537</v>
      </c>
      <c r="I179" s="54" t="s">
        <v>537</v>
      </c>
      <c r="J179" s="54" t="s">
        <v>537</v>
      </c>
      <c r="K179" s="54" t="s">
        <v>537</v>
      </c>
      <c r="O179" s="18"/>
    </row>
    <row r="180" spans="1:15" x14ac:dyDescent="0.2">
      <c r="A180" s="1" t="s">
        <v>5211</v>
      </c>
      <c r="B180" s="50">
        <v>15</v>
      </c>
      <c r="C180" s="8">
        <v>57</v>
      </c>
      <c r="D180" s="66">
        <v>8885</v>
      </c>
      <c r="F180" s="54" t="s">
        <v>537</v>
      </c>
      <c r="G180" s="54" t="s">
        <v>537</v>
      </c>
      <c r="H180" s="54" t="s">
        <v>537</v>
      </c>
      <c r="I180" s="54" t="s">
        <v>537</v>
      </c>
      <c r="J180" s="54" t="s">
        <v>537</v>
      </c>
      <c r="K180" s="54" t="s">
        <v>537</v>
      </c>
      <c r="O180" s="18"/>
    </row>
    <row r="181" spans="1:15" x14ac:dyDescent="0.2">
      <c r="A181" s="1" t="s">
        <v>5727</v>
      </c>
      <c r="B181" s="50">
        <v>15</v>
      </c>
      <c r="C181" s="8">
        <v>50</v>
      </c>
      <c r="D181" s="66">
        <v>8885</v>
      </c>
      <c r="F181" s="54" t="s">
        <v>537</v>
      </c>
      <c r="G181" s="54" t="s">
        <v>537</v>
      </c>
      <c r="H181" s="54" t="s">
        <v>537</v>
      </c>
      <c r="I181" s="54" t="s">
        <v>537</v>
      </c>
      <c r="J181" s="54" t="s">
        <v>537</v>
      </c>
      <c r="K181" s="54" t="s">
        <v>537</v>
      </c>
      <c r="O181" s="18"/>
    </row>
    <row r="182" spans="1:15" x14ac:dyDescent="0.2">
      <c r="A182" s="1" t="s">
        <v>5212</v>
      </c>
      <c r="B182" s="50">
        <v>16</v>
      </c>
      <c r="C182" s="8">
        <v>44</v>
      </c>
      <c r="D182" s="66">
        <v>921</v>
      </c>
      <c r="F182" s="54" t="s">
        <v>537</v>
      </c>
      <c r="G182" s="54" t="s">
        <v>537</v>
      </c>
      <c r="H182" s="54" t="s">
        <v>537</v>
      </c>
      <c r="I182" s="54" t="s">
        <v>537</v>
      </c>
      <c r="J182" s="54" t="s">
        <v>537</v>
      </c>
      <c r="K182" s="54" t="s">
        <v>537</v>
      </c>
      <c r="O182" s="18"/>
    </row>
    <row r="183" spans="1:15" x14ac:dyDescent="0.2">
      <c r="A183" s="1" t="s">
        <v>5213</v>
      </c>
      <c r="B183" s="50">
        <v>18</v>
      </c>
      <c r="C183" s="8">
        <v>39</v>
      </c>
      <c r="D183" s="66">
        <v>881</v>
      </c>
      <c r="F183" s="54" t="s">
        <v>537</v>
      </c>
      <c r="G183" s="54" t="s">
        <v>537</v>
      </c>
      <c r="H183" s="54" t="s">
        <v>537</v>
      </c>
      <c r="I183" s="54" t="s">
        <v>537</v>
      </c>
      <c r="J183" s="54" t="s">
        <v>537</v>
      </c>
      <c r="K183" s="54" t="s">
        <v>537</v>
      </c>
      <c r="O183" s="18"/>
    </row>
    <row r="184" spans="1:15" x14ac:dyDescent="0.2">
      <c r="A184" s="1" t="s">
        <v>5214</v>
      </c>
      <c r="B184" s="50">
        <v>19</v>
      </c>
      <c r="C184" s="8">
        <v>34</v>
      </c>
      <c r="D184" s="66">
        <v>949</v>
      </c>
      <c r="F184" s="54" t="s">
        <v>537</v>
      </c>
      <c r="G184" s="54" t="s">
        <v>537</v>
      </c>
      <c r="H184" s="54" t="s">
        <v>537</v>
      </c>
      <c r="I184" s="54" t="s">
        <v>537</v>
      </c>
      <c r="J184" s="54" t="s">
        <v>537</v>
      </c>
      <c r="K184" s="54" t="s">
        <v>537</v>
      </c>
      <c r="O184" s="18"/>
    </row>
    <row r="185" spans="1:15" x14ac:dyDescent="0.2">
      <c r="A185" s="1" t="s">
        <v>5215</v>
      </c>
      <c r="B185" s="50">
        <v>20</v>
      </c>
      <c r="C185" s="8">
        <v>30</v>
      </c>
      <c r="D185" s="66">
        <v>1003</v>
      </c>
      <c r="F185" s="54" t="s">
        <v>537</v>
      </c>
      <c r="G185" s="54" t="s">
        <v>537</v>
      </c>
      <c r="H185" s="54" t="s">
        <v>537</v>
      </c>
      <c r="I185" s="54" t="s">
        <v>537</v>
      </c>
      <c r="J185" s="54" t="s">
        <v>537</v>
      </c>
      <c r="K185" s="54" t="s">
        <v>537</v>
      </c>
      <c r="O185" s="18"/>
    </row>
    <row r="186" spans="1:15" x14ac:dyDescent="0.2">
      <c r="A186" s="1" t="s">
        <v>5216</v>
      </c>
      <c r="B186" s="50">
        <v>20</v>
      </c>
      <c r="C186" s="8">
        <v>30</v>
      </c>
      <c r="D186" s="66">
        <v>1003</v>
      </c>
      <c r="F186" s="54" t="s">
        <v>537</v>
      </c>
      <c r="G186" s="54" t="s">
        <v>537</v>
      </c>
      <c r="H186" s="54" t="s">
        <v>537</v>
      </c>
      <c r="I186" s="54" t="s">
        <v>537</v>
      </c>
      <c r="J186" s="54" t="s">
        <v>537</v>
      </c>
      <c r="K186" s="54" t="s">
        <v>537</v>
      </c>
      <c r="O186" s="18"/>
    </row>
    <row r="187" spans="1:15" x14ac:dyDescent="0.2">
      <c r="A187" s="1" t="s">
        <v>5217</v>
      </c>
      <c r="B187" s="50">
        <v>20</v>
      </c>
      <c r="C187" s="8">
        <v>31</v>
      </c>
      <c r="D187" s="66">
        <v>1003</v>
      </c>
      <c r="F187" s="54" t="s">
        <v>537</v>
      </c>
      <c r="G187" s="54" t="s">
        <v>537</v>
      </c>
      <c r="H187" s="54" t="s">
        <v>537</v>
      </c>
      <c r="I187" s="54" t="s">
        <v>537</v>
      </c>
      <c r="J187" s="54" t="s">
        <v>537</v>
      </c>
      <c r="K187" s="54" t="s">
        <v>537</v>
      </c>
      <c r="O187" s="18"/>
    </row>
    <row r="188" spans="1:15" x14ac:dyDescent="0.2">
      <c r="A188" s="1" t="s">
        <v>5218</v>
      </c>
      <c r="B188" s="50">
        <v>19</v>
      </c>
      <c r="C188" s="8">
        <v>32</v>
      </c>
      <c r="D188" s="66">
        <v>949</v>
      </c>
      <c r="O188" s="18"/>
    </row>
    <row r="189" spans="1:15" x14ac:dyDescent="0.2">
      <c r="A189" s="1" t="s">
        <v>5219</v>
      </c>
      <c r="B189" s="50">
        <v>19</v>
      </c>
      <c r="C189" s="8">
        <v>35</v>
      </c>
      <c r="D189" s="66">
        <v>949</v>
      </c>
      <c r="O189" s="18"/>
    </row>
    <row r="190" spans="1:15" x14ac:dyDescent="0.2">
      <c r="A190" s="1" t="s">
        <v>5220</v>
      </c>
      <c r="B190" s="50">
        <v>18</v>
      </c>
      <c r="C190" s="8">
        <v>38</v>
      </c>
      <c r="D190" s="66">
        <v>881</v>
      </c>
      <c r="O190" s="18"/>
    </row>
    <row r="191" spans="1:15" x14ac:dyDescent="0.2">
      <c r="A191" s="1" t="s">
        <v>5221</v>
      </c>
      <c r="B191" s="50">
        <v>18</v>
      </c>
      <c r="C191" s="8">
        <v>42</v>
      </c>
      <c r="D191" s="66">
        <v>1098</v>
      </c>
      <c r="O191" s="18"/>
    </row>
    <row r="192" spans="1:15" x14ac:dyDescent="0.2">
      <c r="A192" s="1" t="s">
        <v>5222</v>
      </c>
      <c r="B192" s="50">
        <v>18</v>
      </c>
      <c r="C192" s="8">
        <v>43</v>
      </c>
      <c r="D192" s="66">
        <v>1098</v>
      </c>
      <c r="O192" s="18"/>
    </row>
    <row r="193" spans="1:15" x14ac:dyDescent="0.2">
      <c r="A193" s="1" t="s">
        <v>5223</v>
      </c>
      <c r="B193" s="50">
        <v>17</v>
      </c>
      <c r="C193" s="8">
        <v>44</v>
      </c>
      <c r="D193" s="66">
        <v>1016</v>
      </c>
      <c r="O193" s="18"/>
    </row>
    <row r="194" spans="1:15" x14ac:dyDescent="0.2">
      <c r="A194" s="1" t="s">
        <v>5224</v>
      </c>
      <c r="B194" s="50">
        <v>17</v>
      </c>
      <c r="C194" s="8">
        <v>45</v>
      </c>
      <c r="D194" s="66">
        <v>1016</v>
      </c>
      <c r="E194" s="67">
        <f>AVERAGE(D171:D194)</f>
        <v>1722.4583333333333</v>
      </c>
      <c r="F194" s="56"/>
      <c r="G194" s="56"/>
      <c r="H194" s="55"/>
      <c r="I194" s="55"/>
      <c r="J194" s="55"/>
      <c r="K194" s="55"/>
      <c r="L194" s="8"/>
      <c r="M194" s="8"/>
      <c r="N194" s="8"/>
      <c r="O194" s="18"/>
    </row>
    <row r="195" spans="1:15" x14ac:dyDescent="0.2">
      <c r="A195" s="1" t="s">
        <v>5225</v>
      </c>
      <c r="B195" s="50">
        <v>17</v>
      </c>
      <c r="C195" s="8">
        <v>47</v>
      </c>
      <c r="D195" s="66">
        <v>1016</v>
      </c>
      <c r="E195" s="67"/>
      <c r="F195" s="8"/>
      <c r="O195" s="18"/>
    </row>
    <row r="196" spans="1:15" x14ac:dyDescent="0.2">
      <c r="A196" s="1" t="s">
        <v>5226</v>
      </c>
      <c r="B196" s="50">
        <v>17</v>
      </c>
      <c r="C196" s="8">
        <v>49</v>
      </c>
      <c r="D196" s="66">
        <v>1016</v>
      </c>
      <c r="E196" s="67"/>
      <c r="F196" s="2"/>
      <c r="O196" s="18"/>
    </row>
    <row r="197" spans="1:15" x14ac:dyDescent="0.2">
      <c r="A197" s="1" t="s">
        <v>5227</v>
      </c>
      <c r="B197" s="50">
        <v>17</v>
      </c>
      <c r="C197" s="8">
        <v>51</v>
      </c>
      <c r="D197" s="66">
        <v>1103</v>
      </c>
      <c r="O197" s="18"/>
    </row>
    <row r="198" spans="1:15" x14ac:dyDescent="0.2">
      <c r="A198" s="1" t="s">
        <v>5228</v>
      </c>
      <c r="B198" s="50">
        <v>16</v>
      </c>
      <c r="C198" s="8">
        <v>52</v>
      </c>
      <c r="D198" s="66">
        <v>996</v>
      </c>
      <c r="O198" s="18"/>
    </row>
    <row r="199" spans="1:15" x14ac:dyDescent="0.2">
      <c r="A199" s="1" t="s">
        <v>5229</v>
      </c>
      <c r="B199" s="50">
        <v>15</v>
      </c>
      <c r="C199" s="8">
        <v>54</v>
      </c>
      <c r="D199" s="66">
        <v>8885</v>
      </c>
      <c r="O199" s="18"/>
    </row>
    <row r="200" spans="1:15" x14ac:dyDescent="0.2">
      <c r="A200" s="1" t="s">
        <v>5230</v>
      </c>
      <c r="B200" s="50">
        <v>14</v>
      </c>
      <c r="C200" s="8">
        <v>55</v>
      </c>
      <c r="D200" s="66">
        <v>0</v>
      </c>
      <c r="O200" s="18"/>
    </row>
    <row r="201" spans="1:15" x14ac:dyDescent="0.2">
      <c r="A201" s="1" t="s">
        <v>5231</v>
      </c>
      <c r="B201" s="50">
        <v>14</v>
      </c>
      <c r="C201" s="8">
        <v>53</v>
      </c>
      <c r="D201" s="66">
        <v>0</v>
      </c>
      <c r="O201" s="18"/>
    </row>
    <row r="202" spans="1:15" x14ac:dyDescent="0.2">
      <c r="A202" s="1" t="s">
        <v>5232</v>
      </c>
      <c r="B202" s="50">
        <v>15</v>
      </c>
      <c r="C202" s="8">
        <v>50</v>
      </c>
      <c r="D202" s="66">
        <v>8885</v>
      </c>
      <c r="F202" s="54" t="s">
        <v>537</v>
      </c>
      <c r="G202" s="54" t="s">
        <v>537</v>
      </c>
      <c r="H202" s="54" t="s">
        <v>537</v>
      </c>
      <c r="I202" s="54" t="s">
        <v>537</v>
      </c>
      <c r="J202" s="54" t="s">
        <v>537</v>
      </c>
      <c r="K202" s="54" t="s">
        <v>537</v>
      </c>
      <c r="M202" s="37"/>
      <c r="N202" s="37"/>
      <c r="O202" s="18"/>
    </row>
    <row r="203" spans="1:15" x14ac:dyDescent="0.2">
      <c r="A203" s="1" t="s">
        <v>5233</v>
      </c>
      <c r="B203" s="50">
        <v>15</v>
      </c>
      <c r="C203" s="8">
        <v>47</v>
      </c>
      <c r="D203" s="66">
        <v>811</v>
      </c>
      <c r="F203" s="54" t="s">
        <v>537</v>
      </c>
      <c r="G203" s="54" t="s">
        <v>537</v>
      </c>
      <c r="H203" s="54" t="s">
        <v>537</v>
      </c>
      <c r="I203" s="54" t="s">
        <v>537</v>
      </c>
      <c r="J203" s="54" t="s">
        <v>537</v>
      </c>
      <c r="K203" s="54" t="s">
        <v>537</v>
      </c>
      <c r="M203" s="37"/>
      <c r="N203" s="37"/>
      <c r="O203" s="18"/>
    </row>
    <row r="204" spans="1:15" x14ac:dyDescent="0.2">
      <c r="A204" s="1" t="s">
        <v>5234</v>
      </c>
      <c r="B204" s="50">
        <v>16</v>
      </c>
      <c r="C204" s="8">
        <v>44</v>
      </c>
      <c r="D204" s="66">
        <v>921</v>
      </c>
      <c r="F204" s="54" t="s">
        <v>537</v>
      </c>
      <c r="G204" s="54" t="s">
        <v>537</v>
      </c>
      <c r="H204" s="54" t="s">
        <v>537</v>
      </c>
      <c r="I204" s="54" t="s">
        <v>537</v>
      </c>
      <c r="J204" s="54" t="s">
        <v>537</v>
      </c>
      <c r="K204" s="54" t="s">
        <v>537</v>
      </c>
      <c r="M204" s="37"/>
      <c r="N204" s="37"/>
      <c r="O204" s="18"/>
    </row>
    <row r="205" spans="1:15" x14ac:dyDescent="0.2">
      <c r="A205" s="1" t="s">
        <v>5235</v>
      </c>
      <c r="B205" s="50">
        <v>18</v>
      </c>
      <c r="C205" s="8">
        <v>41</v>
      </c>
      <c r="D205" s="66">
        <v>1098</v>
      </c>
      <c r="F205" s="54" t="s">
        <v>537</v>
      </c>
      <c r="G205" s="54" t="s">
        <v>537</v>
      </c>
      <c r="H205" s="54" t="s">
        <v>537</v>
      </c>
      <c r="I205" s="54" t="s">
        <v>537</v>
      </c>
      <c r="J205" s="54" t="s">
        <v>537</v>
      </c>
      <c r="K205" s="54" t="s">
        <v>537</v>
      </c>
      <c r="M205" s="37"/>
      <c r="N205" s="37"/>
      <c r="O205" s="18"/>
    </row>
    <row r="206" spans="1:15" x14ac:dyDescent="0.2">
      <c r="A206" s="1" t="s">
        <v>5236</v>
      </c>
      <c r="B206" s="50">
        <v>19</v>
      </c>
      <c r="C206" s="8">
        <v>38</v>
      </c>
      <c r="D206" s="66">
        <v>949</v>
      </c>
      <c r="F206" s="54" t="s">
        <v>537</v>
      </c>
      <c r="G206" s="54" t="s">
        <v>537</v>
      </c>
      <c r="H206" s="54" t="s">
        <v>537</v>
      </c>
      <c r="I206" s="54" t="s">
        <v>537</v>
      </c>
      <c r="J206" s="54" t="s">
        <v>537</v>
      </c>
      <c r="K206" s="54" t="s">
        <v>537</v>
      </c>
      <c r="M206" s="37"/>
      <c r="N206" s="37"/>
      <c r="O206" s="18"/>
    </row>
    <row r="207" spans="1:15" x14ac:dyDescent="0.2">
      <c r="A207" s="1" t="s">
        <v>5237</v>
      </c>
      <c r="B207" s="50">
        <v>20</v>
      </c>
      <c r="C207" s="8">
        <v>35</v>
      </c>
      <c r="D207" s="66">
        <v>1003</v>
      </c>
      <c r="F207" s="54" t="s">
        <v>537</v>
      </c>
      <c r="G207" s="54" t="s">
        <v>537</v>
      </c>
      <c r="H207" s="54" t="s">
        <v>537</v>
      </c>
      <c r="I207" s="54" t="s">
        <v>537</v>
      </c>
      <c r="J207" s="54" t="s">
        <v>537</v>
      </c>
      <c r="K207" s="54" t="s">
        <v>537</v>
      </c>
      <c r="M207" s="37"/>
      <c r="N207" s="37"/>
      <c r="O207" s="18"/>
    </row>
    <row r="208" spans="1:15" x14ac:dyDescent="0.2">
      <c r="A208" s="1" t="s">
        <v>5238</v>
      </c>
      <c r="B208" s="50">
        <v>20</v>
      </c>
      <c r="C208" s="8">
        <v>32</v>
      </c>
      <c r="D208" s="66">
        <v>1003</v>
      </c>
      <c r="F208" s="54" t="s">
        <v>537</v>
      </c>
      <c r="G208" s="54" t="s">
        <v>537</v>
      </c>
      <c r="H208" s="54" t="s">
        <v>537</v>
      </c>
      <c r="I208" s="54" t="s">
        <v>537</v>
      </c>
      <c r="J208" s="54" t="s">
        <v>537</v>
      </c>
      <c r="K208" s="54" t="s">
        <v>537</v>
      </c>
      <c r="M208" s="37"/>
      <c r="N208" s="37"/>
      <c r="O208" s="18"/>
    </row>
    <row r="209" spans="1:15" x14ac:dyDescent="0.2">
      <c r="A209" s="1" t="s">
        <v>5239</v>
      </c>
      <c r="B209" s="50">
        <v>21</v>
      </c>
      <c r="C209" s="8">
        <v>29</v>
      </c>
      <c r="D209" s="66">
        <v>0</v>
      </c>
      <c r="F209" s="54" t="s">
        <v>537</v>
      </c>
      <c r="G209" s="54" t="s">
        <v>537</v>
      </c>
      <c r="H209" s="54" t="s">
        <v>537</v>
      </c>
      <c r="I209" s="54" t="s">
        <v>537</v>
      </c>
      <c r="J209" s="54" t="s">
        <v>537</v>
      </c>
      <c r="K209" s="54" t="s">
        <v>537</v>
      </c>
      <c r="M209" s="37"/>
      <c r="N209" s="37"/>
      <c r="O209" s="18"/>
    </row>
    <row r="210" spans="1:15" x14ac:dyDescent="0.2">
      <c r="A210" s="1" t="s">
        <v>5240</v>
      </c>
      <c r="B210" s="50">
        <v>21</v>
      </c>
      <c r="C210" s="8">
        <v>30</v>
      </c>
      <c r="D210" s="66">
        <v>1046</v>
      </c>
      <c r="F210" s="54" t="s">
        <v>537</v>
      </c>
      <c r="G210" s="54" t="s">
        <v>537</v>
      </c>
      <c r="H210" s="54" t="s">
        <v>537</v>
      </c>
      <c r="I210" s="54" t="s">
        <v>537</v>
      </c>
      <c r="J210" s="54" t="s">
        <v>537</v>
      </c>
      <c r="K210" s="54" t="s">
        <v>537</v>
      </c>
      <c r="M210" s="37"/>
      <c r="N210" s="37"/>
      <c r="O210" s="18"/>
    </row>
    <row r="211" spans="1:15" x14ac:dyDescent="0.2">
      <c r="A211" s="1" t="s">
        <v>5241</v>
      </c>
      <c r="B211" s="50">
        <v>21</v>
      </c>
      <c r="C211" s="8">
        <v>31</v>
      </c>
      <c r="D211" s="66">
        <v>1046</v>
      </c>
      <c r="F211" s="54" t="s">
        <v>537</v>
      </c>
      <c r="G211" s="54" t="s">
        <v>537</v>
      </c>
      <c r="H211" s="54" t="s">
        <v>537</v>
      </c>
      <c r="I211" s="54" t="s">
        <v>537</v>
      </c>
      <c r="J211" s="54" t="s">
        <v>537</v>
      </c>
      <c r="K211" s="54" t="s">
        <v>537</v>
      </c>
      <c r="M211" s="37"/>
      <c r="N211" s="37"/>
      <c r="O211" s="18"/>
    </row>
    <row r="212" spans="1:15" x14ac:dyDescent="0.2">
      <c r="A212" s="1" t="s">
        <v>5242</v>
      </c>
      <c r="B212" s="50">
        <v>22</v>
      </c>
      <c r="C212" s="8">
        <v>32</v>
      </c>
      <c r="D212" s="66">
        <v>1080</v>
      </c>
      <c r="O212" s="18"/>
    </row>
    <row r="213" spans="1:15" x14ac:dyDescent="0.2">
      <c r="A213" s="1" t="s">
        <v>5243</v>
      </c>
      <c r="B213" s="50">
        <v>21</v>
      </c>
      <c r="C213" s="8">
        <v>34</v>
      </c>
      <c r="D213" s="66">
        <v>1046</v>
      </c>
      <c r="O213" s="18"/>
    </row>
    <row r="214" spans="1:15" x14ac:dyDescent="0.2">
      <c r="A214" s="1" t="s">
        <v>5244</v>
      </c>
      <c r="B214" s="50">
        <v>20</v>
      </c>
      <c r="C214" s="8">
        <v>35</v>
      </c>
      <c r="D214" s="66">
        <v>1003</v>
      </c>
      <c r="O214" s="18"/>
    </row>
    <row r="215" spans="1:15" x14ac:dyDescent="0.2">
      <c r="A215" s="1" t="s">
        <v>5245</v>
      </c>
      <c r="B215" s="50">
        <v>20</v>
      </c>
      <c r="C215" s="8">
        <v>36</v>
      </c>
      <c r="D215" s="66">
        <v>1003</v>
      </c>
      <c r="O215" s="18"/>
    </row>
    <row r="216" spans="1:15" x14ac:dyDescent="0.2">
      <c r="A216" s="1" t="s">
        <v>5246</v>
      </c>
      <c r="B216" s="50">
        <v>19</v>
      </c>
      <c r="C216" s="8">
        <v>37</v>
      </c>
      <c r="D216" s="66">
        <v>949</v>
      </c>
      <c r="O216" s="18"/>
    </row>
    <row r="217" spans="1:15" x14ac:dyDescent="0.2">
      <c r="A217" s="1" t="s">
        <v>5247</v>
      </c>
      <c r="B217" s="50">
        <v>18</v>
      </c>
      <c r="C217" s="8">
        <v>38</v>
      </c>
      <c r="D217" s="66">
        <v>881</v>
      </c>
      <c r="O217" s="18"/>
    </row>
    <row r="218" spans="1:15" x14ac:dyDescent="0.2">
      <c r="A218" s="1" t="s">
        <v>5248</v>
      </c>
      <c r="B218" s="50">
        <v>17</v>
      </c>
      <c r="C218" s="8">
        <v>38</v>
      </c>
      <c r="D218" s="66">
        <v>797</v>
      </c>
      <c r="E218" s="67">
        <f>AVERAGE(D195:D218)</f>
        <v>1522.375</v>
      </c>
      <c r="F218" s="56"/>
      <c r="G218" s="56"/>
      <c r="H218" s="55"/>
      <c r="I218" s="55"/>
      <c r="J218" s="55"/>
      <c r="K218" s="55"/>
      <c r="L218" s="8"/>
      <c r="M218" s="8"/>
      <c r="N218" s="8"/>
      <c r="O218" s="18"/>
    </row>
    <row r="219" spans="1:15" hidden="1" x14ac:dyDescent="0.2">
      <c r="B219" s="50"/>
      <c r="D219" s="66">
        <v>0</v>
      </c>
      <c r="L219" s="8"/>
      <c r="M219" s="8"/>
      <c r="N219" s="8"/>
      <c r="O219" s="18"/>
    </row>
    <row r="220" spans="1:15" x14ac:dyDescent="0.2">
      <c r="A220" s="1" t="s">
        <v>5249</v>
      </c>
      <c r="B220" s="50">
        <v>15</v>
      </c>
      <c r="C220">
        <v>61</v>
      </c>
      <c r="D220" s="66">
        <v>1132</v>
      </c>
      <c r="E220" s="67"/>
      <c r="F220" s="8"/>
      <c r="O220" s="18"/>
    </row>
    <row r="221" spans="1:15" x14ac:dyDescent="0.2">
      <c r="A221" s="1" t="s">
        <v>5250</v>
      </c>
      <c r="B221" s="50">
        <v>15</v>
      </c>
      <c r="C221">
        <v>63</v>
      </c>
      <c r="D221" s="66">
        <v>1132</v>
      </c>
      <c r="E221" s="67"/>
      <c r="F221" s="2"/>
      <c r="O221" s="18"/>
    </row>
    <row r="222" spans="1:15" x14ac:dyDescent="0.2">
      <c r="A222" s="1" t="s">
        <v>5251</v>
      </c>
      <c r="B222" s="50">
        <v>14</v>
      </c>
      <c r="C222">
        <v>66</v>
      </c>
      <c r="D222" s="66">
        <v>0</v>
      </c>
      <c r="H222" s="8"/>
      <c r="K222" s="8"/>
      <c r="O222" s="18"/>
    </row>
    <row r="223" spans="1:15" x14ac:dyDescent="0.2">
      <c r="A223" s="1" t="s">
        <v>5252</v>
      </c>
      <c r="B223" s="50">
        <v>14</v>
      </c>
      <c r="C223">
        <v>69</v>
      </c>
      <c r="D223" s="66">
        <v>0</v>
      </c>
      <c r="O223" s="18"/>
    </row>
    <row r="224" spans="1:15" x14ac:dyDescent="0.2">
      <c r="A224" s="1" t="s">
        <v>5253</v>
      </c>
      <c r="B224" s="50">
        <v>13</v>
      </c>
      <c r="C224">
        <v>73</v>
      </c>
      <c r="D224" s="66">
        <v>0</v>
      </c>
      <c r="O224" s="18"/>
    </row>
    <row r="225" spans="1:15" x14ac:dyDescent="0.2">
      <c r="A225" s="1" t="s">
        <v>5254</v>
      </c>
      <c r="B225" s="50">
        <v>13</v>
      </c>
      <c r="C225">
        <v>76</v>
      </c>
      <c r="D225" s="66">
        <v>0</v>
      </c>
      <c r="O225" s="18"/>
    </row>
    <row r="226" spans="1:15" x14ac:dyDescent="0.2">
      <c r="A226" s="1" t="s">
        <v>5255</v>
      </c>
      <c r="B226" s="50">
        <v>13</v>
      </c>
      <c r="C226">
        <v>75</v>
      </c>
      <c r="D226" s="66">
        <v>0</v>
      </c>
      <c r="O226" s="18"/>
    </row>
    <row r="227" spans="1:15" x14ac:dyDescent="0.2">
      <c r="A227" s="1" t="s">
        <v>5256</v>
      </c>
      <c r="B227" s="50">
        <v>13</v>
      </c>
      <c r="C227">
        <v>74</v>
      </c>
      <c r="D227" s="66">
        <v>0</v>
      </c>
      <c r="F227">
        <v>12.1</v>
      </c>
      <c r="G227">
        <v>62.5</v>
      </c>
      <c r="H227">
        <v>451314</v>
      </c>
      <c r="I227">
        <v>13.1</v>
      </c>
      <c r="J227">
        <v>58.2</v>
      </c>
      <c r="K227">
        <v>396490</v>
      </c>
      <c r="M227" s="37"/>
      <c r="N227" s="37"/>
      <c r="O227" s="18"/>
    </row>
    <row r="228" spans="1:15" x14ac:dyDescent="0.2">
      <c r="A228" s="1" t="s">
        <v>5257</v>
      </c>
      <c r="B228" s="50">
        <v>13</v>
      </c>
      <c r="C228">
        <v>72</v>
      </c>
      <c r="D228" s="66">
        <v>0</v>
      </c>
      <c r="F228">
        <v>17.2</v>
      </c>
      <c r="G228">
        <v>51.2</v>
      </c>
      <c r="H228">
        <v>451314</v>
      </c>
      <c r="I228">
        <v>16.3</v>
      </c>
      <c r="J228">
        <v>53.3</v>
      </c>
      <c r="K228">
        <v>396490</v>
      </c>
      <c r="M228" s="37"/>
      <c r="N228" s="37"/>
      <c r="O228" s="18"/>
    </row>
    <row r="229" spans="1:15" x14ac:dyDescent="0.2">
      <c r="A229" s="1" t="s">
        <v>5258</v>
      </c>
      <c r="B229" s="50">
        <v>15</v>
      </c>
      <c r="C229">
        <v>65</v>
      </c>
      <c r="D229" s="66">
        <v>1132</v>
      </c>
      <c r="F229">
        <v>19.7</v>
      </c>
      <c r="G229">
        <v>42</v>
      </c>
      <c r="H229">
        <v>451314</v>
      </c>
      <c r="I229">
        <v>17.3</v>
      </c>
      <c r="J229">
        <v>50.4</v>
      </c>
      <c r="K229">
        <v>396490</v>
      </c>
      <c r="M229" s="37"/>
      <c r="N229" s="37"/>
      <c r="O229" s="18"/>
    </row>
    <row r="230" spans="1:15" x14ac:dyDescent="0.2">
      <c r="A230" s="1" t="s">
        <v>5259</v>
      </c>
      <c r="B230" s="50">
        <v>16</v>
      </c>
      <c r="C230">
        <v>57</v>
      </c>
      <c r="D230" s="66">
        <v>996</v>
      </c>
      <c r="F230">
        <v>20.100000000000001</v>
      </c>
      <c r="G230">
        <v>40.4</v>
      </c>
      <c r="H230">
        <v>451314</v>
      </c>
      <c r="I230">
        <v>19.100000000000001</v>
      </c>
      <c r="J230">
        <v>44.9</v>
      </c>
      <c r="K230">
        <v>396490</v>
      </c>
      <c r="M230" s="37"/>
      <c r="N230" s="37"/>
      <c r="O230" s="18"/>
    </row>
    <row r="231" spans="1:15" x14ac:dyDescent="0.2">
      <c r="A231" s="1" t="s">
        <v>5260</v>
      </c>
      <c r="B231" s="50">
        <v>18</v>
      </c>
      <c r="C231">
        <v>50</v>
      </c>
      <c r="D231" s="66">
        <v>1206</v>
      </c>
      <c r="F231">
        <v>21</v>
      </c>
      <c r="G231">
        <v>41.8</v>
      </c>
      <c r="H231">
        <v>451314</v>
      </c>
      <c r="I231">
        <v>22.1</v>
      </c>
      <c r="J231">
        <v>40.200000000000003</v>
      </c>
      <c r="K231">
        <v>396490</v>
      </c>
      <c r="M231" s="37"/>
      <c r="N231" s="37"/>
      <c r="O231" s="18"/>
    </row>
    <row r="232" spans="1:15" x14ac:dyDescent="0.2">
      <c r="A232" s="1" t="s">
        <v>5261</v>
      </c>
      <c r="B232" s="50">
        <v>19</v>
      </c>
      <c r="C232">
        <v>45</v>
      </c>
      <c r="D232" s="66">
        <v>1169</v>
      </c>
      <c r="F232">
        <v>22.4</v>
      </c>
      <c r="G232">
        <v>41.5</v>
      </c>
      <c r="H232">
        <v>451314</v>
      </c>
      <c r="I232">
        <v>22.9</v>
      </c>
      <c r="J232">
        <v>36.799999999999997</v>
      </c>
      <c r="K232">
        <v>396490</v>
      </c>
      <c r="M232" s="37"/>
      <c r="N232" s="37"/>
      <c r="O232" s="18"/>
    </row>
    <row r="233" spans="1:15" x14ac:dyDescent="0.2">
      <c r="A233" s="1" t="s">
        <v>5262</v>
      </c>
      <c r="B233" s="50">
        <v>20</v>
      </c>
      <c r="C233">
        <v>40</v>
      </c>
      <c r="D233" s="66">
        <v>1231</v>
      </c>
      <c r="F233">
        <v>22.8</v>
      </c>
      <c r="G233">
        <v>32.700000000000003</v>
      </c>
      <c r="H233">
        <v>451314</v>
      </c>
      <c r="I233">
        <v>21.9</v>
      </c>
      <c r="J233">
        <v>36.799999999999997</v>
      </c>
      <c r="K233">
        <v>396490</v>
      </c>
      <c r="M233" s="37"/>
      <c r="N233" s="37"/>
      <c r="O233" s="18"/>
    </row>
    <row r="234" spans="1:15" x14ac:dyDescent="0.2">
      <c r="A234" s="1" t="s">
        <v>5263</v>
      </c>
      <c r="B234" s="50">
        <v>21</v>
      </c>
      <c r="C234">
        <v>35</v>
      </c>
      <c r="D234" s="66">
        <v>1046</v>
      </c>
      <c r="F234">
        <v>22.8</v>
      </c>
      <c r="G234">
        <v>36.799999999999997</v>
      </c>
      <c r="H234">
        <v>451314</v>
      </c>
      <c r="I234">
        <v>23.4</v>
      </c>
      <c r="J234">
        <v>34.299999999999997</v>
      </c>
      <c r="K234">
        <v>396490</v>
      </c>
      <c r="M234" s="37"/>
      <c r="N234" s="37"/>
      <c r="O234" s="18"/>
    </row>
    <row r="235" spans="1:15" x14ac:dyDescent="0.2">
      <c r="A235" s="1" t="s">
        <v>5264</v>
      </c>
      <c r="B235" s="50">
        <v>21</v>
      </c>
      <c r="C235">
        <v>34</v>
      </c>
      <c r="D235" s="66">
        <v>1046</v>
      </c>
      <c r="F235">
        <v>25</v>
      </c>
      <c r="G235">
        <v>33.6</v>
      </c>
      <c r="H235">
        <v>451314</v>
      </c>
      <c r="I235">
        <v>21.2</v>
      </c>
      <c r="J235">
        <v>40.200000000000003</v>
      </c>
      <c r="K235">
        <v>396490</v>
      </c>
      <c r="M235" s="37"/>
      <c r="N235" s="37"/>
      <c r="O235" s="18"/>
    </row>
    <row r="236" spans="1:15" x14ac:dyDescent="0.2">
      <c r="A236" s="1" t="s">
        <v>5265</v>
      </c>
      <c r="B236" s="50">
        <v>21</v>
      </c>
      <c r="C236">
        <v>34</v>
      </c>
      <c r="D236" s="66">
        <v>1046</v>
      </c>
      <c r="F236">
        <v>23.6</v>
      </c>
      <c r="G236">
        <v>38</v>
      </c>
      <c r="H236">
        <v>451314</v>
      </c>
      <c r="I236">
        <v>23.4</v>
      </c>
      <c r="J236">
        <v>34.299999999999997</v>
      </c>
      <c r="K236">
        <v>396490</v>
      </c>
      <c r="M236" s="37"/>
      <c r="N236" s="37"/>
      <c r="O236" s="18"/>
    </row>
    <row r="237" spans="1:15" x14ac:dyDescent="0.2">
      <c r="A237" s="1" t="s">
        <v>5266</v>
      </c>
      <c r="B237" s="50">
        <v>21</v>
      </c>
      <c r="C237">
        <v>33</v>
      </c>
      <c r="D237" s="66">
        <v>1046</v>
      </c>
      <c r="M237" s="37"/>
      <c r="N237" s="37"/>
      <c r="O237" s="18"/>
    </row>
    <row r="238" spans="1:15" x14ac:dyDescent="0.2">
      <c r="A238" s="1" t="s">
        <v>5267</v>
      </c>
      <c r="B238" s="50">
        <v>20</v>
      </c>
      <c r="C238">
        <v>36</v>
      </c>
      <c r="D238" s="66">
        <v>1003</v>
      </c>
      <c r="M238" s="37"/>
      <c r="N238" s="37"/>
      <c r="O238" s="18"/>
    </row>
    <row r="239" spans="1:15" x14ac:dyDescent="0.2">
      <c r="A239" s="1" t="s">
        <v>5268</v>
      </c>
      <c r="B239" s="50">
        <v>20</v>
      </c>
      <c r="C239">
        <v>39</v>
      </c>
      <c r="D239" s="66">
        <v>1003</v>
      </c>
      <c r="M239" s="37"/>
      <c r="N239" s="37"/>
      <c r="O239" s="18"/>
    </row>
    <row r="240" spans="1:15" x14ac:dyDescent="0.2">
      <c r="A240" s="1" t="s">
        <v>5269</v>
      </c>
      <c r="B240" s="50">
        <v>19</v>
      </c>
      <c r="C240">
        <v>41</v>
      </c>
      <c r="D240" s="66">
        <v>1169</v>
      </c>
      <c r="M240" s="37"/>
      <c r="N240" s="37"/>
      <c r="O240" s="18"/>
    </row>
    <row r="241" spans="1:15" x14ac:dyDescent="0.2">
      <c r="A241" s="1" t="s">
        <v>5270</v>
      </c>
      <c r="B241" s="50">
        <v>18</v>
      </c>
      <c r="C241">
        <v>43</v>
      </c>
      <c r="D241" s="66">
        <v>1098</v>
      </c>
      <c r="M241" s="37"/>
      <c r="N241" s="37"/>
      <c r="O241" s="18"/>
    </row>
    <row r="242" spans="1:15" x14ac:dyDescent="0.2">
      <c r="A242" s="1" t="s">
        <v>5271</v>
      </c>
      <c r="B242" s="50">
        <v>17</v>
      </c>
      <c r="C242">
        <v>44</v>
      </c>
      <c r="D242" s="66">
        <v>1016</v>
      </c>
      <c r="M242" s="37"/>
      <c r="N242" s="37"/>
      <c r="O242" s="18"/>
    </row>
    <row r="243" spans="1:15" x14ac:dyDescent="0.2">
      <c r="A243" s="1" t="s">
        <v>5272</v>
      </c>
      <c r="B243" s="50">
        <v>16</v>
      </c>
      <c r="C243">
        <v>45</v>
      </c>
      <c r="D243" s="66">
        <v>921</v>
      </c>
      <c r="E243" s="67">
        <f>AVERAGE(D220:D243)</f>
        <v>766.33333333333337</v>
      </c>
      <c r="F243" s="56">
        <f>AVERAGE(F227:F242)</f>
        <v>20.67</v>
      </c>
      <c r="G243" s="56">
        <f>AVERAGE(G227:G242)</f>
        <v>42.05</v>
      </c>
      <c r="H243" s="55">
        <f>H252-H227</f>
        <v>212</v>
      </c>
      <c r="I243" s="55">
        <f>AVERAGE(I227:I242)</f>
        <v>20.07</v>
      </c>
      <c r="J243" s="55">
        <f>AVERAGE(J227:J242)</f>
        <v>42.940000000000005</v>
      </c>
      <c r="K243" s="55">
        <f>K252-K227</f>
        <v>199</v>
      </c>
      <c r="L243" s="8">
        <f>((H276-H227)+(K276-K227))/2</f>
        <v>480.5</v>
      </c>
      <c r="M243" s="8"/>
      <c r="N243" s="8"/>
      <c r="O243" s="18"/>
    </row>
    <row r="244" spans="1:15" hidden="1" x14ac:dyDescent="0.2">
      <c r="B244" s="50"/>
      <c r="D244" s="66">
        <v>0</v>
      </c>
      <c r="O244" s="18"/>
    </row>
    <row r="245" spans="1:15" x14ac:dyDescent="0.2">
      <c r="A245" s="1" t="s">
        <v>5273</v>
      </c>
      <c r="B245" s="50">
        <v>16</v>
      </c>
      <c r="C245">
        <v>46</v>
      </c>
      <c r="D245" s="66">
        <v>921</v>
      </c>
      <c r="E245" s="67"/>
      <c r="F245" s="8"/>
      <c r="L245" s="8"/>
      <c r="O245" s="18"/>
    </row>
    <row r="246" spans="1:15" x14ac:dyDescent="0.2">
      <c r="A246" s="1" t="s">
        <v>5274</v>
      </c>
      <c r="B246" s="50">
        <v>15</v>
      </c>
      <c r="C246">
        <v>48</v>
      </c>
      <c r="D246" s="66">
        <v>811</v>
      </c>
      <c r="E246" s="67"/>
      <c r="F246" s="2"/>
      <c r="H246" s="8"/>
      <c r="K246" s="8"/>
      <c r="O246" s="18"/>
    </row>
    <row r="247" spans="1:15" x14ac:dyDescent="0.2">
      <c r="A247" s="1" t="s">
        <v>5275</v>
      </c>
      <c r="B247" s="50">
        <v>14</v>
      </c>
      <c r="C247">
        <v>49</v>
      </c>
      <c r="D247" s="66">
        <v>0</v>
      </c>
      <c r="O247" s="18"/>
    </row>
    <row r="248" spans="1:15" x14ac:dyDescent="0.2">
      <c r="A248" s="1" t="s">
        <v>5276</v>
      </c>
      <c r="B248" s="50">
        <v>14</v>
      </c>
      <c r="C248">
        <v>52</v>
      </c>
      <c r="D248" s="66">
        <v>0</v>
      </c>
      <c r="O248" s="18"/>
    </row>
    <row r="249" spans="1:15" x14ac:dyDescent="0.2">
      <c r="A249" s="1" t="s">
        <v>5277</v>
      </c>
      <c r="B249" s="50">
        <v>13</v>
      </c>
      <c r="C249">
        <v>56</v>
      </c>
      <c r="D249" s="66">
        <v>0</v>
      </c>
      <c r="O249" s="18"/>
    </row>
    <row r="250" spans="1:15" x14ac:dyDescent="0.2">
      <c r="A250" s="1" t="s">
        <v>5278</v>
      </c>
      <c r="B250" s="50">
        <v>12</v>
      </c>
      <c r="C250">
        <v>59</v>
      </c>
      <c r="D250" s="66">
        <v>0</v>
      </c>
      <c r="O250" s="18"/>
    </row>
    <row r="251" spans="1:15" x14ac:dyDescent="0.2">
      <c r="A251" s="1" t="s">
        <v>5279</v>
      </c>
      <c r="B251" s="50">
        <v>13</v>
      </c>
      <c r="C251">
        <v>57</v>
      </c>
      <c r="D251" s="66">
        <v>0</v>
      </c>
      <c r="O251" s="18"/>
    </row>
    <row r="252" spans="1:15" x14ac:dyDescent="0.2">
      <c r="A252" s="1" t="s">
        <v>5280</v>
      </c>
      <c r="B252" s="50">
        <v>14</v>
      </c>
      <c r="C252">
        <v>54</v>
      </c>
      <c r="D252" s="66">
        <v>0</v>
      </c>
      <c r="F252">
        <v>9.5</v>
      </c>
      <c r="G252">
        <v>76.099999999999994</v>
      </c>
      <c r="H252">
        <v>451526</v>
      </c>
      <c r="I252">
        <v>11.2</v>
      </c>
      <c r="J252">
        <v>67</v>
      </c>
      <c r="K252">
        <v>396689</v>
      </c>
      <c r="M252" s="37"/>
      <c r="N252" s="37"/>
      <c r="O252" s="18"/>
    </row>
    <row r="253" spans="1:15" x14ac:dyDescent="0.2">
      <c r="A253" s="1" t="s">
        <v>5281</v>
      </c>
      <c r="B253" s="50">
        <v>15</v>
      </c>
      <c r="C253">
        <v>52</v>
      </c>
      <c r="D253" s="66">
        <v>8885</v>
      </c>
      <c r="F253">
        <v>13.5</v>
      </c>
      <c r="G253">
        <v>64.3</v>
      </c>
      <c r="H253">
        <v>451526</v>
      </c>
      <c r="I253">
        <v>15.3</v>
      </c>
      <c r="J253">
        <v>58.1</v>
      </c>
      <c r="K253">
        <v>396689</v>
      </c>
      <c r="M253" s="37"/>
      <c r="N253" s="37"/>
      <c r="O253" s="18"/>
    </row>
    <row r="254" spans="1:15" x14ac:dyDescent="0.2">
      <c r="A254" s="1" t="s">
        <v>5282</v>
      </c>
      <c r="B254" s="50">
        <v>16</v>
      </c>
      <c r="C254">
        <v>47</v>
      </c>
      <c r="D254" s="66">
        <v>921</v>
      </c>
      <c r="F254">
        <v>18.7</v>
      </c>
      <c r="G254">
        <v>54.948</v>
      </c>
      <c r="H254">
        <v>451526</v>
      </c>
      <c r="I254">
        <v>16.3</v>
      </c>
      <c r="J254">
        <v>54</v>
      </c>
      <c r="K254">
        <v>396689</v>
      </c>
      <c r="M254" s="37"/>
      <c r="N254" s="37"/>
      <c r="O254" s="18"/>
    </row>
    <row r="255" spans="1:15" x14ac:dyDescent="0.2">
      <c r="A255" s="1" t="s">
        <v>5283</v>
      </c>
      <c r="B255" s="50">
        <v>18</v>
      </c>
      <c r="C255">
        <v>43</v>
      </c>
      <c r="D255" s="66">
        <v>1098</v>
      </c>
      <c r="F255">
        <v>21</v>
      </c>
      <c r="G255">
        <v>42.7</v>
      </c>
      <c r="H255">
        <v>451791</v>
      </c>
      <c r="I255">
        <v>19</v>
      </c>
      <c r="J255">
        <v>48.2</v>
      </c>
      <c r="K255">
        <v>396711</v>
      </c>
      <c r="M255" s="37"/>
      <c r="N255" s="37"/>
      <c r="O255" s="18"/>
    </row>
    <row r="256" spans="1:15" x14ac:dyDescent="0.2">
      <c r="A256" s="1" t="s">
        <v>5284</v>
      </c>
      <c r="B256" s="50">
        <v>19</v>
      </c>
      <c r="C256">
        <v>38</v>
      </c>
      <c r="D256" s="66">
        <v>949</v>
      </c>
      <c r="F256">
        <v>22.5</v>
      </c>
      <c r="G256">
        <v>40.6</v>
      </c>
      <c r="H256">
        <v>451791</v>
      </c>
      <c r="I256">
        <v>18.600000000000001</v>
      </c>
      <c r="J256">
        <v>47.6</v>
      </c>
      <c r="K256">
        <v>396711</v>
      </c>
      <c r="M256" s="37"/>
      <c r="N256" s="37"/>
      <c r="O256" s="18"/>
    </row>
    <row r="257" spans="1:15" x14ac:dyDescent="0.2">
      <c r="A257" s="1" t="s">
        <v>5285</v>
      </c>
      <c r="B257" s="50">
        <v>21</v>
      </c>
      <c r="C257">
        <v>35</v>
      </c>
      <c r="D257" s="66">
        <v>1046</v>
      </c>
      <c r="F257">
        <v>22.5</v>
      </c>
      <c r="G257">
        <v>40.799999999999997</v>
      </c>
      <c r="H257">
        <v>451791</v>
      </c>
      <c r="I257">
        <v>22.4</v>
      </c>
      <c r="J257">
        <v>40.700000000000003</v>
      </c>
      <c r="K257">
        <v>396947</v>
      </c>
      <c r="M257" s="37"/>
      <c r="N257" s="37"/>
      <c r="O257" s="18"/>
    </row>
    <row r="258" spans="1:15" x14ac:dyDescent="0.2">
      <c r="A258" s="1" t="s">
        <v>5286</v>
      </c>
      <c r="B258" s="50">
        <v>22</v>
      </c>
      <c r="C258">
        <v>31</v>
      </c>
      <c r="D258" s="66">
        <v>1080</v>
      </c>
      <c r="F258">
        <v>22.6</v>
      </c>
      <c r="G258">
        <v>36.1</v>
      </c>
      <c r="H258">
        <v>451791</v>
      </c>
      <c r="I258">
        <v>22.3</v>
      </c>
      <c r="J258">
        <v>40.700000000000003</v>
      </c>
      <c r="K258">
        <v>396947</v>
      </c>
      <c r="M258" s="37"/>
      <c r="N258" s="37"/>
      <c r="O258" s="18"/>
    </row>
    <row r="259" spans="1:15" x14ac:dyDescent="0.2">
      <c r="A259" s="1" t="s">
        <v>5287</v>
      </c>
      <c r="B259" s="50">
        <v>23</v>
      </c>
      <c r="C259">
        <v>28</v>
      </c>
      <c r="D259" s="66">
        <v>0</v>
      </c>
      <c r="F259">
        <v>24.6</v>
      </c>
      <c r="G259">
        <v>34.5</v>
      </c>
      <c r="H259">
        <v>451791</v>
      </c>
      <c r="I259">
        <v>23.5</v>
      </c>
      <c r="J259">
        <v>36.5</v>
      </c>
      <c r="K259">
        <v>396947</v>
      </c>
      <c r="M259" s="37"/>
      <c r="N259" s="37"/>
      <c r="O259" s="18"/>
    </row>
    <row r="260" spans="1:15" x14ac:dyDescent="0.2">
      <c r="A260" s="1" t="s">
        <v>5288</v>
      </c>
      <c r="B260" s="50">
        <v>22</v>
      </c>
      <c r="C260">
        <v>29</v>
      </c>
      <c r="D260" s="66">
        <v>0</v>
      </c>
      <c r="F260">
        <v>24.6</v>
      </c>
      <c r="G260">
        <v>35.9</v>
      </c>
      <c r="H260">
        <v>451791</v>
      </c>
      <c r="I260">
        <v>24.1</v>
      </c>
      <c r="J260">
        <v>34.5</v>
      </c>
      <c r="K260">
        <v>396947</v>
      </c>
      <c r="M260" s="37"/>
      <c r="N260" s="37"/>
      <c r="O260" s="18"/>
    </row>
    <row r="261" spans="1:15" x14ac:dyDescent="0.2">
      <c r="A261" s="1" t="s">
        <v>5289</v>
      </c>
      <c r="B261" s="50">
        <v>22</v>
      </c>
      <c r="C261">
        <v>29</v>
      </c>
      <c r="D261" s="66">
        <v>0</v>
      </c>
      <c r="F261">
        <v>23.8</v>
      </c>
      <c r="G261">
        <v>30.2</v>
      </c>
      <c r="H261">
        <v>451791</v>
      </c>
      <c r="I261">
        <v>24</v>
      </c>
      <c r="J261">
        <v>42.2</v>
      </c>
      <c r="K261">
        <v>396947</v>
      </c>
      <c r="M261" s="37"/>
      <c r="N261" s="37"/>
      <c r="O261" s="18"/>
    </row>
    <row r="262" spans="1:15" x14ac:dyDescent="0.2">
      <c r="A262" s="1" t="s">
        <v>5290</v>
      </c>
      <c r="B262" s="50">
        <v>22</v>
      </c>
      <c r="C262">
        <v>30</v>
      </c>
      <c r="D262" s="66">
        <v>1080</v>
      </c>
      <c r="M262" s="37"/>
      <c r="N262" s="37"/>
      <c r="O262" s="18"/>
    </row>
    <row r="263" spans="1:15" x14ac:dyDescent="0.2">
      <c r="A263" s="1" t="s">
        <v>5291</v>
      </c>
      <c r="B263" s="50">
        <v>21</v>
      </c>
      <c r="C263">
        <v>33</v>
      </c>
      <c r="D263" s="66">
        <v>1046</v>
      </c>
      <c r="M263" s="37"/>
      <c r="N263" s="37"/>
      <c r="O263" s="18"/>
    </row>
    <row r="264" spans="1:15" x14ac:dyDescent="0.2">
      <c r="A264" s="1" t="s">
        <v>5292</v>
      </c>
      <c r="B264" s="50">
        <v>19</v>
      </c>
      <c r="C264">
        <v>36</v>
      </c>
      <c r="D264" s="66">
        <v>949</v>
      </c>
      <c r="M264" s="37"/>
      <c r="N264" s="37"/>
      <c r="O264" s="18"/>
    </row>
    <row r="265" spans="1:15" x14ac:dyDescent="0.2">
      <c r="A265" s="1" t="s">
        <v>5293</v>
      </c>
      <c r="B265" s="50">
        <v>18</v>
      </c>
      <c r="C265">
        <v>39</v>
      </c>
      <c r="D265" s="66">
        <v>881</v>
      </c>
      <c r="M265" s="37"/>
      <c r="N265" s="37"/>
      <c r="O265" s="18"/>
    </row>
    <row r="266" spans="1:15" x14ac:dyDescent="0.2">
      <c r="A266" s="1" t="s">
        <v>5294</v>
      </c>
      <c r="B266" s="50">
        <v>17</v>
      </c>
      <c r="C266">
        <v>42</v>
      </c>
      <c r="D266" s="66">
        <v>1016</v>
      </c>
      <c r="M266" s="37"/>
      <c r="N266" s="37"/>
      <c r="O266" s="18"/>
    </row>
    <row r="267" spans="1:15" x14ac:dyDescent="0.2">
      <c r="A267" s="1" t="s">
        <v>5295</v>
      </c>
      <c r="B267" s="50">
        <v>17</v>
      </c>
      <c r="C267">
        <v>44</v>
      </c>
      <c r="D267" s="66">
        <v>1016</v>
      </c>
      <c r="M267" s="37"/>
      <c r="N267" s="37"/>
      <c r="O267" s="18"/>
    </row>
    <row r="268" spans="1:15" x14ac:dyDescent="0.2">
      <c r="A268" s="1" t="s">
        <v>5296</v>
      </c>
      <c r="B268" s="50">
        <v>16</v>
      </c>
      <c r="C268">
        <v>46</v>
      </c>
      <c r="D268" s="66">
        <v>921</v>
      </c>
      <c r="E268" s="67">
        <f>AVERAGE(D245:D268)</f>
        <v>942.5</v>
      </c>
      <c r="F268" s="56">
        <f>AVERAGE(F252:F267)</f>
        <v>20.330000000000002</v>
      </c>
      <c r="G268" s="56">
        <f>AVERAGE(G252:G267)</f>
        <v>45.614800000000002</v>
      </c>
      <c r="H268" s="55">
        <f>(H276-H227)/2</f>
        <v>252</v>
      </c>
      <c r="I268" s="55">
        <f>AVERAGE(I252:I267)</f>
        <v>19.670000000000002</v>
      </c>
      <c r="J268" s="55">
        <f>AVERAGE(J252:J267)</f>
        <v>46.95</v>
      </c>
      <c r="K268" s="55">
        <f>(K276-K227)/2</f>
        <v>228.5</v>
      </c>
      <c r="L268" s="8">
        <f>(H276-H252)+(K276-K252)</f>
        <v>550</v>
      </c>
      <c r="M268" s="8"/>
      <c r="N268" s="8"/>
      <c r="O268" s="18"/>
    </row>
    <row r="269" spans="1:15" x14ac:dyDescent="0.2">
      <c r="A269" s="40">
        <v>44208</v>
      </c>
      <c r="B269" s="50">
        <v>16</v>
      </c>
      <c r="C269">
        <v>47</v>
      </c>
      <c r="D269" s="66">
        <v>921</v>
      </c>
      <c r="E269" s="67"/>
      <c r="F269" s="8"/>
      <c r="L269" s="9"/>
      <c r="M269" s="9"/>
      <c r="N269" s="9"/>
      <c r="O269" s="18"/>
    </row>
    <row r="270" spans="1:15" x14ac:dyDescent="0.2">
      <c r="A270" s="40">
        <v>44208.041666666664</v>
      </c>
      <c r="B270" s="50">
        <v>16</v>
      </c>
      <c r="C270">
        <v>47</v>
      </c>
      <c r="D270" s="66">
        <v>921</v>
      </c>
      <c r="E270" s="67"/>
      <c r="F270" s="2"/>
      <c r="O270" s="18"/>
    </row>
    <row r="271" spans="1:15" x14ac:dyDescent="0.2">
      <c r="A271" s="40">
        <v>44208.083333333336</v>
      </c>
      <c r="B271" s="50">
        <v>16</v>
      </c>
      <c r="C271">
        <v>48</v>
      </c>
      <c r="D271" s="66">
        <v>921</v>
      </c>
      <c r="O271" s="18"/>
    </row>
    <row r="272" spans="1:15" x14ac:dyDescent="0.2">
      <c r="A272" s="40">
        <v>44208.125</v>
      </c>
      <c r="B272" s="50">
        <v>15</v>
      </c>
      <c r="C272">
        <v>49</v>
      </c>
      <c r="D272" s="66">
        <v>811</v>
      </c>
      <c r="O272" s="18"/>
    </row>
    <row r="273" spans="1:15" x14ac:dyDescent="0.2">
      <c r="A273" s="40">
        <v>44208.166666666664</v>
      </c>
      <c r="B273" s="50">
        <v>14</v>
      </c>
      <c r="C273">
        <v>50</v>
      </c>
      <c r="D273" s="66">
        <v>0</v>
      </c>
      <c r="O273" s="18"/>
    </row>
    <row r="274" spans="1:15" x14ac:dyDescent="0.2">
      <c r="A274" s="40">
        <v>44208.208333333336</v>
      </c>
      <c r="B274" s="50">
        <v>14</v>
      </c>
      <c r="C274">
        <v>51</v>
      </c>
      <c r="D274" s="66">
        <v>0</v>
      </c>
      <c r="O274" s="18"/>
    </row>
    <row r="275" spans="1:15" x14ac:dyDescent="0.2">
      <c r="A275" s="40">
        <v>44208.25</v>
      </c>
      <c r="B275" s="50">
        <v>14</v>
      </c>
      <c r="C275">
        <v>48</v>
      </c>
      <c r="D275" s="66">
        <v>0</v>
      </c>
      <c r="O275" s="18"/>
    </row>
    <row r="276" spans="1:15" x14ac:dyDescent="0.2">
      <c r="A276" s="40">
        <v>44208.291666666664</v>
      </c>
      <c r="B276" s="50">
        <v>15</v>
      </c>
      <c r="C276">
        <v>45</v>
      </c>
      <c r="D276" s="66">
        <v>811</v>
      </c>
      <c r="F276">
        <v>10.199999999999999</v>
      </c>
      <c r="G276" s="41">
        <v>73.3</v>
      </c>
      <c r="H276">
        <v>451818</v>
      </c>
      <c r="I276">
        <v>10.1</v>
      </c>
      <c r="J276">
        <v>74.2</v>
      </c>
      <c r="K276">
        <v>396947</v>
      </c>
      <c r="M276" s="37"/>
      <c r="N276" s="37"/>
      <c r="O276" s="18"/>
    </row>
    <row r="277" spans="1:15" x14ac:dyDescent="0.2">
      <c r="A277" s="40">
        <v>44208.333333333336</v>
      </c>
      <c r="B277" s="50">
        <v>16</v>
      </c>
      <c r="C277">
        <v>42</v>
      </c>
      <c r="D277" s="66">
        <v>921</v>
      </c>
      <c r="F277">
        <v>18.3</v>
      </c>
      <c r="G277">
        <v>53</v>
      </c>
      <c r="H277">
        <v>451818</v>
      </c>
      <c r="I277">
        <v>18.600000000000001</v>
      </c>
      <c r="J277">
        <v>56.1</v>
      </c>
      <c r="K277">
        <v>396947</v>
      </c>
      <c r="M277" s="37"/>
      <c r="N277" s="37"/>
      <c r="O277" s="18"/>
    </row>
    <row r="278" spans="1:15" x14ac:dyDescent="0.2">
      <c r="A278" s="40">
        <v>44208.375</v>
      </c>
      <c r="B278" s="50">
        <v>18</v>
      </c>
      <c r="C278">
        <v>38</v>
      </c>
      <c r="D278" s="66">
        <v>881</v>
      </c>
      <c r="F278">
        <v>22.1</v>
      </c>
      <c r="G278">
        <v>42.1</v>
      </c>
      <c r="H278">
        <v>451661</v>
      </c>
      <c r="I278">
        <v>19.600000000000001</v>
      </c>
      <c r="J278">
        <v>47.1</v>
      </c>
      <c r="K278">
        <v>396947</v>
      </c>
      <c r="M278" s="37"/>
      <c r="N278" s="37"/>
      <c r="O278" s="18"/>
    </row>
    <row r="279" spans="1:15" x14ac:dyDescent="0.2">
      <c r="A279" s="40">
        <v>44208.416666666664</v>
      </c>
      <c r="B279" s="50">
        <v>20</v>
      </c>
      <c r="C279">
        <v>35</v>
      </c>
      <c r="D279" s="66">
        <v>1003</v>
      </c>
      <c r="F279">
        <v>21.3</v>
      </c>
      <c r="G279">
        <v>45.3</v>
      </c>
      <c r="H279">
        <v>451860</v>
      </c>
      <c r="I279">
        <v>22.8</v>
      </c>
      <c r="J279">
        <v>46.1</v>
      </c>
      <c r="K279">
        <v>396975</v>
      </c>
      <c r="M279" s="37"/>
      <c r="N279" s="37"/>
      <c r="O279" s="18"/>
    </row>
    <row r="280" spans="1:15" x14ac:dyDescent="0.2">
      <c r="A280" s="40">
        <v>44208.458333333336</v>
      </c>
      <c r="B280" s="50">
        <v>22</v>
      </c>
      <c r="C280">
        <v>31</v>
      </c>
      <c r="D280" s="66">
        <v>1080</v>
      </c>
      <c r="F280">
        <v>24.1</v>
      </c>
      <c r="G280">
        <v>40.9</v>
      </c>
      <c r="H280">
        <v>451871</v>
      </c>
      <c r="I280">
        <v>21.3</v>
      </c>
      <c r="J280">
        <v>45.3</v>
      </c>
      <c r="K280">
        <v>397128</v>
      </c>
      <c r="M280" s="37"/>
      <c r="N280" s="37"/>
      <c r="O280" s="18"/>
    </row>
    <row r="281" spans="1:15" x14ac:dyDescent="0.2">
      <c r="A281" s="40">
        <v>44208.5</v>
      </c>
      <c r="B281" s="50">
        <v>23</v>
      </c>
      <c r="C281">
        <v>30</v>
      </c>
      <c r="D281" s="66">
        <v>1107</v>
      </c>
      <c r="F281">
        <v>25.1</v>
      </c>
      <c r="G281">
        <v>32.1</v>
      </c>
      <c r="H281">
        <v>451871</v>
      </c>
      <c r="I281">
        <v>24.9</v>
      </c>
      <c r="J281">
        <v>35.4</v>
      </c>
      <c r="K281">
        <v>397128</v>
      </c>
      <c r="M281" s="37"/>
      <c r="N281" s="37"/>
      <c r="O281" s="18"/>
    </row>
    <row r="282" spans="1:15" x14ac:dyDescent="0.2">
      <c r="A282" s="40">
        <v>44208.541666666664</v>
      </c>
      <c r="B282" s="50">
        <v>24</v>
      </c>
      <c r="C282">
        <v>28</v>
      </c>
      <c r="D282" s="66">
        <v>0</v>
      </c>
      <c r="F282">
        <v>25.2</v>
      </c>
      <c r="G282">
        <v>35.1</v>
      </c>
      <c r="H282">
        <v>451871</v>
      </c>
      <c r="I282">
        <v>24.8</v>
      </c>
      <c r="J282">
        <v>35.299999999999997</v>
      </c>
      <c r="K282">
        <v>397128</v>
      </c>
      <c r="M282" s="37"/>
      <c r="N282" s="37"/>
      <c r="O282" s="18"/>
    </row>
    <row r="283" spans="1:15" x14ac:dyDescent="0.2">
      <c r="A283" s="40">
        <v>44208.583333333336</v>
      </c>
      <c r="B283" s="50">
        <v>25</v>
      </c>
      <c r="C283">
        <v>27</v>
      </c>
      <c r="D283" s="66">
        <v>0</v>
      </c>
      <c r="F283">
        <v>26</v>
      </c>
      <c r="G283">
        <v>33.700000000000003</v>
      </c>
      <c r="H283">
        <v>451871</v>
      </c>
      <c r="I283">
        <v>25.1</v>
      </c>
      <c r="J283">
        <v>34.700000000000003</v>
      </c>
      <c r="K283">
        <v>397128</v>
      </c>
      <c r="M283" s="37"/>
      <c r="N283" s="37"/>
      <c r="O283" s="18"/>
    </row>
    <row r="284" spans="1:15" x14ac:dyDescent="0.2">
      <c r="A284" s="40">
        <v>44208.625</v>
      </c>
      <c r="B284" s="50">
        <v>25</v>
      </c>
      <c r="C284">
        <v>23</v>
      </c>
      <c r="D284" s="66">
        <v>0</v>
      </c>
      <c r="F284">
        <v>26.8</v>
      </c>
      <c r="G284">
        <v>34.200000000000003</v>
      </c>
      <c r="H284">
        <v>451871</v>
      </c>
      <c r="I284">
        <v>25.2</v>
      </c>
      <c r="J284">
        <v>35.799999999999997</v>
      </c>
      <c r="K284">
        <v>397128</v>
      </c>
      <c r="M284" s="37"/>
      <c r="N284" s="37"/>
      <c r="O284" s="18"/>
    </row>
    <row r="285" spans="1:15" x14ac:dyDescent="0.2">
      <c r="A285" s="40">
        <v>44208.666666666664</v>
      </c>
      <c r="B285" s="50">
        <v>24</v>
      </c>
      <c r="C285">
        <v>19</v>
      </c>
      <c r="D285" s="66">
        <v>0</v>
      </c>
      <c r="F285">
        <v>26.1</v>
      </c>
      <c r="G285">
        <v>34.799999999999997</v>
      </c>
      <c r="H285">
        <v>451871</v>
      </c>
      <c r="I285">
        <v>25.1</v>
      </c>
      <c r="J285">
        <v>35.700000000000003</v>
      </c>
      <c r="K285">
        <v>397128</v>
      </c>
      <c r="M285" s="37"/>
      <c r="N285" s="37"/>
      <c r="O285" s="18"/>
    </row>
    <row r="286" spans="1:15" x14ac:dyDescent="0.2">
      <c r="A286" s="40">
        <v>44208.708333333336</v>
      </c>
      <c r="B286" s="50">
        <v>24</v>
      </c>
      <c r="C286">
        <v>15</v>
      </c>
      <c r="D286" s="66">
        <v>0</v>
      </c>
      <c r="M286" s="37"/>
      <c r="N286" s="37"/>
      <c r="O286" s="18"/>
    </row>
    <row r="287" spans="1:15" x14ac:dyDescent="0.2">
      <c r="A287" s="40">
        <v>44208.75</v>
      </c>
      <c r="B287" s="50">
        <v>22</v>
      </c>
      <c r="C287">
        <v>17</v>
      </c>
      <c r="D287" s="66">
        <v>0</v>
      </c>
      <c r="M287" s="37"/>
      <c r="N287" s="37"/>
      <c r="O287" s="18"/>
    </row>
    <row r="288" spans="1:15" x14ac:dyDescent="0.2">
      <c r="A288" s="40">
        <v>44208.791666666664</v>
      </c>
      <c r="B288" s="50">
        <v>21</v>
      </c>
      <c r="C288">
        <v>18</v>
      </c>
      <c r="D288" s="66">
        <v>0</v>
      </c>
      <c r="M288" s="37"/>
      <c r="N288" s="37"/>
      <c r="O288" s="18"/>
    </row>
    <row r="289" spans="1:15" x14ac:dyDescent="0.2">
      <c r="A289" s="40">
        <v>44208.833333333336</v>
      </c>
      <c r="B289" s="50">
        <v>20</v>
      </c>
      <c r="C289">
        <v>20</v>
      </c>
      <c r="D289" s="66">
        <v>0</v>
      </c>
      <c r="M289" s="37"/>
      <c r="N289" s="37"/>
      <c r="O289" s="18"/>
    </row>
    <row r="290" spans="1:15" x14ac:dyDescent="0.2">
      <c r="A290" s="40">
        <v>44208.875</v>
      </c>
      <c r="B290" s="50">
        <v>19</v>
      </c>
      <c r="C290">
        <v>25</v>
      </c>
      <c r="D290" s="66">
        <v>0</v>
      </c>
      <c r="M290" s="37"/>
      <c r="N290" s="37"/>
      <c r="O290" s="18"/>
    </row>
    <row r="291" spans="1:15" x14ac:dyDescent="0.2">
      <c r="A291" s="40">
        <v>44208.916666666664</v>
      </c>
      <c r="B291" s="50">
        <v>18</v>
      </c>
      <c r="C291">
        <v>30</v>
      </c>
      <c r="D291" s="66">
        <v>881</v>
      </c>
      <c r="M291" s="37"/>
      <c r="N291" s="37"/>
      <c r="O291" s="18"/>
    </row>
    <row r="292" spans="1:15" x14ac:dyDescent="0.2">
      <c r="A292" s="40">
        <v>44208.958333333336</v>
      </c>
      <c r="B292" s="50">
        <v>18</v>
      </c>
      <c r="C292">
        <v>34</v>
      </c>
      <c r="D292" s="66">
        <v>881</v>
      </c>
      <c r="E292" s="67">
        <f>AVERAGE(D269:D292)</f>
        <v>464.125</v>
      </c>
      <c r="F292" s="56">
        <f>AVERAGE(F276:F291)</f>
        <v>22.52</v>
      </c>
      <c r="G292" s="56">
        <f>AVERAGE(G276:G291)</f>
        <v>42.45</v>
      </c>
      <c r="H292" s="55">
        <f>H300-H276</f>
        <v>104</v>
      </c>
      <c r="I292" s="55">
        <f>AVERAGE(I276:I291)</f>
        <v>21.75</v>
      </c>
      <c r="J292" s="55">
        <f>AVERAGE(J276:J291)</f>
        <v>44.57</v>
      </c>
      <c r="K292" s="55">
        <f>K300-K276</f>
        <v>370</v>
      </c>
      <c r="L292" s="8">
        <f>(H300-H276)+(K300-K276)</f>
        <v>474</v>
      </c>
      <c r="M292" s="37"/>
      <c r="N292" s="37"/>
      <c r="O292" s="18"/>
    </row>
    <row r="293" spans="1:15" x14ac:dyDescent="0.2">
      <c r="A293" s="1" t="s">
        <v>5297</v>
      </c>
      <c r="B293" s="50">
        <v>16</v>
      </c>
      <c r="C293" s="2">
        <v>37</v>
      </c>
      <c r="D293" s="66">
        <v>692</v>
      </c>
      <c r="E293" s="67"/>
      <c r="F293" s="8"/>
      <c r="O293" s="18"/>
    </row>
    <row r="294" spans="1:15" x14ac:dyDescent="0.2">
      <c r="A294" s="1" t="s">
        <v>5298</v>
      </c>
      <c r="B294" s="50">
        <v>14</v>
      </c>
      <c r="C294" s="2">
        <v>39</v>
      </c>
      <c r="D294" s="66">
        <v>0</v>
      </c>
      <c r="E294" s="67"/>
      <c r="F294" s="2"/>
      <c r="H294" s="8"/>
      <c r="K294" s="8"/>
      <c r="O294" s="18"/>
    </row>
    <row r="295" spans="1:15" x14ac:dyDescent="0.2">
      <c r="A295" s="1" t="s">
        <v>5299</v>
      </c>
      <c r="B295" s="50">
        <v>12</v>
      </c>
      <c r="C295" s="2">
        <v>42</v>
      </c>
      <c r="D295" s="66">
        <v>0</v>
      </c>
      <c r="O295" s="18"/>
    </row>
    <row r="296" spans="1:15" x14ac:dyDescent="0.2">
      <c r="A296" s="1" t="s">
        <v>5300</v>
      </c>
      <c r="B296" s="50">
        <v>11</v>
      </c>
      <c r="C296" s="2">
        <v>43</v>
      </c>
      <c r="D296" s="66">
        <v>0</v>
      </c>
      <c r="O296" s="18"/>
    </row>
    <row r="297" spans="1:15" x14ac:dyDescent="0.2">
      <c r="A297" s="1" t="s">
        <v>5301</v>
      </c>
      <c r="B297" s="50">
        <v>10</v>
      </c>
      <c r="C297" s="2">
        <v>44</v>
      </c>
      <c r="D297" s="66">
        <v>0</v>
      </c>
      <c r="O297" s="18"/>
    </row>
    <row r="298" spans="1:15" x14ac:dyDescent="0.2">
      <c r="A298" s="1" t="s">
        <v>5302</v>
      </c>
      <c r="B298" s="50">
        <v>9</v>
      </c>
      <c r="C298" s="2">
        <v>45</v>
      </c>
      <c r="D298" s="66">
        <v>0</v>
      </c>
      <c r="O298" s="18"/>
    </row>
    <row r="299" spans="1:15" x14ac:dyDescent="0.2">
      <c r="A299" s="1" t="s">
        <v>5303</v>
      </c>
      <c r="B299" s="50">
        <v>9</v>
      </c>
      <c r="C299" s="2">
        <v>45</v>
      </c>
      <c r="D299" s="66">
        <v>0</v>
      </c>
      <c r="O299" s="18"/>
    </row>
    <row r="300" spans="1:15" x14ac:dyDescent="0.2">
      <c r="A300" s="1" t="s">
        <v>5304</v>
      </c>
      <c r="B300" s="50">
        <v>10</v>
      </c>
      <c r="C300" s="2">
        <v>46</v>
      </c>
      <c r="D300" s="66">
        <v>0</v>
      </c>
      <c r="F300">
        <v>12</v>
      </c>
      <c r="G300">
        <v>62.5</v>
      </c>
      <c r="H300">
        <v>451922</v>
      </c>
      <c r="I300">
        <v>11.3</v>
      </c>
      <c r="J300">
        <v>69.599999999999994</v>
      </c>
      <c r="K300">
        <v>397317</v>
      </c>
      <c r="N300" s="37"/>
      <c r="O300" s="18"/>
    </row>
    <row r="301" spans="1:15" x14ac:dyDescent="0.2">
      <c r="A301" s="1" t="s">
        <v>5305</v>
      </c>
      <c r="B301" s="50">
        <v>10</v>
      </c>
      <c r="C301" s="2">
        <v>47</v>
      </c>
      <c r="D301" s="66">
        <v>0</v>
      </c>
      <c r="F301">
        <v>17.3</v>
      </c>
      <c r="G301">
        <v>53.1</v>
      </c>
      <c r="H301">
        <v>451922</v>
      </c>
      <c r="I301">
        <v>22.6</v>
      </c>
      <c r="J301">
        <v>45</v>
      </c>
      <c r="K301">
        <v>397317</v>
      </c>
      <c r="N301" s="37"/>
      <c r="O301" s="18"/>
    </row>
    <row r="302" spans="1:15" x14ac:dyDescent="0.2">
      <c r="A302" s="1" t="s">
        <v>5306</v>
      </c>
      <c r="B302" s="50">
        <v>12</v>
      </c>
      <c r="C302" s="2">
        <v>38</v>
      </c>
      <c r="D302" s="66">
        <v>0</v>
      </c>
      <c r="F302">
        <v>20.9</v>
      </c>
      <c r="G302">
        <v>42.2</v>
      </c>
      <c r="H302">
        <v>451922</v>
      </c>
      <c r="I302">
        <v>21.4</v>
      </c>
      <c r="J302">
        <v>48.7</v>
      </c>
      <c r="K302">
        <v>397317</v>
      </c>
      <c r="N302" s="37"/>
      <c r="O302" s="18"/>
    </row>
    <row r="303" spans="1:15" x14ac:dyDescent="0.2">
      <c r="A303" s="1" t="s">
        <v>5307</v>
      </c>
      <c r="B303" s="50">
        <v>13</v>
      </c>
      <c r="C303" s="2">
        <v>30</v>
      </c>
      <c r="D303" s="66">
        <v>0</v>
      </c>
      <c r="F303">
        <v>23.6</v>
      </c>
      <c r="G303">
        <v>35.9</v>
      </c>
      <c r="H303">
        <v>451922</v>
      </c>
      <c r="I303">
        <v>22.2</v>
      </c>
      <c r="J303">
        <v>38.1</v>
      </c>
      <c r="K303">
        <v>397317</v>
      </c>
      <c r="N303" s="37"/>
      <c r="O303" s="18"/>
    </row>
    <row r="304" spans="1:15" x14ac:dyDescent="0.2">
      <c r="A304" s="1" t="s">
        <v>5308</v>
      </c>
      <c r="B304" s="50">
        <v>15</v>
      </c>
      <c r="C304" s="2">
        <v>22</v>
      </c>
      <c r="D304" s="66">
        <v>0</v>
      </c>
      <c r="F304">
        <v>25.4</v>
      </c>
      <c r="G304">
        <v>33.6</v>
      </c>
      <c r="H304">
        <v>451922</v>
      </c>
      <c r="I304">
        <v>23.6</v>
      </c>
      <c r="J304">
        <v>38.200000000000003</v>
      </c>
      <c r="K304">
        <v>397317</v>
      </c>
      <c r="N304" s="37"/>
      <c r="O304" s="18"/>
    </row>
    <row r="305" spans="1:15" x14ac:dyDescent="0.2">
      <c r="A305" s="1" t="s">
        <v>5309</v>
      </c>
      <c r="B305" s="50">
        <v>16</v>
      </c>
      <c r="C305" s="2">
        <v>18</v>
      </c>
      <c r="D305" s="66">
        <v>0</v>
      </c>
      <c r="F305">
        <v>24</v>
      </c>
      <c r="G305">
        <v>32.1</v>
      </c>
      <c r="H305">
        <v>451922</v>
      </c>
      <c r="I305">
        <v>23.8</v>
      </c>
      <c r="J305">
        <v>30.4</v>
      </c>
      <c r="K305">
        <v>397317</v>
      </c>
      <c r="N305" s="37"/>
      <c r="O305" s="18"/>
    </row>
    <row r="306" spans="1:15" x14ac:dyDescent="0.2">
      <c r="A306" s="1" t="s">
        <v>5310</v>
      </c>
      <c r="B306" s="50">
        <v>17</v>
      </c>
      <c r="C306" s="2">
        <v>15</v>
      </c>
      <c r="D306" s="66">
        <v>0</v>
      </c>
      <c r="F306">
        <v>24.6</v>
      </c>
      <c r="G306">
        <v>30.3</v>
      </c>
      <c r="H306">
        <v>451922</v>
      </c>
      <c r="I306">
        <v>24.3</v>
      </c>
      <c r="J306">
        <v>39.9</v>
      </c>
      <c r="K306">
        <v>397317</v>
      </c>
      <c r="N306" s="37"/>
      <c r="O306" s="18"/>
    </row>
    <row r="307" spans="1:15" x14ac:dyDescent="0.2">
      <c r="A307" s="1" t="s">
        <v>5311</v>
      </c>
      <c r="B307" s="50">
        <v>18</v>
      </c>
      <c r="C307" s="2">
        <v>12</v>
      </c>
      <c r="D307" s="66">
        <v>0</v>
      </c>
      <c r="F307">
        <v>26.6</v>
      </c>
      <c r="G307">
        <v>29.3</v>
      </c>
      <c r="H307">
        <v>451974</v>
      </c>
      <c r="I307">
        <v>26.3</v>
      </c>
      <c r="J307">
        <v>29.8</v>
      </c>
      <c r="K307">
        <v>397317</v>
      </c>
      <c r="N307" s="37"/>
      <c r="O307" s="18"/>
    </row>
    <row r="308" spans="1:15" x14ac:dyDescent="0.2">
      <c r="A308" s="1" t="s">
        <v>5312</v>
      </c>
      <c r="B308" s="50">
        <v>18</v>
      </c>
      <c r="C308" s="2">
        <v>13</v>
      </c>
      <c r="D308" s="66">
        <v>0</v>
      </c>
      <c r="F308">
        <v>26.1</v>
      </c>
      <c r="G308">
        <v>28.4</v>
      </c>
      <c r="H308">
        <v>451974</v>
      </c>
      <c r="I308">
        <v>26.4</v>
      </c>
      <c r="J308">
        <v>28.9</v>
      </c>
      <c r="K308">
        <v>397317</v>
      </c>
      <c r="N308" s="37"/>
      <c r="O308" s="18"/>
    </row>
    <row r="309" spans="1:15" x14ac:dyDescent="0.2">
      <c r="A309" s="1" t="s">
        <v>5313</v>
      </c>
      <c r="B309" s="50">
        <v>17</v>
      </c>
      <c r="C309" s="2">
        <v>14</v>
      </c>
      <c r="D309" s="66">
        <v>0</v>
      </c>
      <c r="F309">
        <v>26.1</v>
      </c>
      <c r="G309">
        <v>29</v>
      </c>
      <c r="H309">
        <v>451974</v>
      </c>
      <c r="I309">
        <v>21.6</v>
      </c>
      <c r="J309">
        <v>29.6</v>
      </c>
      <c r="K309">
        <v>397317</v>
      </c>
      <c r="N309" s="37"/>
      <c r="O309" s="18"/>
    </row>
    <row r="310" spans="1:15" x14ac:dyDescent="0.2">
      <c r="A310" s="1" t="s">
        <v>5314</v>
      </c>
      <c r="B310" s="50">
        <v>16</v>
      </c>
      <c r="C310" s="2">
        <v>15</v>
      </c>
      <c r="D310" s="66">
        <v>0</v>
      </c>
      <c r="M310" s="37"/>
      <c r="N310" s="37"/>
      <c r="O310" s="18"/>
    </row>
    <row r="311" spans="1:15" x14ac:dyDescent="0.2">
      <c r="A311" s="1" t="s">
        <v>5315</v>
      </c>
      <c r="B311" s="50">
        <v>15</v>
      </c>
      <c r="C311" s="2">
        <v>18</v>
      </c>
      <c r="D311" s="66">
        <v>0</v>
      </c>
      <c r="M311" s="37"/>
      <c r="N311" s="37"/>
      <c r="O311" s="18"/>
    </row>
    <row r="312" spans="1:15" x14ac:dyDescent="0.2">
      <c r="A312" s="1" t="s">
        <v>5316</v>
      </c>
      <c r="B312" s="50">
        <v>14</v>
      </c>
      <c r="C312" s="2">
        <v>22</v>
      </c>
      <c r="D312" s="66">
        <v>0</v>
      </c>
      <c r="M312" s="37"/>
      <c r="N312" s="37"/>
      <c r="O312" s="18"/>
    </row>
    <row r="313" spans="1:15" x14ac:dyDescent="0.2">
      <c r="A313" s="1" t="s">
        <v>5317</v>
      </c>
      <c r="B313" s="50">
        <v>12</v>
      </c>
      <c r="C313" s="2">
        <v>25</v>
      </c>
      <c r="D313" s="66">
        <v>0</v>
      </c>
      <c r="M313" s="37"/>
      <c r="N313" s="37"/>
      <c r="O313" s="18"/>
    </row>
    <row r="314" spans="1:15" x14ac:dyDescent="0.2">
      <c r="A314" s="1" t="s">
        <v>5318</v>
      </c>
      <c r="B314" s="50">
        <v>11</v>
      </c>
      <c r="C314" s="2">
        <v>26</v>
      </c>
      <c r="D314" s="66">
        <v>0</v>
      </c>
      <c r="M314" s="37"/>
      <c r="N314" s="37"/>
      <c r="O314" s="18"/>
    </row>
    <row r="315" spans="1:15" x14ac:dyDescent="0.2">
      <c r="A315" s="1" t="s">
        <v>5319</v>
      </c>
      <c r="B315" s="50">
        <v>11</v>
      </c>
      <c r="C315" s="2">
        <v>28</v>
      </c>
      <c r="D315" s="66">
        <v>0</v>
      </c>
      <c r="M315" s="37"/>
      <c r="N315" s="37"/>
      <c r="O315" s="18"/>
    </row>
    <row r="316" spans="1:15" x14ac:dyDescent="0.2">
      <c r="A316" s="1" t="s">
        <v>5320</v>
      </c>
      <c r="B316" s="50">
        <v>10</v>
      </c>
      <c r="C316" s="2">
        <v>30</v>
      </c>
      <c r="D316" s="66">
        <v>0</v>
      </c>
      <c r="E316" s="67">
        <f>AVERAGE(D293:D316)</f>
        <v>28.833333333333332</v>
      </c>
      <c r="F316" s="56">
        <f>AVERAGE(F300:F315)</f>
        <v>22.66</v>
      </c>
      <c r="G316" s="56">
        <f>AVERAGE(G300:G315)</f>
        <v>37.64</v>
      </c>
      <c r="H316" s="55">
        <f>H324-H300</f>
        <v>322</v>
      </c>
      <c r="I316" s="55">
        <f>AVERAGE(I300:I315)</f>
        <v>22.35</v>
      </c>
      <c r="J316" s="55">
        <f>AVERAGE(J300:J315)</f>
        <v>39.82</v>
      </c>
      <c r="K316" s="55">
        <f>K324-K300</f>
        <v>201</v>
      </c>
      <c r="L316" s="8">
        <f>(H324-H300)+(K324-K300)</f>
        <v>523</v>
      </c>
      <c r="O316" s="18"/>
    </row>
    <row r="317" spans="1:15" x14ac:dyDescent="0.2">
      <c r="A317" s="1" t="s">
        <v>5321</v>
      </c>
      <c r="B317" s="50">
        <v>10</v>
      </c>
      <c r="C317" s="2">
        <v>32</v>
      </c>
      <c r="D317" s="66">
        <v>0</v>
      </c>
      <c r="E317" s="67"/>
      <c r="F317" s="8"/>
      <c r="L317" s="8"/>
      <c r="M317" s="8"/>
      <c r="N317" s="8"/>
      <c r="O317" s="18"/>
    </row>
    <row r="318" spans="1:15" x14ac:dyDescent="0.2">
      <c r="A318" s="1" t="s">
        <v>5322</v>
      </c>
      <c r="B318" s="50">
        <v>9</v>
      </c>
      <c r="C318" s="2">
        <v>34</v>
      </c>
      <c r="D318" s="66">
        <v>0</v>
      </c>
      <c r="E318" s="67"/>
      <c r="F318" s="2"/>
      <c r="O318" s="18"/>
    </row>
    <row r="319" spans="1:15" x14ac:dyDescent="0.2">
      <c r="A319" s="1" t="s">
        <v>5323</v>
      </c>
      <c r="B319" s="50">
        <v>9</v>
      </c>
      <c r="C319" s="2">
        <v>37</v>
      </c>
      <c r="D319" s="66">
        <v>0</v>
      </c>
      <c r="O319" s="18"/>
    </row>
    <row r="320" spans="1:15" x14ac:dyDescent="0.2">
      <c r="A320" s="1" t="s">
        <v>5324</v>
      </c>
      <c r="B320" s="50">
        <v>8</v>
      </c>
      <c r="C320" s="2">
        <v>38</v>
      </c>
      <c r="D320" s="66">
        <v>0</v>
      </c>
      <c r="O320" s="18"/>
    </row>
    <row r="321" spans="1:15" x14ac:dyDescent="0.2">
      <c r="A321" s="1" t="s">
        <v>5325</v>
      </c>
      <c r="B321" s="50">
        <v>8</v>
      </c>
      <c r="C321" s="2">
        <v>40</v>
      </c>
      <c r="D321" s="66">
        <v>0</v>
      </c>
      <c r="O321" s="18"/>
    </row>
    <row r="322" spans="1:15" x14ac:dyDescent="0.2">
      <c r="A322" s="1" t="s">
        <v>5326</v>
      </c>
      <c r="B322" s="50">
        <v>8</v>
      </c>
      <c r="C322" s="2">
        <v>4</v>
      </c>
      <c r="D322" s="66">
        <v>0</v>
      </c>
      <c r="O322" s="18"/>
    </row>
    <row r="323" spans="1:15" x14ac:dyDescent="0.2">
      <c r="A323" s="1" t="s">
        <v>5327</v>
      </c>
      <c r="B323" s="50">
        <v>9</v>
      </c>
      <c r="C323" s="2">
        <v>39</v>
      </c>
      <c r="D323" s="66">
        <v>0</v>
      </c>
      <c r="O323" s="18"/>
    </row>
    <row r="324" spans="1:15" x14ac:dyDescent="0.2">
      <c r="A324" s="1" t="s">
        <v>5328</v>
      </c>
      <c r="B324" s="50">
        <v>9</v>
      </c>
      <c r="C324" s="2">
        <v>36</v>
      </c>
      <c r="D324" s="66">
        <v>0</v>
      </c>
      <c r="F324">
        <v>15.2</v>
      </c>
      <c r="G324">
        <v>56.8</v>
      </c>
      <c r="H324">
        <v>452244</v>
      </c>
      <c r="I324">
        <v>14</v>
      </c>
      <c r="J324">
        <v>68.2</v>
      </c>
      <c r="K324">
        <v>397518</v>
      </c>
      <c r="O324" s="18"/>
    </row>
    <row r="325" spans="1:15" x14ac:dyDescent="0.2">
      <c r="A325" s="1" t="s">
        <v>5329</v>
      </c>
      <c r="B325" s="50">
        <v>10</v>
      </c>
      <c r="C325" s="2">
        <v>34</v>
      </c>
      <c r="D325" s="66">
        <v>0</v>
      </c>
      <c r="F325">
        <v>18.5</v>
      </c>
      <c r="G325">
        <v>47.9</v>
      </c>
      <c r="H325">
        <v>452244</v>
      </c>
      <c r="I325">
        <v>20.5</v>
      </c>
      <c r="J325">
        <v>45.2</v>
      </c>
      <c r="K325">
        <v>397518</v>
      </c>
      <c r="O325" s="18"/>
    </row>
    <row r="326" spans="1:15" x14ac:dyDescent="0.2">
      <c r="A326" s="1" t="s">
        <v>5330</v>
      </c>
      <c r="B326" s="50">
        <v>12</v>
      </c>
      <c r="C326" s="2">
        <v>29</v>
      </c>
      <c r="D326" s="66">
        <v>0</v>
      </c>
      <c r="F326">
        <v>21.1</v>
      </c>
      <c r="G326">
        <v>42</v>
      </c>
      <c r="H326">
        <v>452244</v>
      </c>
      <c r="I326">
        <v>22.5</v>
      </c>
      <c r="J326">
        <v>49.5</v>
      </c>
      <c r="K326">
        <v>397518</v>
      </c>
      <c r="O326" s="18"/>
    </row>
    <row r="327" spans="1:15" x14ac:dyDescent="0.2">
      <c r="A327" s="1" t="s">
        <v>5331</v>
      </c>
      <c r="B327" s="50">
        <v>14</v>
      </c>
      <c r="C327" s="2">
        <v>25</v>
      </c>
      <c r="D327" s="66">
        <v>0</v>
      </c>
      <c r="F327">
        <v>21</v>
      </c>
      <c r="G327">
        <v>41.7</v>
      </c>
      <c r="H327">
        <v>452608</v>
      </c>
      <c r="I327">
        <v>22</v>
      </c>
      <c r="J327">
        <v>40.200000000000003</v>
      </c>
      <c r="K327">
        <v>397510</v>
      </c>
      <c r="O327" s="18"/>
    </row>
    <row r="328" spans="1:15" x14ac:dyDescent="0.2">
      <c r="A328" s="1" t="s">
        <v>5332</v>
      </c>
      <c r="B328" s="50">
        <v>17</v>
      </c>
      <c r="C328" s="2">
        <v>21</v>
      </c>
      <c r="D328" s="66">
        <v>0</v>
      </c>
      <c r="F328">
        <v>21.7</v>
      </c>
      <c r="G328">
        <v>41.3</v>
      </c>
      <c r="H328">
        <v>452608</v>
      </c>
      <c r="I328">
        <v>23</v>
      </c>
      <c r="J328">
        <v>40.4</v>
      </c>
      <c r="K328">
        <v>397518</v>
      </c>
      <c r="O328" s="18"/>
    </row>
    <row r="329" spans="1:15" x14ac:dyDescent="0.2">
      <c r="A329" s="1" t="s">
        <v>5333</v>
      </c>
      <c r="B329" s="50">
        <v>18</v>
      </c>
      <c r="C329" s="2">
        <v>19</v>
      </c>
      <c r="D329" s="66">
        <v>0</v>
      </c>
      <c r="F329">
        <v>25.3</v>
      </c>
      <c r="G329">
        <v>33.799999999999997</v>
      </c>
      <c r="H329">
        <v>452608</v>
      </c>
      <c r="I329">
        <v>24</v>
      </c>
      <c r="J329">
        <v>35.200000000000003</v>
      </c>
      <c r="K329">
        <v>397533</v>
      </c>
      <c r="O329" s="18"/>
    </row>
    <row r="330" spans="1:15" x14ac:dyDescent="0.2">
      <c r="A330" s="1" t="s">
        <v>5334</v>
      </c>
      <c r="B330" s="50">
        <v>19</v>
      </c>
      <c r="C330" s="2">
        <v>16</v>
      </c>
      <c r="D330" s="66">
        <v>0</v>
      </c>
      <c r="F330">
        <v>25.4</v>
      </c>
      <c r="G330">
        <v>35.4</v>
      </c>
      <c r="H330">
        <v>452608</v>
      </c>
      <c r="I330">
        <v>24.1</v>
      </c>
      <c r="J330">
        <v>35.299999999999997</v>
      </c>
      <c r="K330">
        <v>397533</v>
      </c>
      <c r="O330" s="18"/>
    </row>
    <row r="331" spans="1:15" x14ac:dyDescent="0.2">
      <c r="A331" s="1" t="s">
        <v>5335</v>
      </c>
      <c r="B331" s="50">
        <v>20</v>
      </c>
      <c r="C331" s="2">
        <v>14</v>
      </c>
      <c r="D331" s="66">
        <v>0</v>
      </c>
      <c r="F331">
        <v>25.3</v>
      </c>
      <c r="G331">
        <v>32.4</v>
      </c>
      <c r="H331">
        <v>452608</v>
      </c>
      <c r="I331">
        <v>23.3</v>
      </c>
      <c r="J331">
        <v>35</v>
      </c>
      <c r="K331">
        <v>397649</v>
      </c>
      <c r="O331" s="18"/>
    </row>
    <row r="332" spans="1:15" x14ac:dyDescent="0.2">
      <c r="A332" s="1" t="s">
        <v>5336</v>
      </c>
      <c r="B332" s="50">
        <v>20</v>
      </c>
      <c r="C332" s="2">
        <v>15</v>
      </c>
      <c r="D332" s="66">
        <v>0</v>
      </c>
      <c r="F332">
        <v>26.6</v>
      </c>
      <c r="G332">
        <v>30.4</v>
      </c>
      <c r="H332">
        <v>452608</v>
      </c>
      <c r="I332">
        <v>25.5</v>
      </c>
      <c r="J332">
        <v>32.799999999999997</v>
      </c>
      <c r="K332">
        <v>397708</v>
      </c>
      <c r="O332" s="18"/>
    </row>
    <row r="333" spans="1:15" x14ac:dyDescent="0.2">
      <c r="A333" s="1" t="s">
        <v>5337</v>
      </c>
      <c r="B333" s="50">
        <v>19</v>
      </c>
      <c r="C333" s="2">
        <v>15</v>
      </c>
      <c r="D333" s="66">
        <v>0</v>
      </c>
      <c r="O333" s="18"/>
    </row>
    <row r="334" spans="1:15" x14ac:dyDescent="0.2">
      <c r="A334" s="1" t="s">
        <v>5338</v>
      </c>
      <c r="B334" s="50">
        <v>19</v>
      </c>
      <c r="C334" s="2">
        <v>16</v>
      </c>
      <c r="D334" s="66">
        <v>0</v>
      </c>
      <c r="O334" s="18"/>
    </row>
    <row r="335" spans="1:15" x14ac:dyDescent="0.2">
      <c r="A335" s="1" t="s">
        <v>5339</v>
      </c>
      <c r="B335" s="50">
        <v>18</v>
      </c>
      <c r="C335" s="2">
        <v>17</v>
      </c>
      <c r="D335" s="66">
        <v>0</v>
      </c>
      <c r="O335" s="18"/>
    </row>
    <row r="336" spans="1:15" x14ac:dyDescent="0.2">
      <c r="A336" s="1" t="s">
        <v>5340</v>
      </c>
      <c r="B336" s="50">
        <v>16</v>
      </c>
      <c r="C336" s="2">
        <v>18</v>
      </c>
      <c r="D336" s="66">
        <v>0</v>
      </c>
      <c r="O336" s="18"/>
    </row>
    <row r="337" spans="1:15" x14ac:dyDescent="0.2">
      <c r="A337" s="1" t="s">
        <v>5341</v>
      </c>
      <c r="B337" s="50">
        <v>15</v>
      </c>
      <c r="C337" s="2">
        <v>19</v>
      </c>
      <c r="D337" s="66">
        <v>0</v>
      </c>
      <c r="O337" s="18"/>
    </row>
    <row r="338" spans="1:15" x14ac:dyDescent="0.2">
      <c r="A338" s="1" t="s">
        <v>5342</v>
      </c>
      <c r="B338" s="50">
        <v>15</v>
      </c>
      <c r="C338" s="2">
        <v>20</v>
      </c>
      <c r="D338" s="66">
        <v>0</v>
      </c>
      <c r="O338" s="18"/>
    </row>
    <row r="339" spans="1:15" x14ac:dyDescent="0.2">
      <c r="A339" s="1" t="s">
        <v>5343</v>
      </c>
      <c r="B339" s="50">
        <v>14</v>
      </c>
      <c r="C339" s="2">
        <v>21</v>
      </c>
      <c r="D339" s="66">
        <v>0</v>
      </c>
      <c r="O339" s="18"/>
    </row>
    <row r="340" spans="1:15" x14ac:dyDescent="0.2">
      <c r="A340" s="1" t="s">
        <v>5344</v>
      </c>
      <c r="B340" s="50">
        <v>14</v>
      </c>
      <c r="C340" s="2">
        <v>22</v>
      </c>
      <c r="D340" s="66">
        <v>0</v>
      </c>
      <c r="E340" s="67">
        <f>AVERAGE(D317:D340)</f>
        <v>0</v>
      </c>
      <c r="F340" s="56">
        <f>AVERAGE(F324:F339)</f>
        <v>22.233333333333334</v>
      </c>
      <c r="G340" s="56">
        <f>AVERAGE(G324:G339)</f>
        <v>40.188888888888883</v>
      </c>
      <c r="H340" s="55"/>
      <c r="I340" s="55">
        <f>AVERAGE(I324:I339)</f>
        <v>22.1</v>
      </c>
      <c r="J340" s="55">
        <f>AVERAGE(J324:J339)</f>
        <v>42.422222222222231</v>
      </c>
      <c r="K340" s="55"/>
      <c r="L340" s="8">
        <f>(H348-H324)+(K348-K324)</f>
        <v>-849762</v>
      </c>
      <c r="M340" s="8"/>
      <c r="N340" s="8"/>
      <c r="O340" s="18"/>
    </row>
    <row r="341" spans="1:15" x14ac:dyDescent="0.2">
      <c r="A341" s="1" t="s">
        <v>5345</v>
      </c>
      <c r="B341" s="50">
        <v>17</v>
      </c>
      <c r="C341" s="2"/>
      <c r="D341" s="66">
        <v>0</v>
      </c>
      <c r="E341" s="67"/>
      <c r="F341" s="8"/>
      <c r="O341" s="18"/>
    </row>
    <row r="342" spans="1:15" x14ac:dyDescent="0.2">
      <c r="A342" s="1" t="s">
        <v>5346</v>
      </c>
      <c r="B342" s="50">
        <v>16</v>
      </c>
      <c r="C342" s="2">
        <v>35</v>
      </c>
      <c r="D342" s="66">
        <v>692</v>
      </c>
      <c r="O342" s="18"/>
    </row>
    <row r="343" spans="1:15" x14ac:dyDescent="0.2">
      <c r="A343" s="1" t="s">
        <v>5347</v>
      </c>
      <c r="B343" s="50">
        <v>15</v>
      </c>
      <c r="C343" s="2">
        <v>37</v>
      </c>
      <c r="D343" s="66">
        <v>565</v>
      </c>
      <c r="O343" s="18"/>
    </row>
    <row r="344" spans="1:15" x14ac:dyDescent="0.2">
      <c r="A344" s="1" t="s">
        <v>5348</v>
      </c>
      <c r="B344" s="50">
        <v>14</v>
      </c>
      <c r="C344" s="2">
        <v>41</v>
      </c>
      <c r="D344" s="66">
        <v>0</v>
      </c>
      <c r="O344" s="18"/>
    </row>
    <row r="345" spans="1:15" x14ac:dyDescent="0.2">
      <c r="A345" s="1" t="s">
        <v>5349</v>
      </c>
      <c r="B345" s="50">
        <v>14</v>
      </c>
      <c r="C345" s="2">
        <v>46</v>
      </c>
      <c r="D345" s="66">
        <v>0</v>
      </c>
      <c r="O345" s="18"/>
    </row>
    <row r="346" spans="1:15" x14ac:dyDescent="0.2">
      <c r="A346" s="1" t="s">
        <v>5350</v>
      </c>
      <c r="B346" s="50">
        <v>13</v>
      </c>
      <c r="C346" s="2">
        <v>50</v>
      </c>
      <c r="D346" s="66">
        <v>0</v>
      </c>
      <c r="O346" s="18"/>
    </row>
    <row r="347" spans="1:15" x14ac:dyDescent="0.2">
      <c r="A347" s="1" t="s">
        <v>5351</v>
      </c>
      <c r="B347" s="50">
        <v>13</v>
      </c>
      <c r="C347" s="2">
        <v>49</v>
      </c>
      <c r="D347" s="66">
        <v>0</v>
      </c>
      <c r="O347" s="18"/>
    </row>
    <row r="348" spans="1:15" x14ac:dyDescent="0.2">
      <c r="A348" s="1" t="s">
        <v>5352</v>
      </c>
      <c r="B348" s="50">
        <v>14</v>
      </c>
      <c r="C348" s="2">
        <v>48</v>
      </c>
      <c r="D348" s="66">
        <v>0</v>
      </c>
      <c r="O348" s="18"/>
    </row>
    <row r="349" spans="1:15" x14ac:dyDescent="0.2">
      <c r="A349" s="1" t="s">
        <v>5353</v>
      </c>
      <c r="B349" s="50">
        <v>14</v>
      </c>
      <c r="C349" s="2">
        <v>47</v>
      </c>
      <c r="D349" s="66">
        <v>0</v>
      </c>
      <c r="O349" s="18"/>
    </row>
    <row r="350" spans="1:15" x14ac:dyDescent="0.2">
      <c r="A350" s="1" t="s">
        <v>5354</v>
      </c>
      <c r="B350" s="50">
        <v>16</v>
      </c>
      <c r="C350" s="2">
        <v>40</v>
      </c>
      <c r="D350" s="66">
        <v>921</v>
      </c>
      <c r="O350" s="18"/>
    </row>
    <row r="351" spans="1:15" x14ac:dyDescent="0.2">
      <c r="A351" s="1" t="s">
        <v>5355</v>
      </c>
      <c r="B351" s="50">
        <v>18</v>
      </c>
      <c r="C351" s="2">
        <v>34</v>
      </c>
      <c r="D351" s="66">
        <v>881</v>
      </c>
      <c r="O351" s="18"/>
    </row>
    <row r="352" spans="1:15" x14ac:dyDescent="0.2">
      <c r="A352" s="1" t="s">
        <v>5356</v>
      </c>
      <c r="B352" s="50">
        <v>20</v>
      </c>
      <c r="C352" s="2">
        <v>27</v>
      </c>
      <c r="D352" s="66">
        <v>0</v>
      </c>
      <c r="O352" s="18"/>
    </row>
    <row r="353" spans="1:15" x14ac:dyDescent="0.2">
      <c r="A353" s="1" t="s">
        <v>5357</v>
      </c>
      <c r="B353" s="50">
        <v>21</v>
      </c>
      <c r="C353" s="2">
        <v>25</v>
      </c>
      <c r="D353" s="66">
        <v>0</v>
      </c>
      <c r="O353" s="18"/>
    </row>
    <row r="354" spans="1:15" x14ac:dyDescent="0.2">
      <c r="A354" s="1" t="s">
        <v>5358</v>
      </c>
      <c r="B354" s="50">
        <v>23</v>
      </c>
      <c r="C354" s="2">
        <v>23</v>
      </c>
      <c r="D354" s="66">
        <v>0</v>
      </c>
      <c r="O354" s="18"/>
    </row>
    <row r="355" spans="1:15" x14ac:dyDescent="0.2">
      <c r="A355" s="1" t="s">
        <v>5359</v>
      </c>
      <c r="B355" s="50">
        <v>24</v>
      </c>
      <c r="C355" s="2">
        <v>21</v>
      </c>
      <c r="D355" s="66">
        <v>0</v>
      </c>
      <c r="O355" s="18"/>
    </row>
    <row r="356" spans="1:15" x14ac:dyDescent="0.2">
      <c r="A356" s="1" t="s">
        <v>5360</v>
      </c>
      <c r="B356" s="50">
        <v>23</v>
      </c>
      <c r="C356" s="2">
        <v>22</v>
      </c>
      <c r="D356" s="66">
        <v>0</v>
      </c>
      <c r="O356" s="18"/>
    </row>
    <row r="357" spans="1:15" x14ac:dyDescent="0.2">
      <c r="A357" s="1" t="s">
        <v>5361</v>
      </c>
      <c r="B357" s="50">
        <v>23</v>
      </c>
      <c r="C357" s="2">
        <v>23</v>
      </c>
      <c r="D357" s="66">
        <v>0</v>
      </c>
      <c r="O357" s="18"/>
    </row>
    <row r="358" spans="1:15" x14ac:dyDescent="0.2">
      <c r="A358" s="1" t="s">
        <v>5362</v>
      </c>
      <c r="B358" s="50">
        <v>23</v>
      </c>
      <c r="C358" s="2">
        <v>24</v>
      </c>
      <c r="D358" s="66">
        <v>0</v>
      </c>
      <c r="O358" s="18"/>
    </row>
    <row r="359" spans="1:15" x14ac:dyDescent="0.2">
      <c r="A359" s="1" t="s">
        <v>5363</v>
      </c>
      <c r="B359" s="50">
        <v>22</v>
      </c>
      <c r="C359" s="2">
        <v>27</v>
      </c>
      <c r="D359" s="66">
        <v>0</v>
      </c>
      <c r="O359" s="18"/>
    </row>
    <row r="360" spans="1:15" x14ac:dyDescent="0.2">
      <c r="A360" s="1" t="s">
        <v>5364</v>
      </c>
      <c r="B360" s="50">
        <v>21</v>
      </c>
      <c r="C360" s="2">
        <v>30</v>
      </c>
      <c r="D360" s="66">
        <v>1046</v>
      </c>
      <c r="O360" s="18"/>
    </row>
    <row r="361" spans="1:15" x14ac:dyDescent="0.2">
      <c r="A361" s="1" t="s">
        <v>5365</v>
      </c>
      <c r="B361" s="50">
        <v>20</v>
      </c>
      <c r="C361" s="2">
        <v>33</v>
      </c>
      <c r="D361" s="66">
        <v>1003</v>
      </c>
      <c r="O361" s="18"/>
    </row>
    <row r="362" spans="1:15" x14ac:dyDescent="0.2">
      <c r="A362" s="1" t="s">
        <v>5366</v>
      </c>
      <c r="B362" s="50">
        <v>19</v>
      </c>
      <c r="C362" s="2">
        <v>35</v>
      </c>
      <c r="D362" s="66">
        <v>949</v>
      </c>
      <c r="O362" s="18"/>
    </row>
    <row r="363" spans="1:15" x14ac:dyDescent="0.2">
      <c r="A363" s="1" t="s">
        <v>5367</v>
      </c>
      <c r="B363" s="50">
        <v>19</v>
      </c>
      <c r="C363" s="2">
        <v>36</v>
      </c>
      <c r="D363" s="66">
        <v>949</v>
      </c>
      <c r="O363" s="18"/>
    </row>
    <row r="364" spans="1:15" x14ac:dyDescent="0.2">
      <c r="A364" s="1" t="s">
        <v>5368</v>
      </c>
      <c r="B364" s="50">
        <v>18</v>
      </c>
      <c r="C364" s="2">
        <v>37</v>
      </c>
      <c r="D364" s="66">
        <v>881</v>
      </c>
      <c r="E364" s="67">
        <f>AVERAGE(D341:D364)</f>
        <v>328.625</v>
      </c>
      <c r="F364" s="56"/>
      <c r="G364" s="56"/>
      <c r="H364" s="55"/>
      <c r="I364" s="55"/>
      <c r="J364" s="55"/>
      <c r="K364" s="55"/>
      <c r="L364" s="8"/>
      <c r="M364" s="8"/>
      <c r="N364" s="8"/>
      <c r="O364" s="18"/>
    </row>
    <row r="365" spans="1:15" x14ac:dyDescent="0.2">
      <c r="A365" s="1" t="s">
        <v>5369</v>
      </c>
      <c r="B365" s="50">
        <v>18</v>
      </c>
      <c r="C365" s="2">
        <v>38</v>
      </c>
      <c r="D365" s="66">
        <v>881</v>
      </c>
      <c r="E365" s="67"/>
      <c r="F365" s="8"/>
      <c r="G365" s="8"/>
      <c r="O365" s="18"/>
    </row>
    <row r="366" spans="1:15" x14ac:dyDescent="0.2">
      <c r="A366" s="1" t="s">
        <v>5370</v>
      </c>
      <c r="B366" s="50">
        <v>17</v>
      </c>
      <c r="C366" s="2">
        <v>38</v>
      </c>
      <c r="D366" s="66">
        <v>797</v>
      </c>
      <c r="F366" s="8"/>
      <c r="G366" s="8"/>
      <c r="H366" s="8"/>
      <c r="I366" s="8"/>
      <c r="J366" s="8"/>
      <c r="O366" s="18"/>
    </row>
    <row r="367" spans="1:15" x14ac:dyDescent="0.2">
      <c r="A367" s="1" t="s">
        <v>5371</v>
      </c>
      <c r="B367" s="50">
        <v>16</v>
      </c>
      <c r="C367" s="2">
        <v>39</v>
      </c>
      <c r="D367" s="66">
        <v>692</v>
      </c>
      <c r="O367" s="18"/>
    </row>
    <row r="368" spans="1:15" x14ac:dyDescent="0.2">
      <c r="A368" s="1" t="s">
        <v>5372</v>
      </c>
      <c r="B368" s="50">
        <v>16</v>
      </c>
      <c r="C368" s="2">
        <v>41</v>
      </c>
      <c r="D368" s="66">
        <v>921</v>
      </c>
      <c r="O368" s="18"/>
    </row>
    <row r="369" spans="1:15" x14ac:dyDescent="0.2">
      <c r="A369" s="1" t="s">
        <v>5373</v>
      </c>
      <c r="B369" s="50">
        <v>16</v>
      </c>
      <c r="C369" s="2">
        <v>42</v>
      </c>
      <c r="D369" s="66">
        <v>921</v>
      </c>
      <c r="O369" s="18"/>
    </row>
    <row r="370" spans="1:15" x14ac:dyDescent="0.2">
      <c r="A370" s="1" t="s">
        <v>5374</v>
      </c>
      <c r="B370" s="50">
        <v>15</v>
      </c>
      <c r="C370" s="2">
        <v>44</v>
      </c>
      <c r="D370" s="66">
        <v>811</v>
      </c>
      <c r="O370" s="18"/>
    </row>
    <row r="371" spans="1:15" x14ac:dyDescent="0.2">
      <c r="A371" s="1" t="s">
        <v>5375</v>
      </c>
      <c r="B371" s="50">
        <v>16</v>
      </c>
      <c r="C371" s="2">
        <v>42</v>
      </c>
      <c r="D371" s="66">
        <v>921</v>
      </c>
      <c r="O371" s="18"/>
    </row>
    <row r="372" spans="1:15" x14ac:dyDescent="0.2">
      <c r="A372" s="1" t="s">
        <v>5376</v>
      </c>
      <c r="B372" s="50">
        <v>16</v>
      </c>
      <c r="C372" s="2">
        <v>39</v>
      </c>
      <c r="D372" s="66">
        <v>692</v>
      </c>
      <c r="H372">
        <v>452801</v>
      </c>
      <c r="K372">
        <v>398066</v>
      </c>
      <c r="M372" s="37"/>
      <c r="N372" s="37"/>
      <c r="O372" s="18"/>
    </row>
    <row r="373" spans="1:15" x14ac:dyDescent="0.2">
      <c r="A373" s="1" t="s">
        <v>5377</v>
      </c>
      <c r="B373" s="50">
        <v>17</v>
      </c>
      <c r="C373" s="2">
        <v>37</v>
      </c>
      <c r="D373" s="66">
        <v>797</v>
      </c>
      <c r="H373">
        <v>452801</v>
      </c>
      <c r="K373">
        <v>398066</v>
      </c>
      <c r="M373" s="37"/>
      <c r="N373" s="37"/>
      <c r="O373" s="18"/>
    </row>
    <row r="374" spans="1:15" x14ac:dyDescent="0.2">
      <c r="A374" s="1" t="s">
        <v>5378</v>
      </c>
      <c r="B374" s="50">
        <v>19</v>
      </c>
      <c r="C374" s="2">
        <v>34</v>
      </c>
      <c r="D374" s="66">
        <v>949</v>
      </c>
      <c r="H374">
        <v>452801</v>
      </c>
      <c r="K374">
        <v>398066</v>
      </c>
      <c r="M374" s="37"/>
      <c r="N374" s="37"/>
      <c r="O374" s="18"/>
    </row>
    <row r="375" spans="1:15" x14ac:dyDescent="0.2">
      <c r="A375" s="1" t="s">
        <v>5379</v>
      </c>
      <c r="B375" s="50">
        <v>20</v>
      </c>
      <c r="C375" s="2">
        <v>31</v>
      </c>
      <c r="D375" s="66">
        <v>1003</v>
      </c>
      <c r="H375">
        <v>453020</v>
      </c>
      <c r="K375">
        <v>398066</v>
      </c>
      <c r="M375" s="37"/>
      <c r="N375" s="37"/>
      <c r="O375" s="18"/>
    </row>
    <row r="376" spans="1:15" x14ac:dyDescent="0.2">
      <c r="A376" s="1" t="s">
        <v>5380</v>
      </c>
      <c r="B376" s="50">
        <v>21</v>
      </c>
      <c r="C376" s="2">
        <v>27</v>
      </c>
      <c r="D376" s="66">
        <v>0</v>
      </c>
      <c r="H376">
        <v>453319</v>
      </c>
      <c r="K376">
        <v>398066</v>
      </c>
      <c r="M376" s="37"/>
      <c r="N376" s="37"/>
      <c r="O376" s="18"/>
    </row>
    <row r="377" spans="1:15" x14ac:dyDescent="0.2">
      <c r="A377" s="1" t="s">
        <v>5381</v>
      </c>
      <c r="B377" s="50">
        <v>22</v>
      </c>
      <c r="C377" s="2">
        <v>25</v>
      </c>
      <c r="D377" s="66">
        <v>0</v>
      </c>
      <c r="H377">
        <v>453539</v>
      </c>
      <c r="K377">
        <v>398066</v>
      </c>
      <c r="M377" s="37"/>
      <c r="N377" s="37"/>
      <c r="O377" s="18"/>
    </row>
    <row r="378" spans="1:15" x14ac:dyDescent="0.2">
      <c r="A378" s="1" t="s">
        <v>5382</v>
      </c>
      <c r="B378" s="50">
        <v>23</v>
      </c>
      <c r="C378" s="2">
        <v>23</v>
      </c>
      <c r="D378" s="66">
        <v>0</v>
      </c>
      <c r="H378">
        <v>453539</v>
      </c>
      <c r="K378">
        <v>398066</v>
      </c>
      <c r="M378" s="37"/>
      <c r="N378" s="37"/>
      <c r="O378" s="18"/>
    </row>
    <row r="379" spans="1:15" x14ac:dyDescent="0.2">
      <c r="A379" s="1" t="s">
        <v>5383</v>
      </c>
      <c r="B379" s="50">
        <v>24</v>
      </c>
      <c r="C379" s="2">
        <v>21</v>
      </c>
      <c r="D379" s="66">
        <v>0</v>
      </c>
      <c r="H379">
        <v>453539</v>
      </c>
      <c r="K379">
        <v>398066</v>
      </c>
      <c r="M379" s="37"/>
      <c r="N379" s="37"/>
      <c r="O379" s="18"/>
    </row>
    <row r="380" spans="1:15" x14ac:dyDescent="0.2">
      <c r="A380" s="1" t="s">
        <v>5384</v>
      </c>
      <c r="B380" s="50">
        <v>23</v>
      </c>
      <c r="C380" s="2">
        <v>21</v>
      </c>
      <c r="D380" s="66">
        <v>0</v>
      </c>
      <c r="H380">
        <v>453539</v>
      </c>
      <c r="K380">
        <v>398066</v>
      </c>
      <c r="M380" s="37"/>
      <c r="N380" s="37"/>
      <c r="O380" s="18"/>
    </row>
    <row r="381" spans="1:15" x14ac:dyDescent="0.2">
      <c r="A381" s="1" t="s">
        <v>5385</v>
      </c>
      <c r="B381" s="50">
        <v>23</v>
      </c>
      <c r="C381" s="2">
        <v>22</v>
      </c>
      <c r="D381" s="66">
        <v>0</v>
      </c>
      <c r="H381">
        <v>453539</v>
      </c>
      <c r="K381">
        <v>398066</v>
      </c>
      <c r="M381" s="37"/>
      <c r="N381" s="37"/>
      <c r="O381" s="18"/>
    </row>
    <row r="382" spans="1:15" x14ac:dyDescent="0.2">
      <c r="A382" s="1" t="s">
        <v>5386</v>
      </c>
      <c r="B382" s="50">
        <v>22</v>
      </c>
      <c r="C382" s="2">
        <v>22</v>
      </c>
      <c r="D382" s="66">
        <v>0</v>
      </c>
      <c r="M382" s="37"/>
      <c r="N382" s="37"/>
      <c r="O382" s="18"/>
    </row>
    <row r="383" spans="1:15" x14ac:dyDescent="0.2">
      <c r="A383" s="1" t="s">
        <v>5387</v>
      </c>
      <c r="B383" s="50">
        <v>21</v>
      </c>
      <c r="C383" s="2">
        <v>25</v>
      </c>
      <c r="D383" s="66">
        <v>0</v>
      </c>
      <c r="M383" s="37"/>
      <c r="N383" s="37"/>
      <c r="O383" s="18"/>
    </row>
    <row r="384" spans="1:15" x14ac:dyDescent="0.2">
      <c r="A384" s="1" t="s">
        <v>5388</v>
      </c>
      <c r="B384" s="50">
        <v>20</v>
      </c>
      <c r="C384" s="2">
        <v>28</v>
      </c>
      <c r="D384" s="66">
        <v>0</v>
      </c>
      <c r="M384" s="37"/>
      <c r="N384" s="37"/>
      <c r="O384" s="18"/>
    </row>
    <row r="385" spans="1:15" x14ac:dyDescent="0.2">
      <c r="A385" s="1" t="s">
        <v>5389</v>
      </c>
      <c r="B385" s="50">
        <v>19</v>
      </c>
      <c r="C385" s="2">
        <v>30</v>
      </c>
      <c r="D385" s="66">
        <v>949</v>
      </c>
      <c r="M385" s="37"/>
      <c r="N385" s="37"/>
      <c r="O385" s="18"/>
    </row>
    <row r="386" spans="1:15" x14ac:dyDescent="0.2">
      <c r="A386" s="1" t="s">
        <v>5390</v>
      </c>
      <c r="B386" s="50">
        <v>18</v>
      </c>
      <c r="C386" s="2">
        <v>31</v>
      </c>
      <c r="D386" s="66">
        <v>881</v>
      </c>
      <c r="M386" s="37"/>
      <c r="N386" s="37"/>
      <c r="O386" s="18"/>
    </row>
    <row r="387" spans="1:15" x14ac:dyDescent="0.2">
      <c r="A387" s="1" t="s">
        <v>5391</v>
      </c>
      <c r="B387" s="50">
        <v>17</v>
      </c>
      <c r="C387" s="2">
        <v>33</v>
      </c>
      <c r="D387" s="66">
        <v>797</v>
      </c>
      <c r="F387" s="2"/>
      <c r="G387" s="2"/>
      <c r="M387" s="37"/>
      <c r="N387" s="37"/>
      <c r="O387" s="18"/>
    </row>
    <row r="388" spans="1:15" x14ac:dyDescent="0.2">
      <c r="A388" s="1" t="s">
        <v>5392</v>
      </c>
      <c r="B388" s="50">
        <v>17</v>
      </c>
      <c r="C388" s="2">
        <v>34</v>
      </c>
      <c r="D388" s="66">
        <v>797</v>
      </c>
      <c r="E388" s="67">
        <f>AVERAGE(D365:D388)</f>
        <v>533.70833333333337</v>
      </c>
      <c r="F388" s="56"/>
      <c r="G388" s="56"/>
      <c r="H388" s="55">
        <f>H396-H372</f>
        <v>0</v>
      </c>
      <c r="I388" s="55"/>
      <c r="J388" s="55"/>
      <c r="K388" s="55">
        <f>K396-K372</f>
        <v>0</v>
      </c>
      <c r="L388" s="8"/>
      <c r="M388" s="8"/>
      <c r="N388" s="8"/>
      <c r="O388" s="18"/>
    </row>
    <row r="389" spans="1:15" x14ac:dyDescent="0.2">
      <c r="A389" s="1" t="s">
        <v>5393</v>
      </c>
      <c r="B389" s="50">
        <v>16</v>
      </c>
      <c r="C389" s="2">
        <v>37</v>
      </c>
      <c r="D389" s="66">
        <v>692</v>
      </c>
      <c r="E389" s="67"/>
      <c r="F389" s="8"/>
      <c r="L389" s="8">
        <f>((H396-H324)+(K396-K324))/3</f>
        <v>368.33333333333331</v>
      </c>
      <c r="O389" s="18"/>
    </row>
    <row r="390" spans="1:15" x14ac:dyDescent="0.2">
      <c r="A390" s="1" t="s">
        <v>5394</v>
      </c>
      <c r="B390" s="50">
        <v>15</v>
      </c>
      <c r="C390" s="2">
        <v>41</v>
      </c>
      <c r="D390" s="66">
        <v>811</v>
      </c>
      <c r="O390" s="18"/>
    </row>
    <row r="391" spans="1:15" x14ac:dyDescent="0.2">
      <c r="A391" s="1" t="s">
        <v>5395</v>
      </c>
      <c r="B391" s="50">
        <v>14</v>
      </c>
      <c r="C391" s="2">
        <v>44</v>
      </c>
      <c r="D391" s="66">
        <v>0</v>
      </c>
      <c r="O391" s="18"/>
    </row>
    <row r="392" spans="1:15" x14ac:dyDescent="0.2">
      <c r="A392" s="1" t="s">
        <v>5396</v>
      </c>
      <c r="B392" s="50">
        <v>14</v>
      </c>
      <c r="C392" s="2">
        <v>49</v>
      </c>
      <c r="D392" s="66">
        <v>0</v>
      </c>
      <c r="O392" s="18"/>
    </row>
    <row r="393" spans="1:15" x14ac:dyDescent="0.2">
      <c r="A393" s="1" t="s">
        <v>5397</v>
      </c>
      <c r="B393" s="50">
        <v>13</v>
      </c>
      <c r="C393" s="2">
        <v>54</v>
      </c>
      <c r="D393" s="66">
        <v>0</v>
      </c>
      <c r="O393" s="18"/>
    </row>
    <row r="394" spans="1:15" x14ac:dyDescent="0.2">
      <c r="A394" s="1" t="s">
        <v>5398</v>
      </c>
      <c r="B394" s="50">
        <v>13</v>
      </c>
      <c r="C394" s="2">
        <v>59</v>
      </c>
      <c r="D394" s="66">
        <v>0</v>
      </c>
      <c r="O394" s="18"/>
    </row>
    <row r="395" spans="1:15" x14ac:dyDescent="0.2">
      <c r="A395" s="1" t="s">
        <v>5399</v>
      </c>
      <c r="B395" s="50">
        <v>13</v>
      </c>
      <c r="C395" s="2">
        <v>59</v>
      </c>
      <c r="D395" s="66">
        <v>0</v>
      </c>
      <c r="O395" s="18"/>
    </row>
    <row r="396" spans="1:15" x14ac:dyDescent="0.2">
      <c r="A396" s="1" t="s">
        <v>5400</v>
      </c>
      <c r="B396" s="50">
        <v>14</v>
      </c>
      <c r="C396" s="2">
        <v>58</v>
      </c>
      <c r="D396" s="66">
        <v>0</v>
      </c>
      <c r="F396" t="s">
        <v>537</v>
      </c>
      <c r="G396" t="s">
        <v>537</v>
      </c>
      <c r="H396">
        <v>452801</v>
      </c>
      <c r="I396" t="s">
        <v>537</v>
      </c>
      <c r="J396" t="s">
        <v>537</v>
      </c>
      <c r="K396">
        <v>398066</v>
      </c>
      <c r="N396" s="37"/>
      <c r="O396" s="18"/>
    </row>
    <row r="397" spans="1:15" x14ac:dyDescent="0.2">
      <c r="A397" s="1" t="s">
        <v>5401</v>
      </c>
      <c r="B397" s="50">
        <v>14</v>
      </c>
      <c r="C397" s="2">
        <v>58</v>
      </c>
      <c r="D397" s="66">
        <v>0</v>
      </c>
      <c r="F397" t="s">
        <v>537</v>
      </c>
      <c r="G397" t="s">
        <v>537</v>
      </c>
      <c r="H397">
        <v>452801</v>
      </c>
      <c r="I397" t="s">
        <v>537</v>
      </c>
      <c r="J397" t="s">
        <v>537</v>
      </c>
      <c r="K397">
        <v>398066</v>
      </c>
      <c r="N397" s="37"/>
      <c r="O397" s="18"/>
    </row>
    <row r="398" spans="1:15" x14ac:dyDescent="0.2">
      <c r="A398" s="1" t="s">
        <v>5402</v>
      </c>
      <c r="B398" s="50">
        <v>16</v>
      </c>
      <c r="C398" s="2">
        <v>52</v>
      </c>
      <c r="D398" s="66">
        <v>996</v>
      </c>
      <c r="F398">
        <v>17.600000000000001</v>
      </c>
      <c r="G398">
        <v>44.7</v>
      </c>
      <c r="H398">
        <v>452801</v>
      </c>
      <c r="I398">
        <v>17.399999999999999</v>
      </c>
      <c r="J398">
        <v>49.6</v>
      </c>
      <c r="K398">
        <v>398066</v>
      </c>
      <c r="N398" s="37"/>
      <c r="O398" s="18"/>
    </row>
    <row r="399" spans="1:15" x14ac:dyDescent="0.2">
      <c r="A399" s="1" t="s">
        <v>5403</v>
      </c>
      <c r="B399" s="50">
        <v>17</v>
      </c>
      <c r="C399" s="2">
        <v>45</v>
      </c>
      <c r="D399" s="66">
        <v>1016</v>
      </c>
      <c r="F399">
        <v>21.1</v>
      </c>
      <c r="G399">
        <v>35.200000000000003</v>
      </c>
      <c r="H399">
        <v>453020</v>
      </c>
      <c r="I399">
        <v>18.2</v>
      </c>
      <c r="J399">
        <v>39.1</v>
      </c>
      <c r="K399">
        <v>398066</v>
      </c>
      <c r="N399" s="37"/>
      <c r="O399" s="18"/>
    </row>
    <row r="400" spans="1:15" x14ac:dyDescent="0.2">
      <c r="A400" s="1" t="s">
        <v>5404</v>
      </c>
      <c r="B400" s="50">
        <v>19</v>
      </c>
      <c r="C400" s="2">
        <v>38</v>
      </c>
      <c r="D400" s="66">
        <v>949</v>
      </c>
      <c r="F400">
        <v>21</v>
      </c>
      <c r="G400">
        <v>33.1</v>
      </c>
      <c r="H400">
        <v>453319</v>
      </c>
      <c r="I400">
        <v>18.399999999999999</v>
      </c>
      <c r="J400">
        <v>40.299999999999997</v>
      </c>
      <c r="K400">
        <v>398066</v>
      </c>
      <c r="N400" s="37"/>
      <c r="O400" s="18"/>
    </row>
    <row r="401" spans="1:15" x14ac:dyDescent="0.2">
      <c r="A401" s="1" t="s">
        <v>5405</v>
      </c>
      <c r="B401" s="50">
        <v>20</v>
      </c>
      <c r="C401" s="2">
        <v>34</v>
      </c>
      <c r="D401" s="66">
        <v>1003</v>
      </c>
      <c r="F401">
        <v>21.1</v>
      </c>
      <c r="G401">
        <v>35.6</v>
      </c>
      <c r="H401">
        <v>453539</v>
      </c>
      <c r="I401">
        <v>21.8</v>
      </c>
      <c r="J401">
        <v>32.1</v>
      </c>
      <c r="K401">
        <v>398066</v>
      </c>
      <c r="N401" s="37"/>
      <c r="O401" s="18"/>
    </row>
    <row r="402" spans="1:15" x14ac:dyDescent="0.2">
      <c r="A402" s="1" t="s">
        <v>5406</v>
      </c>
      <c r="B402" s="50">
        <v>21</v>
      </c>
      <c r="C402" s="2">
        <v>30</v>
      </c>
      <c r="D402" s="66">
        <v>1046</v>
      </c>
      <c r="F402">
        <v>23</v>
      </c>
      <c r="G402">
        <v>30.2</v>
      </c>
      <c r="H402">
        <v>453539</v>
      </c>
      <c r="I402">
        <v>21.8</v>
      </c>
      <c r="J402">
        <v>32.5</v>
      </c>
      <c r="K402">
        <v>398066</v>
      </c>
      <c r="N402" s="37"/>
      <c r="O402" s="18"/>
    </row>
    <row r="403" spans="1:15" x14ac:dyDescent="0.2">
      <c r="A403" s="1" t="s">
        <v>5407</v>
      </c>
      <c r="B403" s="50">
        <v>22</v>
      </c>
      <c r="C403" s="2">
        <v>26</v>
      </c>
      <c r="D403" s="66">
        <v>0</v>
      </c>
      <c r="F403" t="s">
        <v>537</v>
      </c>
      <c r="G403" t="s">
        <v>537</v>
      </c>
      <c r="H403">
        <v>453539</v>
      </c>
      <c r="I403">
        <v>23.2</v>
      </c>
      <c r="J403">
        <v>29.6</v>
      </c>
      <c r="K403">
        <v>398066</v>
      </c>
      <c r="N403" s="37"/>
      <c r="O403" s="18"/>
    </row>
    <row r="404" spans="1:15" x14ac:dyDescent="0.2">
      <c r="A404" s="1" t="s">
        <v>5408</v>
      </c>
      <c r="B404" s="50">
        <v>22</v>
      </c>
      <c r="C404" s="2">
        <v>27</v>
      </c>
      <c r="D404" s="66">
        <v>0</v>
      </c>
      <c r="F404" t="s">
        <v>537</v>
      </c>
      <c r="G404" t="s">
        <v>537</v>
      </c>
      <c r="H404">
        <v>453539</v>
      </c>
      <c r="I404">
        <v>22</v>
      </c>
      <c r="J404">
        <v>25.2</v>
      </c>
      <c r="K404">
        <v>398066</v>
      </c>
      <c r="N404" s="37"/>
      <c r="O404" s="18"/>
    </row>
    <row r="405" spans="1:15" x14ac:dyDescent="0.2">
      <c r="A405" s="1" t="s">
        <v>5409</v>
      </c>
      <c r="B405" s="50">
        <v>22</v>
      </c>
      <c r="C405" s="2">
        <v>27</v>
      </c>
      <c r="D405" s="66">
        <v>0</v>
      </c>
      <c r="F405" t="s">
        <v>537</v>
      </c>
      <c r="G405" t="s">
        <v>537</v>
      </c>
      <c r="H405">
        <v>453539</v>
      </c>
      <c r="I405">
        <v>21.1</v>
      </c>
      <c r="J405">
        <v>26</v>
      </c>
      <c r="K405">
        <v>398066</v>
      </c>
      <c r="N405" s="37"/>
      <c r="O405" s="18"/>
    </row>
    <row r="406" spans="1:15" x14ac:dyDescent="0.2">
      <c r="A406" s="1" t="s">
        <v>5410</v>
      </c>
      <c r="B406" s="50">
        <v>21</v>
      </c>
      <c r="C406" s="2">
        <v>27</v>
      </c>
      <c r="D406" s="66">
        <v>0</v>
      </c>
      <c r="N406" s="37"/>
      <c r="O406" s="18"/>
    </row>
    <row r="407" spans="1:15" x14ac:dyDescent="0.2">
      <c r="A407" s="1" t="s">
        <v>5411</v>
      </c>
      <c r="B407" s="50">
        <v>20</v>
      </c>
      <c r="C407" s="2">
        <v>30</v>
      </c>
      <c r="D407" s="66">
        <v>1003</v>
      </c>
      <c r="N407" s="37"/>
      <c r="O407" s="18"/>
    </row>
    <row r="408" spans="1:15" x14ac:dyDescent="0.2">
      <c r="A408" s="1" t="s">
        <v>5412</v>
      </c>
      <c r="B408" s="50">
        <v>19</v>
      </c>
      <c r="C408" s="2">
        <v>32</v>
      </c>
      <c r="D408" s="66">
        <v>949</v>
      </c>
      <c r="N408" s="37"/>
      <c r="O408" s="18"/>
    </row>
    <row r="409" spans="1:15" x14ac:dyDescent="0.2">
      <c r="A409" s="1" t="s">
        <v>5413</v>
      </c>
      <c r="B409" s="50">
        <v>18</v>
      </c>
      <c r="C409" s="2">
        <v>35</v>
      </c>
      <c r="D409" s="66">
        <v>881</v>
      </c>
      <c r="N409" s="37"/>
      <c r="O409" s="18"/>
    </row>
    <row r="410" spans="1:15" x14ac:dyDescent="0.2">
      <c r="A410" s="1" t="s">
        <v>5414</v>
      </c>
      <c r="B410" s="50">
        <v>18</v>
      </c>
      <c r="C410" s="2">
        <v>36</v>
      </c>
      <c r="D410" s="66">
        <v>881</v>
      </c>
      <c r="N410" s="37"/>
      <c r="O410" s="18"/>
    </row>
    <row r="411" spans="1:15" x14ac:dyDescent="0.2">
      <c r="A411" s="1" t="s">
        <v>5415</v>
      </c>
      <c r="B411" s="50">
        <v>17</v>
      </c>
      <c r="C411" s="2">
        <v>38</v>
      </c>
      <c r="D411" s="66">
        <v>797</v>
      </c>
      <c r="N411" s="37"/>
      <c r="O411" s="18"/>
    </row>
    <row r="412" spans="1:15" x14ac:dyDescent="0.2">
      <c r="A412" s="1" t="s">
        <v>5416</v>
      </c>
      <c r="B412" s="50">
        <v>17</v>
      </c>
      <c r="C412" s="2">
        <v>39</v>
      </c>
      <c r="D412" s="66">
        <v>797</v>
      </c>
      <c r="E412" s="67">
        <f>AVERAGE(D389:D412)</f>
        <v>492.54166666666669</v>
      </c>
      <c r="F412" s="56">
        <f>AVERAGE(F396:F411)</f>
        <v>20.76</v>
      </c>
      <c r="G412" s="56">
        <f>AVERAGE(G396:G411)</f>
        <v>35.76</v>
      </c>
      <c r="H412" s="55">
        <f>H420-H396</f>
        <v>323</v>
      </c>
      <c r="I412" s="55">
        <f>AVERAGE(I396:I411)</f>
        <v>20.487500000000001</v>
      </c>
      <c r="J412" s="55">
        <f>AVERAGE(J396:J411)</f>
        <v>34.299999999999997</v>
      </c>
      <c r="K412" s="55">
        <f>K420-K396</f>
        <v>199</v>
      </c>
      <c r="L412" s="8">
        <f>(H420-H396)+(K420-K396)</f>
        <v>522</v>
      </c>
      <c r="M412" s="8"/>
      <c r="N412" s="8"/>
      <c r="O412" s="18"/>
    </row>
    <row r="413" spans="1:15" x14ac:dyDescent="0.2">
      <c r="A413" s="1" t="s">
        <v>5417</v>
      </c>
      <c r="B413" s="50">
        <v>16</v>
      </c>
      <c r="C413" s="2">
        <v>41</v>
      </c>
      <c r="D413" s="66">
        <v>921</v>
      </c>
      <c r="E413" s="67"/>
      <c r="F413" s="8"/>
      <c r="O413" s="18"/>
    </row>
    <row r="414" spans="1:15" x14ac:dyDescent="0.2">
      <c r="A414" s="1" t="s">
        <v>5418</v>
      </c>
      <c r="B414" s="50">
        <v>16</v>
      </c>
      <c r="C414" s="2">
        <v>42</v>
      </c>
      <c r="D414" s="66">
        <v>921</v>
      </c>
      <c r="O414" s="18"/>
    </row>
    <row r="415" spans="1:15" x14ac:dyDescent="0.2">
      <c r="A415" s="1" t="s">
        <v>5419</v>
      </c>
      <c r="B415" s="50">
        <v>15</v>
      </c>
      <c r="C415" s="2">
        <v>44</v>
      </c>
      <c r="D415" s="66">
        <v>811</v>
      </c>
      <c r="O415" s="18"/>
    </row>
    <row r="416" spans="1:15" x14ac:dyDescent="0.2">
      <c r="A416" s="1" t="s">
        <v>5420</v>
      </c>
      <c r="B416" s="50">
        <v>15</v>
      </c>
      <c r="C416" s="2">
        <v>45</v>
      </c>
      <c r="D416" s="66">
        <v>811</v>
      </c>
      <c r="O416" s="18"/>
    </row>
    <row r="417" spans="1:15" x14ac:dyDescent="0.2">
      <c r="A417" s="1" t="s">
        <v>5421</v>
      </c>
      <c r="B417" s="50">
        <v>14</v>
      </c>
      <c r="C417" s="2">
        <v>47</v>
      </c>
      <c r="D417" s="66">
        <v>0</v>
      </c>
      <c r="O417" s="18"/>
    </row>
    <row r="418" spans="1:15" x14ac:dyDescent="0.2">
      <c r="A418" s="1" t="s">
        <v>5422</v>
      </c>
      <c r="B418" s="50">
        <v>13</v>
      </c>
      <c r="C418" s="2">
        <v>49</v>
      </c>
      <c r="D418" s="66">
        <v>0</v>
      </c>
      <c r="O418" s="18"/>
    </row>
    <row r="419" spans="1:15" x14ac:dyDescent="0.2">
      <c r="A419" s="1" t="s">
        <v>5423</v>
      </c>
      <c r="B419" s="50">
        <v>14</v>
      </c>
      <c r="C419" s="2">
        <v>47</v>
      </c>
      <c r="D419" s="66">
        <v>0</v>
      </c>
      <c r="O419" s="18"/>
    </row>
    <row r="420" spans="1:15" x14ac:dyDescent="0.2">
      <c r="A420" s="1" t="s">
        <v>5424</v>
      </c>
      <c r="B420" s="50">
        <v>14</v>
      </c>
      <c r="C420" s="2">
        <v>44</v>
      </c>
      <c r="D420" s="66">
        <v>0</v>
      </c>
      <c r="F420">
        <v>12.3</v>
      </c>
      <c r="G420">
        <v>50.3</v>
      </c>
      <c r="H420">
        <v>453124</v>
      </c>
      <c r="I420">
        <v>8.9</v>
      </c>
      <c r="J420">
        <v>63.9</v>
      </c>
      <c r="K420">
        <v>398265</v>
      </c>
      <c r="N420" s="37"/>
      <c r="O420" s="18"/>
    </row>
    <row r="421" spans="1:15" x14ac:dyDescent="0.2">
      <c r="A421" s="1" t="s">
        <v>5425</v>
      </c>
      <c r="B421" s="50">
        <v>15</v>
      </c>
      <c r="C421" s="2">
        <v>42</v>
      </c>
      <c r="D421" s="66">
        <v>811</v>
      </c>
      <c r="F421">
        <v>16</v>
      </c>
      <c r="G421">
        <v>46.3</v>
      </c>
      <c r="H421">
        <v>453124</v>
      </c>
      <c r="I421">
        <v>15.1</v>
      </c>
      <c r="J421">
        <v>49.4</v>
      </c>
      <c r="K421">
        <v>398265</v>
      </c>
      <c r="N421" s="37"/>
      <c r="O421" s="18"/>
    </row>
    <row r="422" spans="1:15" x14ac:dyDescent="0.2">
      <c r="A422" s="1" t="s">
        <v>5426</v>
      </c>
      <c r="B422" s="50">
        <v>16</v>
      </c>
      <c r="C422" s="2">
        <v>40</v>
      </c>
      <c r="D422" s="66">
        <v>921</v>
      </c>
      <c r="F422">
        <v>16.2</v>
      </c>
      <c r="G422">
        <v>62</v>
      </c>
      <c r="H422">
        <v>453124</v>
      </c>
      <c r="I422">
        <v>15.6</v>
      </c>
      <c r="J422">
        <v>67.2</v>
      </c>
      <c r="K422">
        <v>398265</v>
      </c>
      <c r="N422" s="37"/>
      <c r="O422" s="18"/>
    </row>
    <row r="423" spans="1:15" x14ac:dyDescent="0.2">
      <c r="A423" s="1" t="s">
        <v>5427</v>
      </c>
      <c r="B423" s="50">
        <v>18</v>
      </c>
      <c r="C423" s="2">
        <v>38</v>
      </c>
      <c r="D423" s="66">
        <v>881</v>
      </c>
      <c r="F423">
        <v>17.3</v>
      </c>
      <c r="G423">
        <v>58.2</v>
      </c>
      <c r="H423">
        <v>453124</v>
      </c>
      <c r="I423">
        <v>17</v>
      </c>
      <c r="J423">
        <v>59.8</v>
      </c>
      <c r="K423">
        <v>398265</v>
      </c>
      <c r="N423" s="37"/>
      <c r="O423" s="18"/>
    </row>
    <row r="424" spans="1:15" x14ac:dyDescent="0.2">
      <c r="A424" s="1" t="s">
        <v>5428</v>
      </c>
      <c r="B424" s="50">
        <v>19</v>
      </c>
      <c r="C424" s="2">
        <v>36</v>
      </c>
      <c r="D424" s="66">
        <v>949</v>
      </c>
      <c r="F424">
        <v>18.5</v>
      </c>
      <c r="G424">
        <v>51.8</v>
      </c>
      <c r="H424">
        <v>453124</v>
      </c>
      <c r="I424">
        <v>17.5</v>
      </c>
      <c r="J424">
        <v>53.7</v>
      </c>
      <c r="K424">
        <v>398265</v>
      </c>
      <c r="N424" s="37"/>
      <c r="O424" s="18"/>
    </row>
    <row r="425" spans="1:15" x14ac:dyDescent="0.2">
      <c r="A425" s="1" t="s">
        <v>5429</v>
      </c>
      <c r="B425" s="50">
        <v>20</v>
      </c>
      <c r="C425" s="2">
        <v>33</v>
      </c>
      <c r="D425" s="66">
        <v>1003</v>
      </c>
      <c r="F425">
        <v>20.3</v>
      </c>
      <c r="G425">
        <v>43.7</v>
      </c>
      <c r="H425">
        <v>453932</v>
      </c>
      <c r="I425">
        <v>19.100000000000001</v>
      </c>
      <c r="J425">
        <v>45.9</v>
      </c>
      <c r="K425">
        <v>398265</v>
      </c>
      <c r="N425" s="37"/>
      <c r="O425" s="18"/>
    </row>
    <row r="426" spans="1:15" x14ac:dyDescent="0.2">
      <c r="A426" s="1" t="s">
        <v>5430</v>
      </c>
      <c r="B426" s="50">
        <v>21</v>
      </c>
      <c r="C426" s="2">
        <v>29</v>
      </c>
      <c r="D426" s="66">
        <v>0</v>
      </c>
      <c r="F426">
        <v>23.3</v>
      </c>
      <c r="G426">
        <v>37.5</v>
      </c>
      <c r="H426">
        <v>453932</v>
      </c>
      <c r="I426">
        <v>21.1</v>
      </c>
      <c r="J426">
        <v>40.1</v>
      </c>
      <c r="K426">
        <v>398265</v>
      </c>
      <c r="N426" s="37"/>
      <c r="O426" s="18"/>
    </row>
    <row r="427" spans="1:15" x14ac:dyDescent="0.2">
      <c r="A427" s="1" t="s">
        <v>5431</v>
      </c>
      <c r="B427" s="50">
        <v>22</v>
      </c>
      <c r="C427" s="2">
        <v>26</v>
      </c>
      <c r="D427" s="66">
        <v>0</v>
      </c>
      <c r="F427">
        <v>24</v>
      </c>
      <c r="G427">
        <v>36.5</v>
      </c>
      <c r="H427">
        <v>453932</v>
      </c>
      <c r="I427">
        <v>21.3</v>
      </c>
      <c r="J427">
        <v>40.299999999999997</v>
      </c>
      <c r="K427">
        <v>398296</v>
      </c>
      <c r="N427" s="37"/>
      <c r="O427" s="18"/>
    </row>
    <row r="428" spans="1:15" x14ac:dyDescent="0.2">
      <c r="A428" s="1" t="s">
        <v>5432</v>
      </c>
      <c r="B428" s="50">
        <v>21</v>
      </c>
      <c r="C428" s="2">
        <v>26</v>
      </c>
      <c r="D428" s="66">
        <v>0</v>
      </c>
      <c r="F428">
        <v>23.6</v>
      </c>
      <c r="G428">
        <v>30.4</v>
      </c>
      <c r="H428">
        <v>453932</v>
      </c>
      <c r="I428">
        <v>21.2</v>
      </c>
      <c r="J428">
        <v>32</v>
      </c>
      <c r="K428">
        <v>398380</v>
      </c>
      <c r="N428" s="37"/>
      <c r="O428" s="18"/>
    </row>
    <row r="429" spans="1:15" x14ac:dyDescent="0.2">
      <c r="A429" s="1" t="s">
        <v>5433</v>
      </c>
      <c r="B429" s="50">
        <v>21</v>
      </c>
      <c r="C429" s="2">
        <v>27</v>
      </c>
      <c r="D429" s="66">
        <v>0</v>
      </c>
      <c r="F429">
        <v>23.7</v>
      </c>
      <c r="G429">
        <v>31.3</v>
      </c>
      <c r="H429">
        <v>453932</v>
      </c>
      <c r="I429">
        <v>21.3</v>
      </c>
      <c r="J429">
        <v>33</v>
      </c>
      <c r="K429">
        <v>398380</v>
      </c>
      <c r="N429" s="37"/>
      <c r="O429" s="18"/>
    </row>
    <row r="430" spans="1:15" x14ac:dyDescent="0.2">
      <c r="A430" s="1" t="s">
        <v>5434</v>
      </c>
      <c r="B430" s="50">
        <v>20</v>
      </c>
      <c r="C430" s="2">
        <v>27</v>
      </c>
      <c r="D430" s="66">
        <v>0</v>
      </c>
      <c r="M430" s="37"/>
      <c r="N430" s="37"/>
      <c r="O430" s="18"/>
    </row>
    <row r="431" spans="1:15" x14ac:dyDescent="0.2">
      <c r="A431" s="1" t="s">
        <v>5435</v>
      </c>
      <c r="B431" s="50">
        <v>20</v>
      </c>
      <c r="C431" s="2">
        <v>29</v>
      </c>
      <c r="D431" s="66">
        <v>0</v>
      </c>
      <c r="M431" s="37"/>
      <c r="N431" s="37"/>
      <c r="O431" s="18"/>
    </row>
    <row r="432" spans="1:15" x14ac:dyDescent="0.2">
      <c r="A432" s="1" t="s">
        <v>5436</v>
      </c>
      <c r="B432" s="50">
        <v>20</v>
      </c>
      <c r="C432" s="2">
        <v>31</v>
      </c>
      <c r="D432" s="66">
        <v>1003</v>
      </c>
      <c r="M432" s="37"/>
      <c r="N432" s="37"/>
      <c r="O432" s="18"/>
    </row>
    <row r="433" spans="1:15" x14ac:dyDescent="0.2">
      <c r="A433" s="1" t="s">
        <v>5437</v>
      </c>
      <c r="B433" s="50">
        <v>20</v>
      </c>
      <c r="C433" s="2">
        <v>34</v>
      </c>
      <c r="D433" s="66">
        <v>1003</v>
      </c>
      <c r="M433" s="37"/>
      <c r="N433" s="37"/>
      <c r="O433" s="18"/>
    </row>
    <row r="434" spans="1:15" x14ac:dyDescent="0.2">
      <c r="A434" s="1" t="s">
        <v>5438</v>
      </c>
      <c r="B434" s="50">
        <v>19</v>
      </c>
      <c r="C434" s="2">
        <v>35</v>
      </c>
      <c r="D434" s="66">
        <v>949</v>
      </c>
      <c r="M434" s="37"/>
      <c r="N434" s="37"/>
      <c r="O434" s="18"/>
    </row>
    <row r="435" spans="1:15" x14ac:dyDescent="0.2">
      <c r="A435" s="1" t="s">
        <v>5439</v>
      </c>
      <c r="B435" s="50">
        <v>18</v>
      </c>
      <c r="C435" s="2">
        <v>37</v>
      </c>
      <c r="D435" s="66">
        <v>881</v>
      </c>
      <c r="M435" s="37"/>
      <c r="N435" s="37"/>
      <c r="O435" s="18"/>
    </row>
    <row r="436" spans="1:15" x14ac:dyDescent="0.2">
      <c r="A436" s="1" t="s">
        <v>5440</v>
      </c>
      <c r="B436" s="50">
        <v>17</v>
      </c>
      <c r="C436" s="2">
        <v>38</v>
      </c>
      <c r="D436" s="66">
        <v>797</v>
      </c>
      <c r="E436" s="67">
        <f>AVERAGE(D413:D436)</f>
        <v>527.58333333333337</v>
      </c>
      <c r="F436" s="56">
        <f>AVERAGE(F420:F435)</f>
        <v>19.519999999999996</v>
      </c>
      <c r="G436" s="56">
        <f>AVERAGE(G420:G435)</f>
        <v>44.8</v>
      </c>
      <c r="H436" s="56">
        <f>H444-H420</f>
        <v>991</v>
      </c>
      <c r="I436" s="55">
        <f>AVERAGE(I420:I435)</f>
        <v>17.809999999999999</v>
      </c>
      <c r="J436" s="55">
        <f>AVERAGE(J420:J435)</f>
        <v>48.53</v>
      </c>
      <c r="K436" s="55">
        <f>K444-K420</f>
        <v>202</v>
      </c>
      <c r="L436" s="9">
        <f>(H444-H420)+(K444-K420)</f>
        <v>1193</v>
      </c>
      <c r="M436" s="8"/>
      <c r="N436" s="8"/>
      <c r="O436" s="18"/>
    </row>
    <row r="437" spans="1:15" x14ac:dyDescent="0.2">
      <c r="A437" s="14">
        <v>44154</v>
      </c>
      <c r="B437" s="50">
        <v>16</v>
      </c>
      <c r="C437" s="2">
        <v>39</v>
      </c>
      <c r="D437" s="66">
        <v>692</v>
      </c>
      <c r="E437" s="67"/>
      <c r="F437" s="8"/>
      <c r="L437" s="8"/>
      <c r="M437" s="8"/>
      <c r="N437" s="8"/>
      <c r="O437" s="18"/>
    </row>
    <row r="438" spans="1:15" x14ac:dyDescent="0.2">
      <c r="A438" s="14">
        <v>44154.041666666664</v>
      </c>
      <c r="B438" s="50">
        <v>16</v>
      </c>
      <c r="C438" s="2">
        <v>40</v>
      </c>
      <c r="D438" s="66">
        <v>921</v>
      </c>
      <c r="O438" s="18"/>
    </row>
    <row r="439" spans="1:15" x14ac:dyDescent="0.2">
      <c r="A439" s="14">
        <v>44154.083333333336</v>
      </c>
      <c r="B439" s="50">
        <v>15</v>
      </c>
      <c r="C439" s="2">
        <v>41</v>
      </c>
      <c r="D439" s="66">
        <v>811</v>
      </c>
      <c r="O439" s="18"/>
    </row>
    <row r="440" spans="1:15" x14ac:dyDescent="0.2">
      <c r="A440" s="14">
        <v>44154.125</v>
      </c>
      <c r="B440" s="50">
        <v>15</v>
      </c>
      <c r="C440" s="2">
        <v>43</v>
      </c>
      <c r="D440" s="66">
        <v>811</v>
      </c>
      <c r="O440" s="18"/>
    </row>
    <row r="441" spans="1:15" x14ac:dyDescent="0.2">
      <c r="A441" s="14">
        <v>44154.166666666664</v>
      </c>
      <c r="B441" s="50">
        <v>14</v>
      </c>
      <c r="C441" s="2">
        <v>45</v>
      </c>
      <c r="D441" s="66">
        <v>0</v>
      </c>
      <c r="O441" s="18"/>
    </row>
    <row r="442" spans="1:15" x14ac:dyDescent="0.2">
      <c r="A442" s="14">
        <v>44154.208333333336</v>
      </c>
      <c r="B442" s="50">
        <v>13</v>
      </c>
      <c r="C442" s="2">
        <v>47</v>
      </c>
      <c r="D442" s="66">
        <v>0</v>
      </c>
      <c r="O442" s="18"/>
    </row>
    <row r="443" spans="1:15" x14ac:dyDescent="0.2">
      <c r="A443" s="14">
        <v>44154.25</v>
      </c>
      <c r="B443" s="50">
        <v>14</v>
      </c>
      <c r="C443" s="2">
        <v>44</v>
      </c>
      <c r="D443" s="66">
        <v>0</v>
      </c>
      <c r="O443" s="18"/>
    </row>
    <row r="444" spans="1:15" x14ac:dyDescent="0.2">
      <c r="A444" s="14">
        <v>44154.291666666664</v>
      </c>
      <c r="B444" s="50">
        <v>15</v>
      </c>
      <c r="C444" s="2">
        <v>41</v>
      </c>
      <c r="D444" s="66">
        <v>811</v>
      </c>
      <c r="F444" s="62">
        <v>12.6</v>
      </c>
      <c r="G444" s="62">
        <v>60.7</v>
      </c>
      <c r="H444" s="2">
        <v>454115</v>
      </c>
      <c r="I444" s="62">
        <v>9.6</v>
      </c>
      <c r="J444" s="62">
        <v>76.599999999999994</v>
      </c>
      <c r="K444" s="2">
        <v>398467</v>
      </c>
      <c r="M444" s="37"/>
      <c r="N444" s="37"/>
      <c r="O444" s="18"/>
    </row>
    <row r="445" spans="1:15" x14ac:dyDescent="0.2">
      <c r="A445" s="14">
        <v>44154.333333333336</v>
      </c>
      <c r="B445" s="50">
        <v>16</v>
      </c>
      <c r="C445" s="2">
        <v>38</v>
      </c>
      <c r="D445" s="66">
        <v>692</v>
      </c>
      <c r="F445" s="62">
        <v>16.2</v>
      </c>
      <c r="G445" s="62">
        <v>57.4</v>
      </c>
      <c r="H445" s="2">
        <v>454115</v>
      </c>
      <c r="I445" s="62">
        <v>14.7</v>
      </c>
      <c r="J445" s="62">
        <v>65</v>
      </c>
      <c r="K445" s="2">
        <v>398467</v>
      </c>
      <c r="M445" s="37"/>
      <c r="N445" s="37"/>
      <c r="O445" s="18"/>
    </row>
    <row r="446" spans="1:15" x14ac:dyDescent="0.2">
      <c r="A446" s="14">
        <v>44154.375</v>
      </c>
      <c r="B446" s="50">
        <v>17</v>
      </c>
      <c r="C446" s="2">
        <v>34</v>
      </c>
      <c r="D446" s="66">
        <v>797</v>
      </c>
      <c r="F446" s="62">
        <v>18.5</v>
      </c>
      <c r="G446" s="62">
        <v>61</v>
      </c>
      <c r="H446" s="2">
        <v>454115</v>
      </c>
      <c r="I446" s="62">
        <v>18.8</v>
      </c>
      <c r="J446" s="62">
        <v>57.1</v>
      </c>
      <c r="K446" s="2">
        <v>398594</v>
      </c>
      <c r="M446" s="37"/>
      <c r="N446" s="37"/>
      <c r="O446" s="18"/>
    </row>
    <row r="447" spans="1:15" x14ac:dyDescent="0.2">
      <c r="A447" s="14">
        <v>44154.416666666664</v>
      </c>
      <c r="B447" s="50">
        <v>19</v>
      </c>
      <c r="C447" s="2">
        <v>30</v>
      </c>
      <c r="D447" s="66">
        <v>949</v>
      </c>
      <c r="F447" s="62">
        <v>19.899999999999999</v>
      </c>
      <c r="G447" s="62">
        <v>56.8</v>
      </c>
      <c r="H447" s="2">
        <v>454115</v>
      </c>
      <c r="I447" s="62">
        <v>18.2</v>
      </c>
      <c r="J447" s="62">
        <v>61.6</v>
      </c>
      <c r="K447" s="2">
        <v>398594</v>
      </c>
      <c r="M447" s="37"/>
      <c r="N447" s="37"/>
      <c r="O447" s="18"/>
    </row>
    <row r="448" spans="1:15" x14ac:dyDescent="0.2">
      <c r="A448" s="14">
        <v>44154.458333333336</v>
      </c>
      <c r="B448" s="50">
        <v>20</v>
      </c>
      <c r="C448" s="2">
        <v>26</v>
      </c>
      <c r="D448" s="66">
        <v>0</v>
      </c>
      <c r="F448" s="62">
        <v>19.899999999999999</v>
      </c>
      <c r="G448" s="62">
        <v>55.2</v>
      </c>
      <c r="H448" s="2">
        <v>454313</v>
      </c>
      <c r="I448" s="62">
        <v>20.8</v>
      </c>
      <c r="J448" s="62">
        <v>52.8</v>
      </c>
      <c r="K448" s="2">
        <v>398659</v>
      </c>
      <c r="M448" s="37"/>
      <c r="N448" s="37"/>
      <c r="O448" s="18"/>
    </row>
    <row r="449" spans="1:15" x14ac:dyDescent="0.2">
      <c r="A449" s="14">
        <v>44154.5</v>
      </c>
      <c r="B449" s="50">
        <v>21</v>
      </c>
      <c r="C449" s="2">
        <v>24</v>
      </c>
      <c r="D449" s="66">
        <v>0</v>
      </c>
      <c r="F449" s="62">
        <v>22.4</v>
      </c>
      <c r="G449" s="62">
        <v>46.6</v>
      </c>
      <c r="H449" s="2">
        <v>454313</v>
      </c>
      <c r="I449" s="62">
        <v>20</v>
      </c>
      <c r="J449" s="62">
        <v>52.2</v>
      </c>
      <c r="K449" s="2">
        <v>398659</v>
      </c>
      <c r="M449" s="37"/>
      <c r="N449" s="37"/>
      <c r="O449" s="18"/>
    </row>
    <row r="450" spans="1:15" x14ac:dyDescent="0.2">
      <c r="A450" s="14">
        <v>44154.541666666664</v>
      </c>
      <c r="B450" s="50">
        <v>22</v>
      </c>
      <c r="C450" s="2">
        <v>21</v>
      </c>
      <c r="D450" s="66">
        <v>0</v>
      </c>
      <c r="F450" s="62">
        <v>23.4</v>
      </c>
      <c r="G450" s="62">
        <v>52.3</v>
      </c>
      <c r="H450" s="2">
        <v>454313</v>
      </c>
      <c r="I450" s="62">
        <v>21</v>
      </c>
      <c r="J450" s="62">
        <v>52.3</v>
      </c>
      <c r="K450" s="2">
        <v>398659</v>
      </c>
      <c r="M450" s="37"/>
      <c r="N450" s="37"/>
      <c r="O450" s="18"/>
    </row>
    <row r="451" spans="1:15" x14ac:dyDescent="0.2">
      <c r="A451" s="14">
        <v>44154.583333333336</v>
      </c>
      <c r="B451" s="50">
        <v>23</v>
      </c>
      <c r="C451" s="2">
        <v>19</v>
      </c>
      <c r="D451" s="66">
        <v>0</v>
      </c>
      <c r="F451" s="62">
        <v>22</v>
      </c>
      <c r="G451" s="62">
        <v>47</v>
      </c>
      <c r="H451" s="2">
        <v>454313</v>
      </c>
      <c r="I451" s="62">
        <v>24.4</v>
      </c>
      <c r="J451" s="62">
        <v>51.6</v>
      </c>
      <c r="K451" s="2">
        <v>398659</v>
      </c>
      <c r="M451" s="37"/>
      <c r="N451" s="37"/>
      <c r="O451" s="18"/>
    </row>
    <row r="452" spans="1:15" x14ac:dyDescent="0.2">
      <c r="A452" s="14">
        <v>44154.625</v>
      </c>
      <c r="B452" s="50">
        <v>23</v>
      </c>
      <c r="C452" s="2">
        <v>19</v>
      </c>
      <c r="D452" s="66">
        <v>0</v>
      </c>
      <c r="F452" s="62">
        <v>23.1</v>
      </c>
      <c r="G452" s="62">
        <v>44.6</v>
      </c>
      <c r="H452" s="2">
        <v>454313</v>
      </c>
      <c r="I452" s="62">
        <v>20.7</v>
      </c>
      <c r="J452" s="62">
        <v>49.2</v>
      </c>
      <c r="K452" s="2">
        <v>398659</v>
      </c>
      <c r="M452" s="37"/>
      <c r="N452" s="37"/>
      <c r="O452" s="18"/>
    </row>
    <row r="453" spans="1:15" x14ac:dyDescent="0.2">
      <c r="A453" s="14">
        <v>44154.666666666664</v>
      </c>
      <c r="B453" s="50">
        <v>22</v>
      </c>
      <c r="C453" s="2">
        <v>20</v>
      </c>
      <c r="D453" s="66">
        <v>0</v>
      </c>
      <c r="F453" s="62">
        <v>22.3</v>
      </c>
      <c r="G453" s="62">
        <v>48.3</v>
      </c>
      <c r="H453" s="2">
        <v>454313</v>
      </c>
      <c r="I453" s="62">
        <v>21.2</v>
      </c>
      <c r="J453" s="62">
        <v>49.2</v>
      </c>
      <c r="K453" s="2">
        <v>398659</v>
      </c>
      <c r="M453" s="37"/>
      <c r="N453" s="37"/>
      <c r="O453" s="18"/>
    </row>
    <row r="454" spans="1:15" x14ac:dyDescent="0.2">
      <c r="A454" s="14">
        <v>44154.708333333336</v>
      </c>
      <c r="B454" s="50">
        <v>22</v>
      </c>
      <c r="C454" s="2">
        <v>21</v>
      </c>
      <c r="D454" s="66">
        <v>0</v>
      </c>
      <c r="H454" s="9"/>
      <c r="K454" s="9"/>
      <c r="M454" s="37"/>
      <c r="N454" s="37"/>
      <c r="O454" s="18"/>
    </row>
    <row r="455" spans="1:15" x14ac:dyDescent="0.2">
      <c r="A455" s="14">
        <v>44154.75</v>
      </c>
      <c r="B455" s="50">
        <v>21</v>
      </c>
      <c r="C455" s="2">
        <v>23</v>
      </c>
      <c r="D455" s="66">
        <v>0</v>
      </c>
      <c r="H455" s="9"/>
      <c r="K455" s="9"/>
      <c r="M455" s="37"/>
      <c r="N455" s="37"/>
      <c r="O455" s="18"/>
    </row>
    <row r="456" spans="1:15" x14ac:dyDescent="0.2">
      <c r="A456" s="14">
        <v>44154.791666666664</v>
      </c>
      <c r="B456" s="50">
        <v>21</v>
      </c>
      <c r="C456" s="2">
        <v>25</v>
      </c>
      <c r="D456" s="66">
        <v>0</v>
      </c>
      <c r="H456" s="9"/>
      <c r="K456" s="9"/>
      <c r="M456" s="37"/>
      <c r="N456" s="37"/>
      <c r="O456" s="18"/>
    </row>
    <row r="457" spans="1:15" x14ac:dyDescent="0.2">
      <c r="A457" s="14">
        <v>44154.833333333336</v>
      </c>
      <c r="B457" s="50">
        <v>20</v>
      </c>
      <c r="C457" s="2">
        <v>27</v>
      </c>
      <c r="D457" s="66">
        <v>0</v>
      </c>
      <c r="H457" s="9"/>
      <c r="K457" s="9"/>
      <c r="M457" s="37"/>
      <c r="N457" s="37"/>
      <c r="O457" s="18"/>
    </row>
    <row r="458" spans="1:15" x14ac:dyDescent="0.2">
      <c r="A458" s="14">
        <v>44154.875</v>
      </c>
      <c r="B458" s="50">
        <v>20</v>
      </c>
      <c r="C458" s="2">
        <v>28</v>
      </c>
      <c r="D458" s="66">
        <v>0</v>
      </c>
      <c r="M458" s="37"/>
      <c r="N458" s="37"/>
      <c r="O458" s="18"/>
    </row>
    <row r="459" spans="1:15" x14ac:dyDescent="0.2">
      <c r="A459" s="14">
        <v>44154.916666666664</v>
      </c>
      <c r="B459" s="50">
        <v>19</v>
      </c>
      <c r="C459" s="2">
        <v>29</v>
      </c>
      <c r="D459" s="66">
        <v>0</v>
      </c>
      <c r="M459" s="37"/>
      <c r="N459" s="37"/>
      <c r="O459" s="18"/>
    </row>
    <row r="460" spans="1:15" x14ac:dyDescent="0.2">
      <c r="A460" s="14">
        <v>44154.958333333336</v>
      </c>
      <c r="B460" s="50">
        <v>18</v>
      </c>
      <c r="C460" s="2">
        <v>30</v>
      </c>
      <c r="D460" s="66">
        <v>881</v>
      </c>
      <c r="E460" s="67">
        <f>AVERAGE(D437:D460)</f>
        <v>306.875</v>
      </c>
      <c r="F460" s="56">
        <f>AVERAGE(F444:F459)</f>
        <v>20.03</v>
      </c>
      <c r="G460" s="56">
        <f>AVERAGE(G444:G459)</f>
        <v>52.989999999999995</v>
      </c>
      <c r="H460" s="55">
        <f>H468-H444</f>
        <v>590</v>
      </c>
      <c r="I460" s="55">
        <f>AVERAGE(I444:I459)</f>
        <v>18.939999999999998</v>
      </c>
      <c r="J460" s="55">
        <f>AVERAGE(J444:J459)</f>
        <v>56.760000000000012</v>
      </c>
      <c r="K460" s="55">
        <f>K468-K444</f>
        <v>400</v>
      </c>
      <c r="L460" s="9">
        <f>(H468-H444)+(K468-K444)</f>
        <v>990</v>
      </c>
      <c r="M460" s="8"/>
      <c r="N460" s="8"/>
      <c r="O460" s="18"/>
    </row>
    <row r="461" spans="1:15" x14ac:dyDescent="0.2">
      <c r="A461" s="1" t="s">
        <v>5441</v>
      </c>
      <c r="B461" s="50">
        <v>18</v>
      </c>
      <c r="C461" s="2">
        <v>32</v>
      </c>
      <c r="D461" s="66">
        <v>881</v>
      </c>
      <c r="E461" s="67"/>
      <c r="F461" s="8"/>
      <c r="O461" s="18"/>
    </row>
    <row r="462" spans="1:15" x14ac:dyDescent="0.2">
      <c r="A462" s="1" t="s">
        <v>5442</v>
      </c>
      <c r="B462" s="50">
        <v>17</v>
      </c>
      <c r="C462" s="2">
        <v>34</v>
      </c>
      <c r="D462" s="66">
        <v>797</v>
      </c>
      <c r="O462" s="18"/>
    </row>
    <row r="463" spans="1:15" x14ac:dyDescent="0.2">
      <c r="A463" s="1" t="s">
        <v>5443</v>
      </c>
      <c r="B463" s="50">
        <v>16</v>
      </c>
      <c r="C463" s="2">
        <v>35</v>
      </c>
      <c r="D463" s="66">
        <v>692</v>
      </c>
      <c r="O463" s="18"/>
    </row>
    <row r="464" spans="1:15" x14ac:dyDescent="0.2">
      <c r="A464" s="1" t="s">
        <v>5444</v>
      </c>
      <c r="B464" s="50">
        <v>15</v>
      </c>
      <c r="C464" s="2">
        <v>36</v>
      </c>
      <c r="D464" s="66">
        <v>565</v>
      </c>
      <c r="O464" s="18"/>
    </row>
    <row r="465" spans="1:15" x14ac:dyDescent="0.2">
      <c r="A465" s="1" t="s">
        <v>5445</v>
      </c>
      <c r="B465" s="50">
        <v>15</v>
      </c>
      <c r="C465" s="2">
        <v>36</v>
      </c>
      <c r="D465" s="66">
        <v>565</v>
      </c>
      <c r="O465" s="18"/>
    </row>
    <row r="466" spans="1:15" x14ac:dyDescent="0.2">
      <c r="A466" s="1" t="s">
        <v>5446</v>
      </c>
      <c r="B466" s="50">
        <v>14</v>
      </c>
      <c r="C466" s="2">
        <v>37</v>
      </c>
      <c r="D466" s="66">
        <v>0</v>
      </c>
      <c r="O466" s="18"/>
    </row>
    <row r="467" spans="1:15" x14ac:dyDescent="0.2">
      <c r="A467" s="1" t="s">
        <v>5447</v>
      </c>
      <c r="B467" s="50">
        <v>15</v>
      </c>
      <c r="C467" s="2">
        <v>34</v>
      </c>
      <c r="D467" s="66">
        <v>565</v>
      </c>
      <c r="O467" s="18"/>
    </row>
    <row r="468" spans="1:15" x14ac:dyDescent="0.2">
      <c r="A468" s="1" t="s">
        <v>5448</v>
      </c>
      <c r="B468" s="50">
        <v>16</v>
      </c>
      <c r="C468" s="2">
        <v>31</v>
      </c>
      <c r="D468" s="66">
        <v>692</v>
      </c>
      <c r="F468">
        <v>12.1</v>
      </c>
      <c r="G468">
        <v>66.099999999999994</v>
      </c>
      <c r="H468">
        <v>454705</v>
      </c>
      <c r="I468">
        <v>9.5</v>
      </c>
      <c r="J468">
        <v>77.599999999999994</v>
      </c>
      <c r="K468">
        <v>398867</v>
      </c>
      <c r="M468" s="37"/>
      <c r="N468" s="37"/>
      <c r="O468" s="18"/>
    </row>
    <row r="469" spans="1:15" x14ac:dyDescent="0.2">
      <c r="A469" s="1" t="s">
        <v>5449</v>
      </c>
      <c r="B469" s="50">
        <v>18</v>
      </c>
      <c r="C469" s="2">
        <v>28</v>
      </c>
      <c r="D469" s="66">
        <v>0</v>
      </c>
      <c r="F469">
        <v>16.100000000000001</v>
      </c>
      <c r="G469">
        <v>57.2</v>
      </c>
      <c r="H469">
        <v>454705</v>
      </c>
      <c r="I469">
        <v>15</v>
      </c>
      <c r="J469">
        <v>62.4</v>
      </c>
      <c r="K469">
        <v>398867</v>
      </c>
      <c r="M469" s="37"/>
      <c r="N469" s="37"/>
      <c r="O469" s="18"/>
    </row>
    <row r="470" spans="1:15" x14ac:dyDescent="0.2">
      <c r="A470" s="1" t="s">
        <v>5450</v>
      </c>
      <c r="B470" s="50">
        <v>20</v>
      </c>
      <c r="C470" s="2">
        <v>26</v>
      </c>
      <c r="D470" s="66">
        <v>0</v>
      </c>
      <c r="F470">
        <v>19.100000000000001</v>
      </c>
      <c r="G470">
        <v>50.7</v>
      </c>
      <c r="H470">
        <v>454827</v>
      </c>
      <c r="I470">
        <v>17.5</v>
      </c>
      <c r="J470">
        <v>55.5</v>
      </c>
      <c r="K470">
        <v>398867</v>
      </c>
      <c r="M470" s="37"/>
      <c r="N470" s="37"/>
      <c r="O470" s="18"/>
    </row>
    <row r="471" spans="1:15" x14ac:dyDescent="0.2">
      <c r="A471" s="1" t="s">
        <v>5451</v>
      </c>
      <c r="B471" s="50">
        <v>21</v>
      </c>
      <c r="C471" s="2">
        <v>24</v>
      </c>
      <c r="D471" s="66">
        <v>0</v>
      </c>
      <c r="F471">
        <v>20.6</v>
      </c>
      <c r="G471">
        <v>48.9</v>
      </c>
      <c r="H471">
        <v>454908</v>
      </c>
      <c r="I471">
        <v>20.6</v>
      </c>
      <c r="J471">
        <v>47.5</v>
      </c>
      <c r="K471">
        <v>398867</v>
      </c>
      <c r="M471" s="37"/>
      <c r="N471" s="37"/>
      <c r="O471" s="18"/>
    </row>
    <row r="472" spans="1:15" x14ac:dyDescent="0.2">
      <c r="A472" s="1" t="s">
        <v>5451</v>
      </c>
      <c r="B472" s="50">
        <v>23</v>
      </c>
      <c r="C472" s="2">
        <v>22</v>
      </c>
      <c r="D472" s="66">
        <v>0</v>
      </c>
      <c r="F472">
        <v>21</v>
      </c>
      <c r="G472">
        <v>48.5</v>
      </c>
      <c r="H472">
        <v>454908</v>
      </c>
      <c r="I472">
        <v>19.600000000000001</v>
      </c>
      <c r="J472">
        <v>49.1</v>
      </c>
      <c r="K472">
        <v>398867</v>
      </c>
      <c r="M472" s="37"/>
      <c r="N472" s="37"/>
      <c r="O472" s="18"/>
    </row>
    <row r="473" spans="1:15" x14ac:dyDescent="0.2">
      <c r="A473" s="1" t="s">
        <v>5452</v>
      </c>
      <c r="B473" s="50">
        <v>24</v>
      </c>
      <c r="C473" s="2">
        <v>21</v>
      </c>
      <c r="D473" s="66">
        <v>0</v>
      </c>
      <c r="F473">
        <v>23.1</v>
      </c>
      <c r="G473">
        <v>44.9</v>
      </c>
      <c r="H473">
        <v>454908</v>
      </c>
      <c r="I473">
        <v>22.5</v>
      </c>
      <c r="J473">
        <v>46.9</v>
      </c>
      <c r="K473">
        <v>398867</v>
      </c>
      <c r="M473" s="37"/>
      <c r="N473" s="37"/>
      <c r="O473" s="18"/>
    </row>
    <row r="474" spans="1:15" x14ac:dyDescent="0.2">
      <c r="A474" s="1" t="s">
        <v>5453</v>
      </c>
      <c r="B474" s="50">
        <v>25</v>
      </c>
      <c r="C474" s="2">
        <v>20</v>
      </c>
      <c r="D474" s="66">
        <v>0</v>
      </c>
      <c r="F474">
        <v>23.5</v>
      </c>
      <c r="G474">
        <v>46.7</v>
      </c>
      <c r="H474">
        <v>454908</v>
      </c>
      <c r="I474">
        <v>21.5</v>
      </c>
      <c r="J474">
        <v>46.8</v>
      </c>
      <c r="K474">
        <v>398867</v>
      </c>
      <c r="M474" s="37"/>
      <c r="N474" s="37"/>
      <c r="O474" s="18"/>
    </row>
    <row r="475" spans="1:15" x14ac:dyDescent="0.2">
      <c r="A475" s="1" t="s">
        <v>5454</v>
      </c>
      <c r="B475" s="50">
        <v>26</v>
      </c>
      <c r="C475" s="2">
        <v>18</v>
      </c>
      <c r="D475" s="66">
        <v>0</v>
      </c>
      <c r="F475">
        <v>23.6</v>
      </c>
      <c r="G475">
        <v>42.1</v>
      </c>
      <c r="H475">
        <v>454908</v>
      </c>
      <c r="I475">
        <v>22</v>
      </c>
      <c r="J475">
        <v>45.4</v>
      </c>
      <c r="K475">
        <v>399026</v>
      </c>
      <c r="M475" s="37"/>
      <c r="N475" s="37"/>
      <c r="O475" s="18"/>
    </row>
    <row r="476" spans="1:15" x14ac:dyDescent="0.2">
      <c r="A476" s="1" t="s">
        <v>5455</v>
      </c>
      <c r="B476" s="50">
        <v>25</v>
      </c>
      <c r="C476" s="2">
        <v>19</v>
      </c>
      <c r="D476" s="66">
        <v>0</v>
      </c>
      <c r="F476">
        <v>28.8</v>
      </c>
      <c r="G476">
        <v>40.200000000000003</v>
      </c>
      <c r="H476">
        <v>455117</v>
      </c>
      <c r="I476">
        <v>21.8</v>
      </c>
      <c r="J476">
        <v>44.8</v>
      </c>
      <c r="K476">
        <v>399026</v>
      </c>
      <c r="M476" s="37"/>
      <c r="N476" s="37"/>
      <c r="O476" s="18"/>
    </row>
    <row r="477" spans="1:15" x14ac:dyDescent="0.2">
      <c r="A477" s="1" t="s">
        <v>5456</v>
      </c>
      <c r="B477" s="50">
        <v>25</v>
      </c>
      <c r="C477" s="2">
        <v>20</v>
      </c>
      <c r="D477" s="66">
        <v>0</v>
      </c>
      <c r="F477">
        <v>23.2</v>
      </c>
      <c r="G477">
        <v>40.6</v>
      </c>
      <c r="H477">
        <v>455117</v>
      </c>
      <c r="I477">
        <v>21</v>
      </c>
      <c r="J477">
        <v>43.1</v>
      </c>
      <c r="K477">
        <v>399026</v>
      </c>
      <c r="M477" s="37"/>
      <c r="N477" s="37"/>
      <c r="O477" s="18"/>
    </row>
    <row r="478" spans="1:15" x14ac:dyDescent="0.2">
      <c r="A478" s="1" t="s">
        <v>5457</v>
      </c>
      <c r="B478" s="50">
        <v>24</v>
      </c>
      <c r="C478" s="2">
        <v>20</v>
      </c>
      <c r="D478" s="66">
        <v>0</v>
      </c>
      <c r="M478" s="37"/>
      <c r="N478" s="37"/>
      <c r="O478" s="18"/>
    </row>
    <row r="479" spans="1:15" x14ac:dyDescent="0.2">
      <c r="A479" s="1" t="s">
        <v>5458</v>
      </c>
      <c r="B479" s="50">
        <v>23</v>
      </c>
      <c r="C479" s="2">
        <v>23</v>
      </c>
      <c r="D479" s="66">
        <v>0</v>
      </c>
      <c r="M479" s="37"/>
      <c r="N479" s="37"/>
      <c r="O479" s="18"/>
    </row>
    <row r="480" spans="1:15" x14ac:dyDescent="0.2">
      <c r="A480" s="1" t="s">
        <v>5459</v>
      </c>
      <c r="B480" s="50">
        <v>21</v>
      </c>
      <c r="C480" s="2">
        <v>25</v>
      </c>
      <c r="D480" s="66">
        <v>0</v>
      </c>
      <c r="M480" s="37"/>
      <c r="N480" s="37"/>
      <c r="O480" s="18"/>
    </row>
    <row r="481" spans="1:15" x14ac:dyDescent="0.2">
      <c r="A481" s="1" t="s">
        <v>5460</v>
      </c>
      <c r="B481" s="50">
        <v>20</v>
      </c>
      <c r="C481" s="2">
        <v>28</v>
      </c>
      <c r="D481" s="66">
        <v>0</v>
      </c>
      <c r="M481" s="37"/>
      <c r="N481" s="37"/>
      <c r="O481" s="18"/>
    </row>
    <row r="482" spans="1:15" x14ac:dyDescent="0.2">
      <c r="A482" s="1" t="s">
        <v>5461</v>
      </c>
      <c r="B482" s="50">
        <v>19</v>
      </c>
      <c r="C482" s="2">
        <v>29</v>
      </c>
      <c r="D482" s="66">
        <v>0</v>
      </c>
      <c r="M482" s="37"/>
      <c r="N482" s="37"/>
      <c r="O482" s="18"/>
    </row>
    <row r="483" spans="1:15" x14ac:dyDescent="0.2">
      <c r="A483" s="1" t="s">
        <v>5462</v>
      </c>
      <c r="B483" s="50">
        <v>18</v>
      </c>
      <c r="C483" s="2">
        <v>30</v>
      </c>
      <c r="D483" s="66">
        <v>881</v>
      </c>
      <c r="M483" s="37"/>
      <c r="N483" s="37"/>
      <c r="O483" s="18"/>
    </row>
    <row r="484" spans="1:15" x14ac:dyDescent="0.2">
      <c r="A484" s="1" t="s">
        <v>5463</v>
      </c>
      <c r="B484" s="50">
        <v>18</v>
      </c>
      <c r="C484" s="2">
        <v>31</v>
      </c>
      <c r="D484" s="66">
        <v>881</v>
      </c>
      <c r="E484" s="67">
        <f>AVERAGE(D461:D484)</f>
        <v>271.625</v>
      </c>
      <c r="F484" s="56">
        <f>AVERAGE(F468:F483)</f>
        <v>21.11</v>
      </c>
      <c r="G484" s="56">
        <f>AVERAGE(G468:G483)</f>
        <v>48.589999999999996</v>
      </c>
      <c r="H484" s="55">
        <f>H492-H468</f>
        <v>1234</v>
      </c>
      <c r="I484" s="55">
        <f>AVERAGE(I468:I483)</f>
        <v>19.100000000000001</v>
      </c>
      <c r="J484" s="55">
        <f>AVERAGE(J468:J483)</f>
        <v>51.910000000000004</v>
      </c>
      <c r="K484" s="55">
        <f>K492-K468</f>
        <v>491</v>
      </c>
      <c r="L484" s="9">
        <f>(H492-H468)+(K492-K468)</f>
        <v>1725</v>
      </c>
      <c r="M484" s="8"/>
      <c r="N484" s="8"/>
      <c r="O484" s="18"/>
    </row>
    <row r="485" spans="1:15" x14ac:dyDescent="0.2">
      <c r="A485" s="1" t="s">
        <v>5464</v>
      </c>
      <c r="B485" s="50">
        <v>21</v>
      </c>
      <c r="C485" s="2">
        <v>31</v>
      </c>
      <c r="D485" s="66">
        <v>1046</v>
      </c>
      <c r="E485" s="67"/>
      <c r="F485" s="8"/>
      <c r="O485" s="18"/>
    </row>
    <row r="486" spans="1:15" x14ac:dyDescent="0.2">
      <c r="A486" s="1" t="s">
        <v>5465</v>
      </c>
      <c r="B486" s="50">
        <v>20</v>
      </c>
      <c r="C486" s="2">
        <v>32</v>
      </c>
      <c r="D486" s="66">
        <v>1003</v>
      </c>
      <c r="O486" s="18"/>
    </row>
    <row r="487" spans="1:15" x14ac:dyDescent="0.2">
      <c r="A487" s="1" t="s">
        <v>5466</v>
      </c>
      <c r="B487" s="50">
        <v>20</v>
      </c>
      <c r="C487" s="2">
        <v>33</v>
      </c>
      <c r="D487" s="66">
        <v>1003</v>
      </c>
      <c r="O487" s="18"/>
    </row>
    <row r="488" spans="1:15" x14ac:dyDescent="0.2">
      <c r="A488" s="1" t="s">
        <v>5467</v>
      </c>
      <c r="B488" s="50">
        <v>19</v>
      </c>
      <c r="C488" s="2">
        <v>34</v>
      </c>
      <c r="D488" s="66">
        <v>949</v>
      </c>
      <c r="O488" s="18"/>
    </row>
    <row r="489" spans="1:15" x14ac:dyDescent="0.2">
      <c r="A489" s="1" t="s">
        <v>5468</v>
      </c>
      <c r="B489" s="50">
        <v>18</v>
      </c>
      <c r="C489" s="2">
        <v>34</v>
      </c>
      <c r="D489" s="66">
        <v>881</v>
      </c>
      <c r="O489" s="18"/>
    </row>
    <row r="490" spans="1:15" x14ac:dyDescent="0.2">
      <c r="A490" s="1" t="s">
        <v>5469</v>
      </c>
      <c r="B490" s="50">
        <v>17</v>
      </c>
      <c r="C490" s="2">
        <v>35</v>
      </c>
      <c r="D490" s="66">
        <v>797</v>
      </c>
      <c r="O490" s="18"/>
    </row>
    <row r="491" spans="1:15" x14ac:dyDescent="0.2">
      <c r="A491" s="1" t="s">
        <v>5470</v>
      </c>
      <c r="B491" s="50">
        <v>18</v>
      </c>
      <c r="C491" s="2">
        <v>33</v>
      </c>
      <c r="D491" s="66">
        <v>881</v>
      </c>
      <c r="O491" s="18"/>
    </row>
    <row r="492" spans="1:15" x14ac:dyDescent="0.2">
      <c r="A492" s="1" t="s">
        <v>5471</v>
      </c>
      <c r="B492" s="50">
        <v>19</v>
      </c>
      <c r="C492" s="2">
        <v>31</v>
      </c>
      <c r="D492" s="66">
        <v>949</v>
      </c>
      <c r="F492">
        <v>13.1</v>
      </c>
      <c r="G492">
        <v>58.2</v>
      </c>
      <c r="H492">
        <v>455939</v>
      </c>
      <c r="I492">
        <v>14.3</v>
      </c>
      <c r="J492">
        <v>53.8</v>
      </c>
      <c r="K492">
        <v>399358</v>
      </c>
      <c r="O492" s="18"/>
    </row>
    <row r="493" spans="1:15" x14ac:dyDescent="0.2">
      <c r="A493" s="1" t="s">
        <v>5472</v>
      </c>
      <c r="B493" s="50">
        <v>20</v>
      </c>
      <c r="C493" s="2">
        <v>30</v>
      </c>
      <c r="D493" s="66">
        <v>1003</v>
      </c>
      <c r="F493">
        <v>15.3</v>
      </c>
      <c r="G493">
        <v>49.5</v>
      </c>
      <c r="H493">
        <v>455939</v>
      </c>
      <c r="I493">
        <v>17.5</v>
      </c>
      <c r="J493">
        <v>45.1</v>
      </c>
      <c r="K493">
        <v>399358</v>
      </c>
      <c r="O493" s="18"/>
    </row>
    <row r="494" spans="1:15" x14ac:dyDescent="0.2">
      <c r="A494" s="1" t="s">
        <v>5473</v>
      </c>
      <c r="B494" s="50">
        <v>22</v>
      </c>
      <c r="C494" s="2">
        <v>26</v>
      </c>
      <c r="D494" s="66">
        <v>0</v>
      </c>
      <c r="F494">
        <v>16.3</v>
      </c>
      <c r="G494">
        <v>46.1</v>
      </c>
      <c r="H494">
        <v>455939</v>
      </c>
      <c r="I494">
        <v>18.2</v>
      </c>
      <c r="J494">
        <v>42</v>
      </c>
      <c r="K494">
        <v>399358</v>
      </c>
      <c r="O494" s="18"/>
    </row>
    <row r="495" spans="1:15" x14ac:dyDescent="0.2">
      <c r="A495" s="1" t="s">
        <v>5474</v>
      </c>
      <c r="B495" s="50">
        <v>24</v>
      </c>
      <c r="C495" s="2">
        <v>23</v>
      </c>
      <c r="D495" s="66">
        <v>0</v>
      </c>
      <c r="F495">
        <v>18.5</v>
      </c>
      <c r="G495">
        <v>41.4</v>
      </c>
      <c r="H495">
        <v>455939</v>
      </c>
      <c r="I495">
        <v>19.8</v>
      </c>
      <c r="J495">
        <v>40.1</v>
      </c>
      <c r="K495">
        <v>399358</v>
      </c>
      <c r="O495" s="18"/>
    </row>
    <row r="496" spans="1:15" x14ac:dyDescent="0.2">
      <c r="A496" s="1" t="s">
        <v>5475</v>
      </c>
      <c r="B496" s="50">
        <v>26</v>
      </c>
      <c r="C496" s="2">
        <v>20</v>
      </c>
      <c r="D496" s="66">
        <v>0</v>
      </c>
      <c r="F496">
        <v>19.7</v>
      </c>
      <c r="G496">
        <v>36.299999999999997</v>
      </c>
      <c r="H496">
        <v>455939</v>
      </c>
      <c r="I496">
        <v>19.7</v>
      </c>
      <c r="J496">
        <v>36.5</v>
      </c>
      <c r="K496">
        <v>399358</v>
      </c>
      <c r="O496" s="18"/>
    </row>
    <row r="497" spans="1:15" x14ac:dyDescent="0.2">
      <c r="A497" s="1" t="s">
        <v>5476</v>
      </c>
      <c r="B497" s="50">
        <v>27</v>
      </c>
      <c r="C497" s="2">
        <v>19</v>
      </c>
      <c r="D497" s="66">
        <v>0</v>
      </c>
      <c r="F497">
        <v>21.9</v>
      </c>
      <c r="G497">
        <v>31.5</v>
      </c>
      <c r="H497">
        <v>455939</v>
      </c>
      <c r="I497">
        <v>22.2</v>
      </c>
      <c r="J497">
        <v>31.1</v>
      </c>
      <c r="K497">
        <v>399358</v>
      </c>
      <c r="O497" s="18"/>
    </row>
    <row r="498" spans="1:15" x14ac:dyDescent="0.2">
      <c r="A498" s="1" t="s">
        <v>5477</v>
      </c>
      <c r="B498" s="50">
        <v>27</v>
      </c>
      <c r="C498" s="2">
        <v>17</v>
      </c>
      <c r="D498" s="66">
        <v>0</v>
      </c>
      <c r="F498">
        <v>21.8</v>
      </c>
      <c r="G498">
        <v>31.2</v>
      </c>
      <c r="H498">
        <v>455939</v>
      </c>
      <c r="I498">
        <v>22.2</v>
      </c>
      <c r="J498">
        <v>31.1</v>
      </c>
      <c r="K498">
        <v>399358</v>
      </c>
      <c r="O498" s="18"/>
    </row>
    <row r="499" spans="1:15" x14ac:dyDescent="0.2">
      <c r="A499" s="1" t="s">
        <v>5478</v>
      </c>
      <c r="B499" s="50">
        <v>28</v>
      </c>
      <c r="C499" s="2">
        <v>16</v>
      </c>
      <c r="D499" s="66">
        <v>0</v>
      </c>
      <c r="F499">
        <v>23.4</v>
      </c>
      <c r="G499">
        <v>25.4</v>
      </c>
      <c r="H499">
        <v>455939</v>
      </c>
      <c r="I499">
        <v>23.1</v>
      </c>
      <c r="J499">
        <v>25.5</v>
      </c>
      <c r="K499">
        <v>399358</v>
      </c>
      <c r="O499" s="18"/>
    </row>
    <row r="500" spans="1:15" x14ac:dyDescent="0.2">
      <c r="A500" s="1" t="s">
        <v>5479</v>
      </c>
      <c r="B500" s="50">
        <v>28</v>
      </c>
      <c r="C500" s="2">
        <v>17</v>
      </c>
      <c r="D500" s="66">
        <v>0</v>
      </c>
      <c r="F500">
        <v>23.5</v>
      </c>
      <c r="G500">
        <v>26.8</v>
      </c>
      <c r="H500">
        <v>455938</v>
      </c>
      <c r="I500">
        <v>22.8</v>
      </c>
      <c r="J500">
        <v>28.4</v>
      </c>
      <c r="K500">
        <v>399414</v>
      </c>
      <c r="O500" s="18"/>
    </row>
    <row r="501" spans="1:15" x14ac:dyDescent="0.2">
      <c r="A501" s="1" t="s">
        <v>5480</v>
      </c>
      <c r="B501" s="50">
        <v>27</v>
      </c>
      <c r="C501" s="2">
        <v>18</v>
      </c>
      <c r="D501" s="66">
        <v>0</v>
      </c>
      <c r="F501">
        <v>22</v>
      </c>
      <c r="G501">
        <v>26.2</v>
      </c>
      <c r="H501">
        <v>455938</v>
      </c>
      <c r="I501">
        <v>22</v>
      </c>
      <c r="J501">
        <v>22.2</v>
      </c>
      <c r="K501">
        <v>399414</v>
      </c>
      <c r="O501" s="18"/>
    </row>
    <row r="502" spans="1:15" x14ac:dyDescent="0.2">
      <c r="A502" s="1" t="s">
        <v>5481</v>
      </c>
      <c r="B502" s="50">
        <v>27</v>
      </c>
      <c r="C502" s="2">
        <v>19</v>
      </c>
      <c r="D502" s="66">
        <v>0</v>
      </c>
      <c r="O502" s="18"/>
    </row>
    <row r="503" spans="1:15" x14ac:dyDescent="0.2">
      <c r="A503" s="1" t="s">
        <v>5482</v>
      </c>
      <c r="B503" s="50">
        <v>25</v>
      </c>
      <c r="C503" s="2">
        <v>22</v>
      </c>
      <c r="D503" s="66">
        <v>0</v>
      </c>
      <c r="O503" s="18"/>
    </row>
    <row r="504" spans="1:15" x14ac:dyDescent="0.2">
      <c r="A504" s="1" t="s">
        <v>5483</v>
      </c>
      <c r="B504" s="50">
        <v>24</v>
      </c>
      <c r="C504" s="2">
        <v>24</v>
      </c>
      <c r="D504" s="66">
        <v>0</v>
      </c>
      <c r="O504" s="18"/>
    </row>
    <row r="505" spans="1:15" x14ac:dyDescent="0.2">
      <c r="A505" s="1" t="s">
        <v>5484</v>
      </c>
      <c r="B505" s="50">
        <v>22</v>
      </c>
      <c r="C505" s="2">
        <v>27</v>
      </c>
      <c r="D505" s="66">
        <v>0</v>
      </c>
      <c r="O505" s="18"/>
    </row>
    <row r="506" spans="1:15" x14ac:dyDescent="0.2">
      <c r="A506" s="1" t="s">
        <v>5485</v>
      </c>
      <c r="B506" s="50">
        <v>21</v>
      </c>
      <c r="C506" s="2">
        <v>36</v>
      </c>
      <c r="D506" s="66">
        <v>1046</v>
      </c>
      <c r="O506" s="18"/>
    </row>
    <row r="507" spans="1:15" x14ac:dyDescent="0.2">
      <c r="A507" s="1" t="s">
        <v>5486</v>
      </c>
      <c r="B507" s="50">
        <v>19</v>
      </c>
      <c r="C507" s="2">
        <v>45</v>
      </c>
      <c r="D507" s="66">
        <v>1169</v>
      </c>
      <c r="O507" s="18"/>
    </row>
    <row r="508" spans="1:15" x14ac:dyDescent="0.2">
      <c r="A508" s="1" t="s">
        <v>5487</v>
      </c>
      <c r="B508" s="50">
        <v>18</v>
      </c>
      <c r="C508" s="2">
        <v>54</v>
      </c>
      <c r="D508" s="66">
        <v>1206</v>
      </c>
      <c r="E508" s="67">
        <f>AVERAGE(D485:D508)</f>
        <v>497.20833333333331</v>
      </c>
      <c r="F508" s="56">
        <f>AVERAGE(F492:F507)</f>
        <v>19.55</v>
      </c>
      <c r="G508" s="56">
        <f>AVERAGE(G492:G507)</f>
        <v>37.26</v>
      </c>
      <c r="H508" s="55">
        <f>H516-H492</f>
        <v>184</v>
      </c>
      <c r="I508" s="55">
        <f>AVERAGE(I492:I507)</f>
        <v>20.18</v>
      </c>
      <c r="J508" s="55">
        <f>AVERAGE(J492:J507)</f>
        <v>35.58</v>
      </c>
      <c r="K508" s="55">
        <f>K516-K492</f>
        <v>192</v>
      </c>
      <c r="L508" s="9">
        <f>(H516-H492)+(K516-K492)</f>
        <v>376</v>
      </c>
      <c r="M508" s="8"/>
      <c r="N508" s="8"/>
      <c r="O508" s="18"/>
    </row>
    <row r="509" spans="1:15" x14ac:dyDescent="0.2">
      <c r="A509" s="1" t="s">
        <v>5488</v>
      </c>
      <c r="B509" s="50">
        <v>17</v>
      </c>
      <c r="C509" s="2">
        <v>58</v>
      </c>
      <c r="D509" s="66">
        <v>1103</v>
      </c>
      <c r="E509" s="67"/>
      <c r="F509" s="8"/>
      <c r="O509" s="18"/>
    </row>
    <row r="510" spans="1:15" x14ac:dyDescent="0.2">
      <c r="A510" s="1" t="s">
        <v>5489</v>
      </c>
      <c r="B510" s="50">
        <v>17</v>
      </c>
      <c r="C510" s="2">
        <v>63</v>
      </c>
      <c r="D510" s="66">
        <v>1242</v>
      </c>
      <c r="O510" s="18"/>
    </row>
    <row r="511" spans="1:15" x14ac:dyDescent="0.2">
      <c r="A511" s="1" t="s">
        <v>5490</v>
      </c>
      <c r="B511" s="50">
        <v>16</v>
      </c>
      <c r="C511" s="2">
        <v>67</v>
      </c>
      <c r="D511" s="66">
        <v>1173</v>
      </c>
      <c r="O511" s="18"/>
    </row>
    <row r="512" spans="1:15" x14ac:dyDescent="0.2">
      <c r="A512" s="1" t="s">
        <v>5491</v>
      </c>
      <c r="B512" s="50">
        <v>15</v>
      </c>
      <c r="C512" s="2">
        <v>69</v>
      </c>
      <c r="D512" s="66">
        <v>1132</v>
      </c>
      <c r="O512" s="18"/>
    </row>
    <row r="513" spans="1:15" x14ac:dyDescent="0.2">
      <c r="A513" s="1" t="s">
        <v>5492</v>
      </c>
      <c r="B513" s="50">
        <v>14</v>
      </c>
      <c r="C513" s="2">
        <v>71</v>
      </c>
      <c r="D513" s="66">
        <v>0</v>
      </c>
      <c r="O513" s="18"/>
    </row>
    <row r="514" spans="1:15" x14ac:dyDescent="0.2">
      <c r="A514" s="1" t="s">
        <v>5493</v>
      </c>
      <c r="B514" s="50">
        <v>13</v>
      </c>
      <c r="C514" s="2">
        <v>72</v>
      </c>
      <c r="D514" s="66">
        <v>0</v>
      </c>
      <c r="O514" s="18"/>
    </row>
    <row r="515" spans="1:15" x14ac:dyDescent="0.2">
      <c r="A515" s="1" t="s">
        <v>5494</v>
      </c>
      <c r="B515" s="50">
        <v>14</v>
      </c>
      <c r="C515" s="2">
        <v>71</v>
      </c>
      <c r="D515" s="66">
        <v>0</v>
      </c>
      <c r="O515" s="18"/>
    </row>
    <row r="516" spans="1:15" x14ac:dyDescent="0.2">
      <c r="A516" s="1" t="s">
        <v>5495</v>
      </c>
      <c r="B516" s="50">
        <v>14</v>
      </c>
      <c r="C516" s="2">
        <v>70</v>
      </c>
      <c r="D516" s="66">
        <v>0</v>
      </c>
      <c r="H516">
        <v>456123</v>
      </c>
      <c r="K516">
        <v>399550</v>
      </c>
      <c r="O516" s="18"/>
    </row>
    <row r="517" spans="1:15" x14ac:dyDescent="0.2">
      <c r="A517" s="1" t="s">
        <v>5496</v>
      </c>
      <c r="B517" s="50">
        <v>14</v>
      </c>
      <c r="C517" s="2">
        <v>69</v>
      </c>
      <c r="D517" s="66">
        <v>0</v>
      </c>
      <c r="H517">
        <v>456123</v>
      </c>
      <c r="K517">
        <v>399550</v>
      </c>
      <c r="O517" s="18"/>
    </row>
    <row r="518" spans="1:15" x14ac:dyDescent="0.2">
      <c r="A518" s="1" t="s">
        <v>5497</v>
      </c>
      <c r="B518" s="50">
        <v>16</v>
      </c>
      <c r="C518" s="2">
        <v>60</v>
      </c>
      <c r="D518" s="66">
        <v>1173</v>
      </c>
      <c r="H518">
        <v>456123</v>
      </c>
      <c r="K518">
        <v>399550</v>
      </c>
      <c r="O518" s="18"/>
    </row>
    <row r="519" spans="1:15" x14ac:dyDescent="0.2">
      <c r="A519" s="1" t="s">
        <v>5498</v>
      </c>
      <c r="B519" s="50">
        <v>18</v>
      </c>
      <c r="C519" s="2">
        <v>51</v>
      </c>
      <c r="D519" s="66">
        <v>1206</v>
      </c>
      <c r="H519">
        <v>456123</v>
      </c>
      <c r="K519">
        <v>399607</v>
      </c>
      <c r="O519" s="18"/>
    </row>
    <row r="520" spans="1:15" x14ac:dyDescent="0.2">
      <c r="A520" s="1" t="s">
        <v>5499</v>
      </c>
      <c r="B520" s="50">
        <v>20</v>
      </c>
      <c r="C520" s="2">
        <v>42</v>
      </c>
      <c r="D520" s="66">
        <v>1231</v>
      </c>
      <c r="H520">
        <v>456533</v>
      </c>
      <c r="K520">
        <v>399719</v>
      </c>
      <c r="O520" s="18"/>
    </row>
    <row r="521" spans="1:15" x14ac:dyDescent="0.2">
      <c r="A521" s="1" t="s">
        <v>5500</v>
      </c>
      <c r="B521" s="50">
        <v>22</v>
      </c>
      <c r="C521" s="2">
        <v>37</v>
      </c>
      <c r="D521" s="66">
        <v>1080</v>
      </c>
      <c r="H521">
        <v>456533</v>
      </c>
      <c r="K521">
        <v>399719</v>
      </c>
      <c r="O521" s="18"/>
    </row>
    <row r="522" spans="1:15" x14ac:dyDescent="0.2">
      <c r="A522" s="1" t="s">
        <v>5501</v>
      </c>
      <c r="B522" s="50">
        <v>23</v>
      </c>
      <c r="C522" s="2">
        <v>33</v>
      </c>
      <c r="D522" s="66">
        <v>1107</v>
      </c>
      <c r="H522">
        <v>457193</v>
      </c>
      <c r="K522">
        <v>399793</v>
      </c>
      <c r="O522" s="18"/>
    </row>
    <row r="523" spans="1:15" x14ac:dyDescent="0.2">
      <c r="A523" s="1" t="s">
        <v>5502</v>
      </c>
      <c r="B523" s="50">
        <v>24</v>
      </c>
      <c r="C523" s="2">
        <v>28</v>
      </c>
      <c r="D523" s="66">
        <v>0</v>
      </c>
      <c r="O523" s="18"/>
    </row>
    <row r="524" spans="1:15" x14ac:dyDescent="0.2">
      <c r="A524" s="1" t="s">
        <v>5503</v>
      </c>
      <c r="B524" s="50">
        <v>24</v>
      </c>
      <c r="C524" s="2">
        <v>28</v>
      </c>
      <c r="D524" s="66">
        <v>0</v>
      </c>
      <c r="O524" s="18"/>
    </row>
    <row r="525" spans="1:15" x14ac:dyDescent="0.2">
      <c r="A525" s="1" t="s">
        <v>5504</v>
      </c>
      <c r="B525" s="50">
        <v>24</v>
      </c>
      <c r="C525" s="2">
        <v>28</v>
      </c>
      <c r="D525" s="66">
        <v>0</v>
      </c>
      <c r="O525" s="18"/>
    </row>
    <row r="526" spans="1:15" x14ac:dyDescent="0.2">
      <c r="A526" s="1" t="s">
        <v>5505</v>
      </c>
      <c r="B526" s="50">
        <v>23</v>
      </c>
      <c r="C526" s="2">
        <v>29</v>
      </c>
      <c r="D526" s="66">
        <v>0</v>
      </c>
      <c r="O526" s="18"/>
    </row>
    <row r="527" spans="1:15" x14ac:dyDescent="0.2">
      <c r="A527" s="1" t="s">
        <v>5506</v>
      </c>
      <c r="B527" s="50">
        <v>23</v>
      </c>
      <c r="C527" s="2">
        <v>31</v>
      </c>
      <c r="D527" s="66">
        <v>1107</v>
      </c>
      <c r="O527" s="18"/>
    </row>
    <row r="528" spans="1:15" x14ac:dyDescent="0.2">
      <c r="A528" s="1" t="s">
        <v>5507</v>
      </c>
      <c r="B528" s="50">
        <v>23</v>
      </c>
      <c r="C528" s="2">
        <v>34</v>
      </c>
      <c r="D528" s="66">
        <v>1107</v>
      </c>
      <c r="O528" s="18"/>
    </row>
    <row r="529" spans="1:15" x14ac:dyDescent="0.2">
      <c r="A529" s="1" t="s">
        <v>5508</v>
      </c>
      <c r="B529" s="50">
        <v>22</v>
      </c>
      <c r="C529" s="2">
        <v>37</v>
      </c>
      <c r="D529" s="66">
        <v>1080</v>
      </c>
      <c r="O529" s="18"/>
    </row>
    <row r="530" spans="1:15" x14ac:dyDescent="0.2">
      <c r="A530" s="1" t="s">
        <v>5509</v>
      </c>
      <c r="B530" s="50">
        <v>21</v>
      </c>
      <c r="C530" s="2">
        <v>38</v>
      </c>
      <c r="D530" s="66">
        <v>1046</v>
      </c>
      <c r="O530" s="18"/>
    </row>
    <row r="531" spans="1:15" x14ac:dyDescent="0.2">
      <c r="A531" s="1" t="s">
        <v>5510</v>
      </c>
      <c r="B531" s="50">
        <v>20</v>
      </c>
      <c r="C531" s="2">
        <v>39</v>
      </c>
      <c r="D531" s="66">
        <v>1003</v>
      </c>
      <c r="O531" s="18"/>
    </row>
    <row r="532" spans="1:15" x14ac:dyDescent="0.2">
      <c r="A532" s="1" t="s">
        <v>5511</v>
      </c>
      <c r="B532" s="50">
        <v>20</v>
      </c>
      <c r="C532" s="2">
        <v>40</v>
      </c>
      <c r="D532" s="66">
        <v>1231</v>
      </c>
      <c r="E532" s="67">
        <f>AVERAGE(D509:D532)</f>
        <v>709.20833333333337</v>
      </c>
      <c r="F532" s="56"/>
      <c r="G532" s="56"/>
      <c r="H532" s="55">
        <f>H540-H516</f>
        <v>1302</v>
      </c>
      <c r="I532" s="55"/>
      <c r="J532" s="55"/>
      <c r="K532" s="55">
        <f>K540-K516</f>
        <v>243</v>
      </c>
      <c r="L532" s="9">
        <f>(H540-H516)+(K540-K516)</f>
        <v>1545</v>
      </c>
      <c r="M532" s="8"/>
      <c r="N532" s="8"/>
      <c r="O532" s="18"/>
    </row>
    <row r="533" spans="1:15" x14ac:dyDescent="0.2">
      <c r="A533" s="1" t="s">
        <v>5512</v>
      </c>
      <c r="B533" s="50">
        <v>19</v>
      </c>
      <c r="C533" s="2">
        <v>43</v>
      </c>
      <c r="D533" s="66">
        <v>1169</v>
      </c>
      <c r="E533" s="67"/>
      <c r="F533" s="8"/>
      <c r="O533" s="18"/>
    </row>
    <row r="534" spans="1:15" x14ac:dyDescent="0.2">
      <c r="A534" s="1" t="s">
        <v>5513</v>
      </c>
      <c r="B534" s="50">
        <v>19</v>
      </c>
      <c r="C534" s="2">
        <v>45</v>
      </c>
      <c r="D534" s="66">
        <v>1169</v>
      </c>
      <c r="O534" s="18"/>
    </row>
    <row r="535" spans="1:15" x14ac:dyDescent="0.2">
      <c r="A535" s="1" t="s">
        <v>5514</v>
      </c>
      <c r="B535" s="50">
        <v>18</v>
      </c>
      <c r="C535" s="2">
        <v>48</v>
      </c>
      <c r="D535" s="66">
        <v>1098</v>
      </c>
      <c r="O535" s="18"/>
    </row>
    <row r="536" spans="1:15" x14ac:dyDescent="0.2">
      <c r="A536" s="1" t="s">
        <v>5515</v>
      </c>
      <c r="B536" s="50">
        <v>18</v>
      </c>
      <c r="C536" s="2">
        <v>50</v>
      </c>
      <c r="D536" s="66">
        <v>1206</v>
      </c>
      <c r="O536" s="18"/>
    </row>
    <row r="537" spans="1:15" x14ac:dyDescent="0.2">
      <c r="A537" s="1" t="s">
        <v>5516</v>
      </c>
      <c r="B537" s="50">
        <v>17</v>
      </c>
      <c r="C537" s="2">
        <v>51</v>
      </c>
      <c r="D537" s="66">
        <v>1103</v>
      </c>
      <c r="O537" s="18"/>
    </row>
    <row r="538" spans="1:15" x14ac:dyDescent="0.2">
      <c r="A538" s="1" t="s">
        <v>5517</v>
      </c>
      <c r="B538" s="50">
        <v>16</v>
      </c>
      <c r="C538" s="2">
        <v>53</v>
      </c>
      <c r="D538" s="66">
        <v>996</v>
      </c>
      <c r="O538" s="18"/>
    </row>
    <row r="539" spans="1:15" x14ac:dyDescent="0.2">
      <c r="A539" s="1" t="s">
        <v>5518</v>
      </c>
      <c r="B539" s="50">
        <v>17</v>
      </c>
      <c r="C539" s="2">
        <v>50</v>
      </c>
      <c r="D539" s="66">
        <v>1103</v>
      </c>
      <c r="O539" s="18"/>
    </row>
    <row r="540" spans="1:15" x14ac:dyDescent="0.2">
      <c r="A540" s="1" t="s">
        <v>5519</v>
      </c>
      <c r="B540" s="50">
        <v>18</v>
      </c>
      <c r="C540" s="2">
        <v>46</v>
      </c>
      <c r="D540" s="66">
        <v>1098</v>
      </c>
      <c r="H540">
        <v>457425</v>
      </c>
      <c r="K540" s="39">
        <v>399793</v>
      </c>
      <c r="O540" s="18"/>
    </row>
    <row r="541" spans="1:15" x14ac:dyDescent="0.2">
      <c r="A541" s="1" t="s">
        <v>5520</v>
      </c>
      <c r="B541" s="50">
        <v>19</v>
      </c>
      <c r="C541" s="2">
        <v>43</v>
      </c>
      <c r="D541" s="66">
        <v>1169</v>
      </c>
      <c r="H541">
        <v>457646</v>
      </c>
      <c r="K541" s="39">
        <v>399837</v>
      </c>
      <c r="O541" s="18"/>
    </row>
    <row r="542" spans="1:15" x14ac:dyDescent="0.2">
      <c r="A542" s="1" t="s">
        <v>5521</v>
      </c>
      <c r="B542" s="50">
        <v>20</v>
      </c>
      <c r="C542" s="2">
        <v>39</v>
      </c>
      <c r="D542" s="66">
        <v>1003</v>
      </c>
      <c r="H542">
        <v>457902</v>
      </c>
      <c r="K542" s="39">
        <v>399903</v>
      </c>
      <c r="O542" s="18"/>
    </row>
    <row r="543" spans="1:15" x14ac:dyDescent="0.2">
      <c r="A543" s="1" t="s">
        <v>5522</v>
      </c>
      <c r="B543" s="50">
        <v>22</v>
      </c>
      <c r="C543" s="2">
        <v>34</v>
      </c>
      <c r="D543" s="66">
        <v>1080</v>
      </c>
      <c r="H543">
        <v>458147</v>
      </c>
      <c r="K543" s="39">
        <v>399966</v>
      </c>
      <c r="O543" s="18"/>
    </row>
    <row r="544" spans="1:15" x14ac:dyDescent="0.2">
      <c r="A544" s="1" t="s">
        <v>5523</v>
      </c>
      <c r="B544" s="50">
        <v>24</v>
      </c>
      <c r="C544" s="2">
        <v>30</v>
      </c>
      <c r="D544" s="66">
        <v>1130</v>
      </c>
      <c r="H544">
        <v>458552</v>
      </c>
      <c r="K544" s="39">
        <v>399966</v>
      </c>
      <c r="O544" s="18"/>
    </row>
    <row r="545" spans="1:15" x14ac:dyDescent="0.2">
      <c r="A545" s="1" t="s">
        <v>5524</v>
      </c>
      <c r="B545" s="50">
        <v>25</v>
      </c>
      <c r="C545" s="2">
        <v>27</v>
      </c>
      <c r="D545" s="66">
        <v>0</v>
      </c>
      <c r="H545">
        <v>458552</v>
      </c>
      <c r="K545" s="39">
        <v>399966</v>
      </c>
      <c r="O545" s="18"/>
    </row>
    <row r="546" spans="1:15" x14ac:dyDescent="0.2">
      <c r="A546" s="1" t="s">
        <v>5525</v>
      </c>
      <c r="B546" s="50">
        <v>26</v>
      </c>
      <c r="C546" s="2">
        <v>25</v>
      </c>
      <c r="D546" s="66">
        <v>0</v>
      </c>
      <c r="H546">
        <v>458552</v>
      </c>
      <c r="K546" s="39">
        <v>400108</v>
      </c>
      <c r="O546" s="18"/>
    </row>
    <row r="547" spans="1:15" x14ac:dyDescent="0.2">
      <c r="A547" s="1" t="s">
        <v>5526</v>
      </c>
      <c r="B547" s="50">
        <v>27</v>
      </c>
      <c r="C547" s="2">
        <v>22</v>
      </c>
      <c r="D547" s="66">
        <v>0</v>
      </c>
      <c r="K547" s="39"/>
      <c r="O547" s="18"/>
    </row>
    <row r="548" spans="1:15" x14ac:dyDescent="0.2">
      <c r="A548" s="1" t="s">
        <v>5527</v>
      </c>
      <c r="B548" s="50">
        <v>26</v>
      </c>
      <c r="C548" s="2">
        <v>22</v>
      </c>
      <c r="D548" s="66">
        <v>0</v>
      </c>
      <c r="K548" s="39"/>
      <c r="O548" s="18"/>
    </row>
    <row r="549" spans="1:15" x14ac:dyDescent="0.2">
      <c r="A549" s="1" t="s">
        <v>5528</v>
      </c>
      <c r="B549" s="50">
        <v>26</v>
      </c>
      <c r="C549" s="2">
        <v>23</v>
      </c>
      <c r="D549" s="66">
        <v>0</v>
      </c>
      <c r="K549" s="39"/>
      <c r="O549" s="18"/>
    </row>
    <row r="550" spans="1:15" x14ac:dyDescent="0.2">
      <c r="A550" s="1" t="s">
        <v>5529</v>
      </c>
      <c r="B550" s="50">
        <v>25</v>
      </c>
      <c r="C550" s="2">
        <v>24</v>
      </c>
      <c r="D550" s="66">
        <v>0</v>
      </c>
      <c r="O550" s="18"/>
    </row>
    <row r="551" spans="1:15" x14ac:dyDescent="0.2">
      <c r="A551" s="1" t="s">
        <v>5530</v>
      </c>
      <c r="B551" s="50">
        <v>24</v>
      </c>
      <c r="C551" s="2">
        <v>26</v>
      </c>
      <c r="D551" s="66">
        <v>0</v>
      </c>
      <c r="O551" s="18"/>
    </row>
    <row r="552" spans="1:15" x14ac:dyDescent="0.2">
      <c r="A552" s="1" t="s">
        <v>5531</v>
      </c>
      <c r="B552" s="50">
        <v>24</v>
      </c>
      <c r="C552" s="2">
        <v>29</v>
      </c>
      <c r="D552" s="66">
        <v>0</v>
      </c>
      <c r="O552" s="18"/>
    </row>
    <row r="553" spans="1:15" x14ac:dyDescent="0.2">
      <c r="A553" s="1" t="s">
        <v>5532</v>
      </c>
      <c r="B553" s="50">
        <v>23</v>
      </c>
      <c r="C553" s="2">
        <v>31</v>
      </c>
      <c r="D553" s="66">
        <v>1107</v>
      </c>
      <c r="O553" s="18"/>
    </row>
    <row r="554" spans="1:15" x14ac:dyDescent="0.2">
      <c r="A554" s="1" t="s">
        <v>5533</v>
      </c>
      <c r="B554" s="50">
        <v>23</v>
      </c>
      <c r="C554" s="2">
        <v>32</v>
      </c>
      <c r="D554" s="66">
        <v>1107</v>
      </c>
      <c r="O554" s="18"/>
    </row>
    <row r="555" spans="1:15" x14ac:dyDescent="0.2">
      <c r="A555" s="1" t="s">
        <v>5534</v>
      </c>
      <c r="B555" s="50">
        <v>22</v>
      </c>
      <c r="C555" s="2">
        <v>34</v>
      </c>
      <c r="D555" s="66">
        <v>1080</v>
      </c>
      <c r="O555" s="18"/>
    </row>
    <row r="556" spans="1:15" x14ac:dyDescent="0.2">
      <c r="A556" s="1" t="s">
        <v>5535</v>
      </c>
      <c r="B556" s="50">
        <v>21</v>
      </c>
      <c r="C556" s="2">
        <v>35</v>
      </c>
      <c r="D556" s="66">
        <v>1046</v>
      </c>
      <c r="E556" s="67">
        <f>AVERAGE(D533:D556)</f>
        <v>736</v>
      </c>
      <c r="F556" s="56"/>
      <c r="G556" s="56"/>
      <c r="H556" s="55">
        <f>H564-H540</f>
        <v>2039</v>
      </c>
      <c r="I556" s="55"/>
      <c r="J556" s="55"/>
      <c r="K556" s="55">
        <f>K564-K540</f>
        <v>556</v>
      </c>
      <c r="L556" s="9">
        <f>(H564-H540)+(K564-K540)</f>
        <v>2595</v>
      </c>
      <c r="M556" s="8"/>
      <c r="N556" s="8"/>
      <c r="O556" s="18"/>
    </row>
    <row r="557" spans="1:15" x14ac:dyDescent="0.2">
      <c r="A557" s="1" t="s">
        <v>5536</v>
      </c>
      <c r="B557" s="50">
        <v>21</v>
      </c>
      <c r="C557" s="2">
        <v>35</v>
      </c>
      <c r="D557" s="66">
        <v>1046</v>
      </c>
      <c r="E557" s="67"/>
      <c r="F557" s="8"/>
      <c r="O557" s="18"/>
    </row>
    <row r="558" spans="1:15" x14ac:dyDescent="0.2">
      <c r="A558" s="1" t="s">
        <v>5537</v>
      </c>
      <c r="B558" s="50">
        <v>20</v>
      </c>
      <c r="C558" s="2">
        <v>36</v>
      </c>
      <c r="D558" s="66">
        <v>1003</v>
      </c>
      <c r="O558" s="18"/>
    </row>
    <row r="559" spans="1:15" x14ac:dyDescent="0.2">
      <c r="A559" s="1" t="s">
        <v>5538</v>
      </c>
      <c r="B559" s="50">
        <v>20</v>
      </c>
      <c r="C559" s="2">
        <v>37</v>
      </c>
      <c r="D559" s="66">
        <v>1003</v>
      </c>
      <c r="O559" s="18"/>
    </row>
    <row r="560" spans="1:15" x14ac:dyDescent="0.2">
      <c r="A560" s="1" t="s">
        <v>5539</v>
      </c>
      <c r="B560" s="50">
        <v>19</v>
      </c>
      <c r="C560" s="2">
        <v>37</v>
      </c>
      <c r="D560" s="66">
        <v>949</v>
      </c>
      <c r="O560" s="18"/>
    </row>
    <row r="561" spans="1:15" x14ac:dyDescent="0.2">
      <c r="A561" s="1" t="s">
        <v>5540</v>
      </c>
      <c r="B561" s="50">
        <v>18</v>
      </c>
      <c r="C561" s="2">
        <v>38</v>
      </c>
      <c r="D561" s="66">
        <v>881</v>
      </c>
      <c r="O561" s="18"/>
    </row>
    <row r="562" spans="1:15" x14ac:dyDescent="0.2">
      <c r="A562" s="1" t="s">
        <v>5541</v>
      </c>
      <c r="B562" s="50">
        <v>18</v>
      </c>
      <c r="C562" s="2">
        <v>39</v>
      </c>
      <c r="D562" s="66">
        <v>881</v>
      </c>
      <c r="O562" s="18"/>
    </row>
    <row r="563" spans="1:15" x14ac:dyDescent="0.2">
      <c r="A563" s="1" t="s">
        <v>5542</v>
      </c>
      <c r="B563" s="50">
        <v>18</v>
      </c>
      <c r="C563" s="2">
        <v>36</v>
      </c>
      <c r="D563" s="66">
        <v>881</v>
      </c>
      <c r="O563" s="18"/>
    </row>
    <row r="564" spans="1:15" x14ac:dyDescent="0.2">
      <c r="A564" s="1" t="s">
        <v>5543</v>
      </c>
      <c r="B564" s="50">
        <v>19</v>
      </c>
      <c r="C564" s="2">
        <v>34</v>
      </c>
      <c r="D564" s="66">
        <v>949</v>
      </c>
      <c r="H564">
        <v>459464</v>
      </c>
      <c r="K564">
        <v>400349</v>
      </c>
      <c r="O564" s="18"/>
    </row>
    <row r="565" spans="1:15" x14ac:dyDescent="0.2">
      <c r="A565" s="1" t="s">
        <v>5544</v>
      </c>
      <c r="B565" s="50">
        <v>20</v>
      </c>
      <c r="C565" s="2">
        <v>31</v>
      </c>
      <c r="D565" s="66">
        <v>1003</v>
      </c>
      <c r="H565">
        <v>459638</v>
      </c>
      <c r="K565">
        <v>400345</v>
      </c>
      <c r="O565" s="18"/>
    </row>
    <row r="566" spans="1:15" x14ac:dyDescent="0.2">
      <c r="A566" s="1" t="s">
        <v>5545</v>
      </c>
      <c r="B566" s="50">
        <v>21</v>
      </c>
      <c r="C566" s="2">
        <v>28</v>
      </c>
      <c r="D566" s="66">
        <v>0</v>
      </c>
      <c r="H566">
        <v>459857</v>
      </c>
      <c r="K566">
        <v>400454</v>
      </c>
      <c r="O566" s="18"/>
    </row>
    <row r="567" spans="1:15" x14ac:dyDescent="0.2">
      <c r="A567" s="1" t="s">
        <v>5546</v>
      </c>
      <c r="B567" s="50">
        <v>23</v>
      </c>
      <c r="C567" s="2">
        <v>25</v>
      </c>
      <c r="D567" s="66">
        <v>0</v>
      </c>
      <c r="O567" s="18"/>
    </row>
    <row r="568" spans="1:15" x14ac:dyDescent="0.2">
      <c r="A568" s="1" t="s">
        <v>5547</v>
      </c>
      <c r="B568" s="50">
        <v>25</v>
      </c>
      <c r="C568" s="2">
        <v>23</v>
      </c>
      <c r="D568" s="66">
        <v>0</v>
      </c>
      <c r="O568" s="18"/>
    </row>
    <row r="569" spans="1:15" x14ac:dyDescent="0.2">
      <c r="A569" s="1" t="s">
        <v>5548</v>
      </c>
      <c r="B569" s="50">
        <v>26</v>
      </c>
      <c r="C569" s="2">
        <v>21</v>
      </c>
      <c r="D569" s="66">
        <v>0</v>
      </c>
      <c r="O569" s="18"/>
    </row>
    <row r="570" spans="1:15" x14ac:dyDescent="0.2">
      <c r="A570" s="1" t="s">
        <v>5549</v>
      </c>
      <c r="B570" s="50">
        <v>27</v>
      </c>
      <c r="C570" s="2">
        <v>20</v>
      </c>
      <c r="D570" s="66">
        <v>0</v>
      </c>
      <c r="O570" s="18"/>
    </row>
    <row r="571" spans="1:15" x14ac:dyDescent="0.2">
      <c r="A571" s="1" t="s">
        <v>5550</v>
      </c>
      <c r="B571" s="50">
        <v>28</v>
      </c>
      <c r="C571" s="2">
        <v>19</v>
      </c>
      <c r="D571" s="66">
        <v>0</v>
      </c>
      <c r="O571" s="18"/>
    </row>
    <row r="572" spans="1:15" x14ac:dyDescent="0.2">
      <c r="A572" s="1" t="s">
        <v>5551</v>
      </c>
      <c r="B572" s="50">
        <v>27</v>
      </c>
      <c r="C572" s="2">
        <v>20</v>
      </c>
      <c r="D572" s="66">
        <v>0</v>
      </c>
      <c r="O572" s="18"/>
    </row>
    <row r="573" spans="1:15" x14ac:dyDescent="0.2">
      <c r="A573" s="1" t="s">
        <v>5552</v>
      </c>
      <c r="B573" s="50">
        <v>27</v>
      </c>
      <c r="C573" s="2">
        <v>20</v>
      </c>
      <c r="D573" s="66">
        <v>0</v>
      </c>
      <c r="O573" s="18"/>
    </row>
    <row r="574" spans="1:15" x14ac:dyDescent="0.2">
      <c r="A574" s="1" t="s">
        <v>5553</v>
      </c>
      <c r="B574" s="50">
        <v>26</v>
      </c>
      <c r="C574" s="2">
        <v>21</v>
      </c>
      <c r="D574" s="66">
        <v>0</v>
      </c>
      <c r="O574" s="18"/>
    </row>
    <row r="575" spans="1:15" x14ac:dyDescent="0.2">
      <c r="A575" s="1" t="s">
        <v>5554</v>
      </c>
      <c r="B575" s="50">
        <v>25</v>
      </c>
      <c r="C575" s="2">
        <v>23</v>
      </c>
      <c r="D575" s="66">
        <v>0</v>
      </c>
      <c r="O575" s="18"/>
    </row>
    <row r="576" spans="1:15" x14ac:dyDescent="0.2">
      <c r="A576" s="1" t="s">
        <v>5555</v>
      </c>
      <c r="B576" s="50">
        <v>25</v>
      </c>
      <c r="C576" s="2">
        <v>25</v>
      </c>
      <c r="D576" s="66">
        <v>0</v>
      </c>
      <c r="O576" s="18"/>
    </row>
    <row r="577" spans="1:15" x14ac:dyDescent="0.2">
      <c r="A577" s="1" t="s">
        <v>5556</v>
      </c>
      <c r="B577" s="50">
        <v>24</v>
      </c>
      <c r="C577" s="2">
        <v>27</v>
      </c>
      <c r="D577" s="66">
        <v>0</v>
      </c>
      <c r="O577" s="18"/>
    </row>
    <row r="578" spans="1:15" x14ac:dyDescent="0.2">
      <c r="A578" s="1" t="s">
        <v>5557</v>
      </c>
      <c r="B578" s="50">
        <v>23</v>
      </c>
      <c r="C578" s="2">
        <v>28</v>
      </c>
      <c r="D578" s="66">
        <v>0</v>
      </c>
      <c r="O578" s="18"/>
    </row>
    <row r="579" spans="1:15" x14ac:dyDescent="0.2">
      <c r="A579" s="1" t="s">
        <v>5558</v>
      </c>
      <c r="B579" s="50">
        <v>23</v>
      </c>
      <c r="C579" s="2">
        <v>29</v>
      </c>
      <c r="D579" s="66">
        <v>0</v>
      </c>
      <c r="O579" s="18"/>
    </row>
    <row r="580" spans="1:15" x14ac:dyDescent="0.2">
      <c r="A580" s="1" t="s">
        <v>5559</v>
      </c>
      <c r="B580" s="50">
        <v>22</v>
      </c>
      <c r="C580" s="2">
        <v>30</v>
      </c>
      <c r="D580" s="66">
        <v>1080</v>
      </c>
      <c r="E580" s="67">
        <f>AVERAGE(D557:D580)</f>
        <v>403.16666666666669</v>
      </c>
      <c r="F580" s="56"/>
      <c r="G580" s="56"/>
      <c r="H580" s="55">
        <f>H588-H564</f>
        <v>1965</v>
      </c>
      <c r="I580" s="55"/>
      <c r="J580" s="55"/>
      <c r="K580" s="55">
        <f>K588-K564</f>
        <v>675</v>
      </c>
      <c r="L580" s="9">
        <f>(H588-H564)+(K588-K564)</f>
        <v>2640</v>
      </c>
      <c r="O580" s="18"/>
    </row>
    <row r="581" spans="1:15" x14ac:dyDescent="0.2">
      <c r="A581" s="1" t="s">
        <v>5560</v>
      </c>
      <c r="B581" s="50">
        <v>22</v>
      </c>
      <c r="C581" s="2">
        <v>31</v>
      </c>
      <c r="D581" s="66">
        <v>1080</v>
      </c>
      <c r="E581" s="67"/>
      <c r="F581" s="8"/>
      <c r="O581" s="18"/>
    </row>
    <row r="582" spans="1:15" x14ac:dyDescent="0.2">
      <c r="A582" s="1" t="s">
        <v>5561</v>
      </c>
      <c r="B582" s="50">
        <v>22</v>
      </c>
      <c r="C582" s="2">
        <v>32</v>
      </c>
      <c r="D582" s="66">
        <v>1080</v>
      </c>
      <c r="O582" s="18"/>
    </row>
    <row r="583" spans="1:15" x14ac:dyDescent="0.2">
      <c r="A583" s="1" t="s">
        <v>5562</v>
      </c>
      <c r="B583" s="50">
        <v>21</v>
      </c>
      <c r="C583" s="2">
        <v>32</v>
      </c>
      <c r="D583" s="66">
        <v>1046</v>
      </c>
      <c r="O583" s="18"/>
    </row>
    <row r="584" spans="1:15" x14ac:dyDescent="0.2">
      <c r="A584" s="1" t="s">
        <v>5563</v>
      </c>
      <c r="B584" s="50">
        <v>20</v>
      </c>
      <c r="C584" s="2">
        <v>34</v>
      </c>
      <c r="D584" s="66">
        <v>1003</v>
      </c>
      <c r="O584" s="18"/>
    </row>
    <row r="585" spans="1:15" x14ac:dyDescent="0.2">
      <c r="A585" s="1" t="s">
        <v>5564</v>
      </c>
      <c r="B585" s="50">
        <v>18</v>
      </c>
      <c r="C585" s="2">
        <v>36</v>
      </c>
      <c r="D585" s="66">
        <v>881</v>
      </c>
      <c r="O585" s="18"/>
    </row>
    <row r="586" spans="1:15" x14ac:dyDescent="0.2">
      <c r="A586" s="1" t="s">
        <v>5565</v>
      </c>
      <c r="B586" s="50">
        <v>16</v>
      </c>
      <c r="C586" s="2">
        <v>38</v>
      </c>
      <c r="D586" s="66">
        <v>692</v>
      </c>
      <c r="O586" s="18"/>
    </row>
    <row r="587" spans="1:15" x14ac:dyDescent="0.2">
      <c r="A587" s="1" t="s">
        <v>5566</v>
      </c>
      <c r="B587" s="50">
        <v>17</v>
      </c>
      <c r="C587" s="2">
        <v>36</v>
      </c>
      <c r="D587" s="66">
        <v>797</v>
      </c>
      <c r="O587" s="18"/>
    </row>
    <row r="588" spans="1:15" x14ac:dyDescent="0.2">
      <c r="A588" s="1" t="s">
        <v>5567</v>
      </c>
      <c r="B588" s="50">
        <v>19</v>
      </c>
      <c r="C588" s="2">
        <v>33</v>
      </c>
      <c r="D588" s="66">
        <v>949</v>
      </c>
      <c r="H588">
        <v>461429</v>
      </c>
      <c r="K588">
        <v>401024</v>
      </c>
      <c r="O588" s="18"/>
    </row>
    <row r="589" spans="1:15" x14ac:dyDescent="0.2">
      <c r="A589" s="1" t="s">
        <v>5568</v>
      </c>
      <c r="B589" s="50">
        <v>20</v>
      </c>
      <c r="C589" s="2">
        <v>30</v>
      </c>
      <c r="D589" s="66">
        <v>1003</v>
      </c>
      <c r="H589">
        <v>461531</v>
      </c>
      <c r="K589">
        <v>401024</v>
      </c>
      <c r="O589" s="18"/>
    </row>
    <row r="590" spans="1:15" x14ac:dyDescent="0.2">
      <c r="A590" s="1" t="s">
        <v>5569</v>
      </c>
      <c r="B590" s="50">
        <v>22</v>
      </c>
      <c r="C590" s="2">
        <v>28</v>
      </c>
      <c r="D590" s="66">
        <v>0</v>
      </c>
      <c r="H590">
        <v>461762</v>
      </c>
      <c r="K590">
        <v>401068</v>
      </c>
      <c r="O590" s="18"/>
    </row>
    <row r="591" spans="1:15" x14ac:dyDescent="0.2">
      <c r="A591" s="1" t="s">
        <v>5570</v>
      </c>
      <c r="B591" s="50">
        <v>23</v>
      </c>
      <c r="C591" s="2">
        <v>25</v>
      </c>
      <c r="D591" s="66">
        <v>0</v>
      </c>
      <c r="H591">
        <v>461987</v>
      </c>
      <c r="K591">
        <v>401126</v>
      </c>
      <c r="O591" s="18"/>
    </row>
    <row r="592" spans="1:15" x14ac:dyDescent="0.2">
      <c r="A592" s="1" t="s">
        <v>5570</v>
      </c>
      <c r="B592" s="50">
        <v>25</v>
      </c>
      <c r="C592" s="2">
        <v>23</v>
      </c>
      <c r="D592" s="66">
        <v>0</v>
      </c>
      <c r="H592">
        <v>462256</v>
      </c>
      <c r="K592">
        <v>401199</v>
      </c>
      <c r="O592" s="18"/>
    </row>
    <row r="593" spans="1:15" x14ac:dyDescent="0.2">
      <c r="A593" s="1" t="s">
        <v>5571</v>
      </c>
      <c r="B593" s="50">
        <v>26</v>
      </c>
      <c r="C593" s="2">
        <v>21</v>
      </c>
      <c r="D593" s="66">
        <v>0</v>
      </c>
      <c r="H593">
        <v>462640</v>
      </c>
      <c r="K593">
        <v>401301</v>
      </c>
      <c r="O593" s="18"/>
    </row>
    <row r="594" spans="1:15" x14ac:dyDescent="0.2">
      <c r="A594" s="1" t="s">
        <v>5572</v>
      </c>
      <c r="B594" s="50">
        <v>27</v>
      </c>
      <c r="C594" s="2">
        <v>20</v>
      </c>
      <c r="D594" s="66">
        <v>0</v>
      </c>
      <c r="H594">
        <v>462640</v>
      </c>
      <c r="K594">
        <v>401301</v>
      </c>
      <c r="O594" s="18"/>
    </row>
    <row r="595" spans="1:15" x14ac:dyDescent="0.2">
      <c r="A595" s="1" t="s">
        <v>5573</v>
      </c>
      <c r="B595" s="50">
        <v>28</v>
      </c>
      <c r="C595" s="2">
        <v>18</v>
      </c>
      <c r="D595" s="66">
        <v>0</v>
      </c>
      <c r="H595">
        <v>462804</v>
      </c>
      <c r="K595">
        <v>401386</v>
      </c>
      <c r="O595" s="18"/>
    </row>
    <row r="596" spans="1:15" x14ac:dyDescent="0.2">
      <c r="A596" s="1" t="s">
        <v>5574</v>
      </c>
      <c r="B596" s="50">
        <v>27</v>
      </c>
      <c r="C596" s="2">
        <v>19</v>
      </c>
      <c r="D596" s="66">
        <v>0</v>
      </c>
      <c r="O596" s="18"/>
    </row>
    <row r="597" spans="1:15" x14ac:dyDescent="0.2">
      <c r="A597" s="1" t="s">
        <v>5575</v>
      </c>
      <c r="B597" s="50">
        <v>26</v>
      </c>
      <c r="C597" s="2">
        <v>19</v>
      </c>
      <c r="D597" s="66">
        <v>0</v>
      </c>
      <c r="O597" s="18"/>
    </row>
    <row r="598" spans="1:15" x14ac:dyDescent="0.2">
      <c r="A598" s="1" t="s">
        <v>5576</v>
      </c>
      <c r="B598" s="50">
        <v>25</v>
      </c>
      <c r="C598" s="2">
        <v>20</v>
      </c>
      <c r="D598" s="66">
        <v>0</v>
      </c>
      <c r="O598" s="18"/>
    </row>
    <row r="599" spans="1:15" x14ac:dyDescent="0.2">
      <c r="A599" s="1" t="s">
        <v>5577</v>
      </c>
      <c r="B599" s="50">
        <v>24</v>
      </c>
      <c r="C599" s="2">
        <v>21</v>
      </c>
      <c r="D599" s="66">
        <v>0</v>
      </c>
      <c r="O599" s="18"/>
    </row>
    <row r="600" spans="1:15" x14ac:dyDescent="0.2">
      <c r="A600" s="1" t="s">
        <v>5578</v>
      </c>
      <c r="B600" s="50">
        <v>24</v>
      </c>
      <c r="C600" s="2">
        <v>23</v>
      </c>
      <c r="D600" s="66">
        <v>0</v>
      </c>
      <c r="O600" s="18"/>
    </row>
    <row r="601" spans="1:15" x14ac:dyDescent="0.2">
      <c r="A601" s="1" t="s">
        <v>5579</v>
      </c>
      <c r="B601" s="50">
        <v>23</v>
      </c>
      <c r="C601" s="2">
        <v>25</v>
      </c>
      <c r="D601" s="66">
        <v>0</v>
      </c>
      <c r="O601" s="18"/>
    </row>
    <row r="602" spans="1:15" x14ac:dyDescent="0.2">
      <c r="A602" s="1" t="s">
        <v>5580</v>
      </c>
      <c r="B602" s="50">
        <v>23</v>
      </c>
      <c r="C602" s="2">
        <v>26</v>
      </c>
      <c r="D602" s="66">
        <v>0</v>
      </c>
      <c r="O602" s="18"/>
    </row>
    <row r="603" spans="1:15" x14ac:dyDescent="0.2">
      <c r="A603" s="1" t="s">
        <v>5581</v>
      </c>
      <c r="B603" s="50">
        <v>22</v>
      </c>
      <c r="C603" s="2">
        <v>27</v>
      </c>
      <c r="D603" s="66">
        <v>0</v>
      </c>
      <c r="O603" s="18"/>
    </row>
    <row r="604" spans="1:15" x14ac:dyDescent="0.2">
      <c r="A604" s="1" t="s">
        <v>5582</v>
      </c>
      <c r="B604" s="50">
        <v>22</v>
      </c>
      <c r="C604" s="2">
        <v>28</v>
      </c>
      <c r="D604" s="66">
        <v>0</v>
      </c>
      <c r="E604" s="67">
        <f>AVERAGE(D581:D604)</f>
        <v>355.45833333333331</v>
      </c>
      <c r="F604" s="56"/>
      <c r="G604" s="56"/>
      <c r="H604" s="55">
        <f>H612-H588</f>
        <v>1930</v>
      </c>
      <c r="I604" s="55"/>
      <c r="J604" s="55"/>
      <c r="K604" s="55">
        <f>K612-K588</f>
        <v>758</v>
      </c>
      <c r="L604" s="9">
        <f>(H612-H588)+(K612-K588)</f>
        <v>2688</v>
      </c>
      <c r="O604" s="18"/>
    </row>
    <row r="605" spans="1:15" x14ac:dyDescent="0.2">
      <c r="A605" s="1" t="s">
        <v>5583</v>
      </c>
      <c r="B605" s="50">
        <v>21</v>
      </c>
      <c r="C605" s="2">
        <v>29</v>
      </c>
      <c r="D605" s="66">
        <v>0</v>
      </c>
      <c r="E605" s="67"/>
      <c r="F605" s="8"/>
      <c r="L605" s="8"/>
      <c r="M605" s="8"/>
      <c r="N605" s="8"/>
      <c r="O605" s="15"/>
    </row>
    <row r="606" spans="1:15" x14ac:dyDescent="0.2">
      <c r="A606" s="1" t="s">
        <v>5584</v>
      </c>
      <c r="B606" s="50">
        <v>21</v>
      </c>
      <c r="C606" s="2">
        <v>29</v>
      </c>
      <c r="D606" s="66">
        <v>0</v>
      </c>
      <c r="L606" s="8"/>
      <c r="M606" s="8"/>
      <c r="N606" s="8"/>
      <c r="O606" s="70"/>
    </row>
    <row r="607" spans="1:15" x14ac:dyDescent="0.2">
      <c r="A607" s="1" t="s">
        <v>5585</v>
      </c>
      <c r="B607" s="50">
        <v>20</v>
      </c>
      <c r="C607" s="2">
        <v>30</v>
      </c>
      <c r="D607" s="66">
        <v>1003</v>
      </c>
      <c r="L607" s="8"/>
      <c r="M607" s="8"/>
      <c r="N607" s="8"/>
      <c r="O607" s="70"/>
    </row>
    <row r="608" spans="1:15" x14ac:dyDescent="0.2">
      <c r="A608" s="1" t="s">
        <v>5586</v>
      </c>
      <c r="B608" s="50">
        <v>19</v>
      </c>
      <c r="C608" s="2">
        <v>31</v>
      </c>
      <c r="D608" s="66">
        <v>949</v>
      </c>
      <c r="O608" s="18"/>
    </row>
    <row r="609" spans="1:15" x14ac:dyDescent="0.2">
      <c r="A609" s="1" t="s">
        <v>5587</v>
      </c>
      <c r="B609" s="50">
        <v>17</v>
      </c>
      <c r="C609" s="2">
        <v>31</v>
      </c>
      <c r="D609" s="66">
        <v>797</v>
      </c>
      <c r="O609" s="18"/>
    </row>
    <row r="610" spans="1:15" x14ac:dyDescent="0.2">
      <c r="A610" s="1" t="s">
        <v>5588</v>
      </c>
      <c r="B610" s="50">
        <v>16</v>
      </c>
      <c r="C610" s="2">
        <v>32</v>
      </c>
      <c r="D610" s="66">
        <v>692</v>
      </c>
      <c r="O610" s="18"/>
    </row>
    <row r="611" spans="1:15" x14ac:dyDescent="0.2">
      <c r="A611" s="1" t="s">
        <v>5589</v>
      </c>
      <c r="B611" s="50">
        <v>16</v>
      </c>
      <c r="C611" s="2">
        <v>31</v>
      </c>
      <c r="D611" s="66">
        <v>692</v>
      </c>
      <c r="O611" s="18"/>
    </row>
    <row r="612" spans="1:15" x14ac:dyDescent="0.2">
      <c r="A612" s="1" t="s">
        <v>5590</v>
      </c>
      <c r="B612" s="50">
        <v>17</v>
      </c>
      <c r="C612" s="2">
        <v>30</v>
      </c>
      <c r="D612" s="66">
        <v>797</v>
      </c>
      <c r="H612">
        <v>463359</v>
      </c>
      <c r="K612">
        <v>401782</v>
      </c>
      <c r="O612" s="18"/>
    </row>
    <row r="613" spans="1:15" x14ac:dyDescent="0.2">
      <c r="A613" s="1" t="s">
        <v>5591</v>
      </c>
      <c r="B613" s="50">
        <v>17</v>
      </c>
      <c r="C613" s="2">
        <v>30</v>
      </c>
      <c r="D613" s="66">
        <v>797</v>
      </c>
      <c r="H613">
        <v>463494</v>
      </c>
      <c r="K613">
        <v>401782</v>
      </c>
      <c r="O613" s="18"/>
    </row>
    <row r="614" spans="1:15" x14ac:dyDescent="0.2">
      <c r="A614" s="1" t="s">
        <v>5592</v>
      </c>
      <c r="B614" s="50">
        <v>19</v>
      </c>
      <c r="C614" s="2">
        <v>29</v>
      </c>
      <c r="D614" s="66">
        <v>0</v>
      </c>
      <c r="H614">
        <v>463744</v>
      </c>
      <c r="K614">
        <v>401828</v>
      </c>
      <c r="O614" s="18"/>
    </row>
    <row r="615" spans="1:15" x14ac:dyDescent="0.2">
      <c r="A615" s="1" t="s">
        <v>5593</v>
      </c>
      <c r="B615" s="50">
        <v>21</v>
      </c>
      <c r="C615" s="2">
        <v>28</v>
      </c>
      <c r="D615" s="66">
        <v>0</v>
      </c>
      <c r="H615">
        <v>463946</v>
      </c>
      <c r="K615">
        <v>401884</v>
      </c>
      <c r="O615" s="18"/>
    </row>
    <row r="616" spans="1:15" x14ac:dyDescent="0.2">
      <c r="A616" s="1" t="s">
        <v>5594</v>
      </c>
      <c r="B616" s="50">
        <v>23</v>
      </c>
      <c r="C616" s="2">
        <v>27</v>
      </c>
      <c r="D616" s="66">
        <v>0</v>
      </c>
      <c r="H616">
        <v>464160</v>
      </c>
      <c r="K616">
        <v>401947</v>
      </c>
      <c r="O616" s="18"/>
    </row>
    <row r="617" spans="1:15" x14ac:dyDescent="0.2">
      <c r="A617" s="1" t="s">
        <v>5595</v>
      </c>
      <c r="B617" s="50">
        <v>24</v>
      </c>
      <c r="C617" s="2">
        <v>26</v>
      </c>
      <c r="D617" s="66">
        <v>0</v>
      </c>
      <c r="H617">
        <v>464303</v>
      </c>
      <c r="K617">
        <v>401965</v>
      </c>
      <c r="O617" s="18"/>
    </row>
    <row r="618" spans="1:15" x14ac:dyDescent="0.2">
      <c r="A618" s="1" t="s">
        <v>5596</v>
      </c>
      <c r="B618" s="50">
        <v>25</v>
      </c>
      <c r="C618" s="2">
        <v>26</v>
      </c>
      <c r="D618" s="66">
        <v>0</v>
      </c>
      <c r="H618">
        <v>464303</v>
      </c>
      <c r="K618">
        <v>401965</v>
      </c>
      <c r="O618" s="18"/>
    </row>
    <row r="619" spans="1:15" x14ac:dyDescent="0.2">
      <c r="A619" s="1" t="s">
        <v>5597</v>
      </c>
      <c r="B619" s="50">
        <v>26</v>
      </c>
      <c r="C619" s="2">
        <v>26</v>
      </c>
      <c r="D619" s="66">
        <v>0</v>
      </c>
      <c r="H619">
        <v>464588</v>
      </c>
      <c r="K619">
        <v>402034</v>
      </c>
      <c r="O619" s="18"/>
    </row>
    <row r="620" spans="1:15" x14ac:dyDescent="0.2">
      <c r="A620" s="1" t="s">
        <v>5598</v>
      </c>
      <c r="B620" s="50">
        <v>25</v>
      </c>
      <c r="C620" s="2">
        <v>26</v>
      </c>
      <c r="D620" s="66">
        <v>0</v>
      </c>
      <c r="H620">
        <v>464793</v>
      </c>
      <c r="K620">
        <v>402121</v>
      </c>
      <c r="O620" s="18"/>
    </row>
    <row r="621" spans="1:15" x14ac:dyDescent="0.2">
      <c r="A621" s="1" t="s">
        <v>5599</v>
      </c>
      <c r="B621" s="50">
        <v>25</v>
      </c>
      <c r="C621" s="2">
        <v>27</v>
      </c>
      <c r="D621" s="66">
        <v>0</v>
      </c>
      <c r="O621" s="18"/>
    </row>
    <row r="622" spans="1:15" x14ac:dyDescent="0.2">
      <c r="A622" s="1" t="s">
        <v>5600</v>
      </c>
      <c r="B622" s="50">
        <v>24</v>
      </c>
      <c r="C622" s="2">
        <v>27</v>
      </c>
      <c r="D622" s="66">
        <v>0</v>
      </c>
      <c r="O622" s="18"/>
    </row>
    <row r="623" spans="1:15" x14ac:dyDescent="0.2">
      <c r="A623" s="1" t="s">
        <v>5601</v>
      </c>
      <c r="B623" s="50">
        <v>23</v>
      </c>
      <c r="C623" s="2">
        <v>36</v>
      </c>
      <c r="D623" s="66">
        <v>1107</v>
      </c>
      <c r="O623" s="18"/>
    </row>
    <row r="624" spans="1:15" x14ac:dyDescent="0.2">
      <c r="A624" s="1" t="s">
        <v>5602</v>
      </c>
      <c r="B624" s="50">
        <v>21</v>
      </c>
      <c r="C624" s="2">
        <v>46</v>
      </c>
      <c r="D624" s="66">
        <v>1286</v>
      </c>
      <c r="O624" s="18"/>
    </row>
    <row r="625" spans="1:15" x14ac:dyDescent="0.2">
      <c r="A625" s="1" t="s">
        <v>5603</v>
      </c>
      <c r="B625" s="50">
        <v>20</v>
      </c>
      <c r="C625" s="2">
        <v>55</v>
      </c>
      <c r="D625" s="66">
        <v>1403</v>
      </c>
      <c r="O625" s="18"/>
    </row>
    <row r="626" spans="1:15" x14ac:dyDescent="0.2">
      <c r="A626" s="1" t="s">
        <v>5604</v>
      </c>
      <c r="B626" s="50">
        <v>19</v>
      </c>
      <c r="C626" s="2">
        <v>59</v>
      </c>
      <c r="D626" s="66">
        <v>1305</v>
      </c>
      <c r="O626" s="18"/>
    </row>
    <row r="627" spans="1:15" x14ac:dyDescent="0.2">
      <c r="A627" s="1" t="s">
        <v>5605</v>
      </c>
      <c r="B627" s="50">
        <v>18</v>
      </c>
      <c r="C627" s="2">
        <v>62</v>
      </c>
      <c r="D627" s="66">
        <v>1333</v>
      </c>
      <c r="O627" s="18"/>
    </row>
    <row r="628" spans="1:15" x14ac:dyDescent="0.2">
      <c r="A628" s="1" t="s">
        <v>5606</v>
      </c>
      <c r="B628" s="50">
        <v>17</v>
      </c>
      <c r="C628" s="2">
        <v>65</v>
      </c>
      <c r="D628" s="66">
        <v>1242</v>
      </c>
      <c r="E628" s="67">
        <f>AVERAGE(D605:D628)</f>
        <v>558.45833333333337</v>
      </c>
      <c r="F628" s="56"/>
      <c r="G628" s="56"/>
      <c r="H628" s="55">
        <f>H636-H612</f>
        <v>1689</v>
      </c>
      <c r="I628" s="55"/>
      <c r="J628" s="55"/>
      <c r="K628" s="55">
        <f>K636-K612</f>
        <v>518</v>
      </c>
      <c r="L628" s="9">
        <f>(H636-H612)+(K636-K612)</f>
        <v>2207</v>
      </c>
      <c r="O628" s="18"/>
    </row>
    <row r="629" spans="1:15" x14ac:dyDescent="0.2">
      <c r="A629" s="1" t="s">
        <v>5607</v>
      </c>
      <c r="B629" s="50">
        <v>16</v>
      </c>
      <c r="C629" s="2">
        <v>69</v>
      </c>
      <c r="D629" s="66">
        <v>1173</v>
      </c>
      <c r="E629" s="67"/>
      <c r="F629" s="8"/>
      <c r="O629" s="18"/>
    </row>
    <row r="630" spans="1:15" x14ac:dyDescent="0.2">
      <c r="A630" s="1" t="s">
        <v>5608</v>
      </c>
      <c r="B630" s="50">
        <v>15</v>
      </c>
      <c r="C630" s="2">
        <v>72</v>
      </c>
      <c r="D630" s="66">
        <v>1423</v>
      </c>
      <c r="O630" s="18"/>
    </row>
    <row r="631" spans="1:15" x14ac:dyDescent="0.2">
      <c r="A631" s="1" t="s">
        <v>5609</v>
      </c>
      <c r="B631" s="50">
        <v>15</v>
      </c>
      <c r="C631" s="2">
        <v>75</v>
      </c>
      <c r="D631" s="66">
        <v>1423</v>
      </c>
      <c r="O631" s="18"/>
    </row>
    <row r="632" spans="1:15" x14ac:dyDescent="0.2">
      <c r="A632" s="1" t="s">
        <v>5610</v>
      </c>
      <c r="B632" s="50">
        <v>14</v>
      </c>
      <c r="C632" s="2">
        <v>77</v>
      </c>
      <c r="D632" s="66">
        <v>0</v>
      </c>
      <c r="O632" s="18"/>
    </row>
    <row r="633" spans="1:15" x14ac:dyDescent="0.2">
      <c r="A633" s="1" t="s">
        <v>5611</v>
      </c>
      <c r="B633" s="50">
        <v>14</v>
      </c>
      <c r="C633" s="2">
        <v>78</v>
      </c>
      <c r="D633" s="66">
        <v>0</v>
      </c>
      <c r="O633" s="18"/>
    </row>
    <row r="634" spans="1:15" x14ac:dyDescent="0.2">
      <c r="A634" s="1" t="s">
        <v>5612</v>
      </c>
      <c r="B634" s="50">
        <v>13</v>
      </c>
      <c r="C634" s="2">
        <v>80</v>
      </c>
      <c r="D634" s="66">
        <v>0</v>
      </c>
      <c r="O634" s="18"/>
    </row>
    <row r="635" spans="1:15" x14ac:dyDescent="0.2">
      <c r="A635" s="1" t="s">
        <v>5613</v>
      </c>
      <c r="B635" s="50">
        <v>14</v>
      </c>
      <c r="C635" s="2">
        <v>77</v>
      </c>
      <c r="D635" s="66">
        <v>0</v>
      </c>
      <c r="O635" s="18"/>
    </row>
    <row r="636" spans="1:15" x14ac:dyDescent="0.2">
      <c r="A636" s="1" t="s">
        <v>5614</v>
      </c>
      <c r="B636" s="50">
        <v>14</v>
      </c>
      <c r="C636" s="2">
        <v>74</v>
      </c>
      <c r="D636" s="66">
        <v>0</v>
      </c>
      <c r="H636">
        <v>465048</v>
      </c>
      <c r="K636">
        <v>402300</v>
      </c>
      <c r="O636" s="18"/>
    </row>
    <row r="637" spans="1:15" x14ac:dyDescent="0.2">
      <c r="A637" s="1" t="s">
        <v>5615</v>
      </c>
      <c r="B637" s="50">
        <v>15</v>
      </c>
      <c r="C637" s="2">
        <v>71</v>
      </c>
      <c r="D637" s="66">
        <v>1423</v>
      </c>
      <c r="H637">
        <v>465117</v>
      </c>
      <c r="K637">
        <v>402300</v>
      </c>
      <c r="O637" s="18"/>
    </row>
    <row r="638" spans="1:15" x14ac:dyDescent="0.2">
      <c r="A638" s="1" t="s">
        <v>5616</v>
      </c>
      <c r="B638" s="50">
        <v>17</v>
      </c>
      <c r="C638" s="2">
        <v>63</v>
      </c>
      <c r="D638" s="66">
        <v>1242</v>
      </c>
      <c r="H638">
        <v>465334</v>
      </c>
      <c r="K638">
        <v>402300</v>
      </c>
      <c r="O638" s="18"/>
    </row>
    <row r="639" spans="1:15" x14ac:dyDescent="0.2">
      <c r="A639" s="1" t="s">
        <v>5617</v>
      </c>
      <c r="B639" s="50">
        <v>18</v>
      </c>
      <c r="C639" s="2">
        <v>55</v>
      </c>
      <c r="D639" s="66">
        <v>1206</v>
      </c>
      <c r="H639">
        <v>465358</v>
      </c>
      <c r="K639">
        <v>402300</v>
      </c>
      <c r="O639" s="18"/>
    </row>
    <row r="640" spans="1:15" x14ac:dyDescent="0.2">
      <c r="A640" s="1" t="s">
        <v>5618</v>
      </c>
      <c r="B640" s="50">
        <v>20</v>
      </c>
      <c r="C640" s="2">
        <v>48</v>
      </c>
      <c r="D640" s="66">
        <v>1231</v>
      </c>
      <c r="H640">
        <v>465844</v>
      </c>
      <c r="K640">
        <v>402300</v>
      </c>
      <c r="O640" s="18"/>
    </row>
    <row r="641" spans="1:15" x14ac:dyDescent="0.2">
      <c r="A641" s="1" t="s">
        <v>5619</v>
      </c>
      <c r="B641" s="50">
        <v>21</v>
      </c>
      <c r="C641" s="2">
        <v>43</v>
      </c>
      <c r="D641" s="66">
        <v>1286</v>
      </c>
      <c r="H641">
        <v>465966</v>
      </c>
      <c r="K641">
        <v>402365</v>
      </c>
      <c r="O641" s="18"/>
    </row>
    <row r="642" spans="1:15" x14ac:dyDescent="0.2">
      <c r="A642" s="1" t="s">
        <v>5620</v>
      </c>
      <c r="B642" s="50">
        <v>22</v>
      </c>
      <c r="C642" s="2">
        <v>38</v>
      </c>
      <c r="D642" s="66">
        <v>1080</v>
      </c>
      <c r="H642">
        <v>465966</v>
      </c>
      <c r="K642">
        <v>402365</v>
      </c>
      <c r="O642" s="18"/>
    </row>
    <row r="643" spans="1:15" x14ac:dyDescent="0.2">
      <c r="A643" s="1" t="s">
        <v>5621</v>
      </c>
      <c r="B643" s="50">
        <v>24</v>
      </c>
      <c r="C643" s="2">
        <v>33</v>
      </c>
      <c r="D643" s="66">
        <v>1130</v>
      </c>
      <c r="H643">
        <v>466118</v>
      </c>
      <c r="K643">
        <v>402403</v>
      </c>
      <c r="O643" s="18"/>
    </row>
    <row r="644" spans="1:15" x14ac:dyDescent="0.2">
      <c r="A644" s="1" t="s">
        <v>5622</v>
      </c>
      <c r="B644" s="50">
        <v>23</v>
      </c>
      <c r="C644" s="2">
        <v>33</v>
      </c>
      <c r="D644" s="66">
        <v>1107</v>
      </c>
      <c r="O644" s="18"/>
    </row>
    <row r="645" spans="1:15" x14ac:dyDescent="0.2">
      <c r="A645" s="1" t="s">
        <v>5623</v>
      </c>
      <c r="B645" s="50">
        <v>23</v>
      </c>
      <c r="C645" s="2">
        <v>33</v>
      </c>
      <c r="D645" s="66">
        <v>1107</v>
      </c>
      <c r="O645" s="18"/>
    </row>
    <row r="646" spans="1:15" x14ac:dyDescent="0.2">
      <c r="A646" s="1" t="s">
        <v>5624</v>
      </c>
      <c r="B646" s="50">
        <v>23</v>
      </c>
      <c r="C646" s="2">
        <v>33</v>
      </c>
      <c r="D646" s="66">
        <v>1107</v>
      </c>
      <c r="O646" s="18"/>
    </row>
    <row r="647" spans="1:15" x14ac:dyDescent="0.2">
      <c r="A647" s="1" t="s">
        <v>5625</v>
      </c>
      <c r="B647" s="50">
        <v>22</v>
      </c>
      <c r="C647" s="2">
        <v>35</v>
      </c>
      <c r="D647" s="66">
        <v>1080</v>
      </c>
      <c r="O647" s="18"/>
    </row>
    <row r="648" spans="1:15" x14ac:dyDescent="0.2">
      <c r="A648" s="1" t="s">
        <v>5626</v>
      </c>
      <c r="B648" s="50">
        <v>22</v>
      </c>
      <c r="C648" s="2">
        <v>38</v>
      </c>
      <c r="D648" s="66">
        <v>1080</v>
      </c>
      <c r="F648" s="23"/>
      <c r="G648" s="23"/>
      <c r="H648" s="23"/>
      <c r="I648" s="23"/>
      <c r="J648" s="23"/>
      <c r="K648" s="23"/>
      <c r="O648" s="18"/>
    </row>
    <row r="649" spans="1:15" x14ac:dyDescent="0.2">
      <c r="A649" s="1" t="s">
        <v>5627</v>
      </c>
      <c r="B649" s="50">
        <v>21</v>
      </c>
      <c r="C649" s="2">
        <v>40</v>
      </c>
      <c r="D649" s="66">
        <v>1286</v>
      </c>
      <c r="O649" s="18"/>
    </row>
    <row r="650" spans="1:15" x14ac:dyDescent="0.2">
      <c r="A650" s="1" t="s">
        <v>5628</v>
      </c>
      <c r="B650" s="50">
        <v>21</v>
      </c>
      <c r="C650" s="2">
        <v>42</v>
      </c>
      <c r="D650" s="66">
        <v>1286</v>
      </c>
      <c r="O650" s="18"/>
    </row>
    <row r="651" spans="1:15" x14ac:dyDescent="0.2">
      <c r="A651" s="1" t="s">
        <v>5629</v>
      </c>
      <c r="B651" s="50">
        <v>20</v>
      </c>
      <c r="C651" s="2">
        <v>44</v>
      </c>
      <c r="D651" s="66">
        <v>1231</v>
      </c>
      <c r="O651" s="18"/>
    </row>
    <row r="652" spans="1:15" x14ac:dyDescent="0.2">
      <c r="A652" s="1" t="s">
        <v>5630</v>
      </c>
      <c r="B652" s="50">
        <v>19</v>
      </c>
      <c r="C652" s="2">
        <v>46</v>
      </c>
      <c r="D652" s="66">
        <v>1169</v>
      </c>
      <c r="E652" s="67">
        <f>AVERAGE(D629:D652)</f>
        <v>961.25</v>
      </c>
      <c r="F652" s="56"/>
      <c r="G652" s="56"/>
      <c r="H652" s="55">
        <f>H660-H636</f>
        <v>1570</v>
      </c>
      <c r="I652" s="55"/>
      <c r="J652" s="55"/>
      <c r="K652" s="55">
        <f>K660-K636</f>
        <v>365</v>
      </c>
      <c r="L652" s="9">
        <f>(H660-H636)+(K660-K636)</f>
        <v>1935</v>
      </c>
      <c r="O652" s="18"/>
    </row>
    <row r="653" spans="1:15" x14ac:dyDescent="0.2">
      <c r="A653" s="1" t="s">
        <v>5631</v>
      </c>
      <c r="B653" s="50">
        <v>18</v>
      </c>
      <c r="C653" s="2">
        <v>28</v>
      </c>
      <c r="D653" s="66">
        <v>0</v>
      </c>
      <c r="E653" s="67"/>
      <c r="F653" s="8"/>
      <c r="O653" s="18"/>
    </row>
    <row r="654" spans="1:15" x14ac:dyDescent="0.2">
      <c r="A654" s="1" t="s">
        <v>5632</v>
      </c>
      <c r="B654" s="50">
        <v>17</v>
      </c>
      <c r="C654" s="2">
        <v>30</v>
      </c>
      <c r="D654" s="66">
        <v>797</v>
      </c>
      <c r="O654" s="18"/>
    </row>
    <row r="655" spans="1:15" x14ac:dyDescent="0.2">
      <c r="A655" s="1" t="s">
        <v>5633</v>
      </c>
      <c r="B655" s="50">
        <v>17</v>
      </c>
      <c r="C655" s="2">
        <v>31</v>
      </c>
      <c r="D655" s="66">
        <v>797</v>
      </c>
      <c r="O655" s="18"/>
    </row>
    <row r="656" spans="1:15" x14ac:dyDescent="0.2">
      <c r="A656" s="1" t="s">
        <v>5634</v>
      </c>
      <c r="B656" s="50">
        <v>16</v>
      </c>
      <c r="C656" s="2">
        <v>34</v>
      </c>
      <c r="D656" s="66">
        <v>692</v>
      </c>
      <c r="O656" s="18"/>
    </row>
    <row r="657" spans="1:15" x14ac:dyDescent="0.2">
      <c r="A657" s="1" t="s">
        <v>5635</v>
      </c>
      <c r="B657" s="50">
        <v>15</v>
      </c>
      <c r="C657" s="2">
        <v>37</v>
      </c>
      <c r="D657" s="66">
        <v>565</v>
      </c>
      <c r="O657" s="18"/>
    </row>
    <row r="658" spans="1:15" x14ac:dyDescent="0.2">
      <c r="A658" s="1" t="s">
        <v>5636</v>
      </c>
      <c r="B658" s="50">
        <v>14</v>
      </c>
      <c r="C658" s="2">
        <v>40</v>
      </c>
      <c r="D658" s="66">
        <v>0</v>
      </c>
      <c r="O658" s="18"/>
    </row>
    <row r="659" spans="1:15" x14ac:dyDescent="0.2">
      <c r="A659" s="1" t="s">
        <v>5637</v>
      </c>
      <c r="B659" s="50">
        <v>15</v>
      </c>
      <c r="C659" s="2">
        <v>39</v>
      </c>
      <c r="D659" s="66">
        <v>565</v>
      </c>
      <c r="O659" s="18"/>
    </row>
    <row r="660" spans="1:15" x14ac:dyDescent="0.2">
      <c r="A660" s="1" t="s">
        <v>5638</v>
      </c>
      <c r="B660" s="50">
        <v>16</v>
      </c>
      <c r="C660" s="2">
        <v>39</v>
      </c>
      <c r="D660" s="66">
        <v>692</v>
      </c>
      <c r="H660">
        <v>466618</v>
      </c>
      <c r="K660">
        <v>402665</v>
      </c>
      <c r="O660" s="18"/>
    </row>
    <row r="661" spans="1:15" x14ac:dyDescent="0.2">
      <c r="A661" s="1" t="s">
        <v>5639</v>
      </c>
      <c r="B661" s="50">
        <v>16</v>
      </c>
      <c r="C661" s="2">
        <v>38</v>
      </c>
      <c r="D661" s="66">
        <v>692</v>
      </c>
      <c r="H661">
        <v>466618</v>
      </c>
      <c r="K661">
        <v>402665</v>
      </c>
      <c r="O661" s="18"/>
    </row>
    <row r="662" spans="1:15" x14ac:dyDescent="0.2">
      <c r="A662" s="1" t="s">
        <v>5640</v>
      </c>
      <c r="B662" s="50">
        <v>19</v>
      </c>
      <c r="C662" s="2">
        <v>33</v>
      </c>
      <c r="D662" s="66">
        <v>949</v>
      </c>
      <c r="H662">
        <v>466889</v>
      </c>
      <c r="K662">
        <v>402665</v>
      </c>
      <c r="O662" s="18"/>
    </row>
    <row r="663" spans="1:15" x14ac:dyDescent="0.2">
      <c r="A663" s="1" t="s">
        <v>5641</v>
      </c>
      <c r="B663" s="50">
        <v>21</v>
      </c>
      <c r="C663" s="2">
        <v>28</v>
      </c>
      <c r="D663" s="66">
        <v>0</v>
      </c>
      <c r="H663">
        <v>467114</v>
      </c>
      <c r="K663">
        <v>402665</v>
      </c>
      <c r="O663" s="18"/>
    </row>
    <row r="664" spans="1:15" x14ac:dyDescent="0.2">
      <c r="A664" s="1" t="s">
        <v>5642</v>
      </c>
      <c r="B664" s="50">
        <v>23</v>
      </c>
      <c r="C664" s="2">
        <v>23</v>
      </c>
      <c r="D664" s="66">
        <v>0</v>
      </c>
      <c r="H664">
        <v>467370</v>
      </c>
      <c r="K664">
        <v>402665</v>
      </c>
      <c r="O664" s="18"/>
    </row>
    <row r="665" spans="1:15" x14ac:dyDescent="0.2">
      <c r="A665" s="1" t="s">
        <v>5643</v>
      </c>
      <c r="B665" s="50">
        <v>24</v>
      </c>
      <c r="C665" s="2">
        <v>21</v>
      </c>
      <c r="D665" s="66">
        <v>0</v>
      </c>
      <c r="H665">
        <v>467472</v>
      </c>
      <c r="K665">
        <v>402665</v>
      </c>
      <c r="O665" s="18"/>
    </row>
    <row r="666" spans="1:15" x14ac:dyDescent="0.2">
      <c r="A666" s="1" t="s">
        <v>5644</v>
      </c>
      <c r="B666" s="50">
        <v>25</v>
      </c>
      <c r="C666" s="2">
        <v>19</v>
      </c>
      <c r="D666" s="66">
        <v>0</v>
      </c>
      <c r="H666">
        <v>467472</v>
      </c>
      <c r="K666">
        <v>402665</v>
      </c>
      <c r="O666" s="18"/>
    </row>
    <row r="667" spans="1:15" x14ac:dyDescent="0.2">
      <c r="A667" s="1" t="s">
        <v>5645</v>
      </c>
      <c r="B667" s="50">
        <v>26</v>
      </c>
      <c r="C667" s="2">
        <v>17</v>
      </c>
      <c r="D667" s="66">
        <v>0</v>
      </c>
      <c r="H667">
        <v>467778</v>
      </c>
      <c r="K667">
        <v>402665</v>
      </c>
      <c r="O667" s="18"/>
    </row>
    <row r="668" spans="1:15" x14ac:dyDescent="0.2">
      <c r="A668" s="1" t="s">
        <v>5646</v>
      </c>
      <c r="B668" s="50">
        <v>26</v>
      </c>
      <c r="C668" s="2">
        <v>18</v>
      </c>
      <c r="D668" s="66">
        <v>0</v>
      </c>
      <c r="H668">
        <v>468070</v>
      </c>
      <c r="K668">
        <v>402665</v>
      </c>
      <c r="O668" s="18"/>
    </row>
    <row r="669" spans="1:15" x14ac:dyDescent="0.2">
      <c r="A669" s="1" t="s">
        <v>5647</v>
      </c>
      <c r="B669" s="50">
        <v>26</v>
      </c>
      <c r="C669" s="2">
        <v>19</v>
      </c>
      <c r="D669" s="66">
        <v>0</v>
      </c>
      <c r="O669" s="18"/>
    </row>
    <row r="670" spans="1:15" x14ac:dyDescent="0.2">
      <c r="A670" s="1" t="s">
        <v>5648</v>
      </c>
      <c r="B670" s="50">
        <v>26</v>
      </c>
      <c r="C670" s="2">
        <v>20</v>
      </c>
      <c r="D670" s="66">
        <v>0</v>
      </c>
      <c r="O670" s="18"/>
    </row>
    <row r="671" spans="1:15" x14ac:dyDescent="0.2">
      <c r="A671" s="1" t="s">
        <v>5649</v>
      </c>
      <c r="B671" s="50">
        <v>25</v>
      </c>
      <c r="C671" s="2">
        <v>23</v>
      </c>
      <c r="D671" s="66">
        <v>0</v>
      </c>
      <c r="O671" s="18"/>
    </row>
    <row r="672" spans="1:15" x14ac:dyDescent="0.2">
      <c r="A672" s="1" t="s">
        <v>5650</v>
      </c>
      <c r="B672" s="50">
        <v>24</v>
      </c>
      <c r="C672" s="2">
        <v>25</v>
      </c>
      <c r="D672" s="66">
        <v>0</v>
      </c>
      <c r="O672" s="18"/>
    </row>
    <row r="673" spans="1:15" x14ac:dyDescent="0.2">
      <c r="A673" s="1" t="s">
        <v>5651</v>
      </c>
      <c r="B673" s="50">
        <v>23</v>
      </c>
      <c r="C673" s="2">
        <v>27</v>
      </c>
      <c r="D673" s="66">
        <v>0</v>
      </c>
      <c r="O673" s="18"/>
    </row>
    <row r="674" spans="1:15" x14ac:dyDescent="0.2">
      <c r="A674" s="1" t="s">
        <v>5652</v>
      </c>
      <c r="B674" s="50">
        <v>22</v>
      </c>
      <c r="C674" s="2">
        <v>28</v>
      </c>
      <c r="D674" s="66">
        <v>0</v>
      </c>
      <c r="O674" s="18"/>
    </row>
    <row r="675" spans="1:15" x14ac:dyDescent="0.2">
      <c r="A675" s="1" t="s">
        <v>5653</v>
      </c>
      <c r="B675" s="50">
        <v>20</v>
      </c>
      <c r="C675" s="2">
        <v>30</v>
      </c>
      <c r="D675" s="66">
        <v>1003</v>
      </c>
      <c r="O675" s="18"/>
    </row>
    <row r="676" spans="1:15" x14ac:dyDescent="0.2">
      <c r="A676" s="1" t="s">
        <v>5654</v>
      </c>
      <c r="B676" s="50">
        <v>19</v>
      </c>
      <c r="C676" s="2">
        <v>31</v>
      </c>
      <c r="D676" s="66">
        <v>949</v>
      </c>
      <c r="E676" s="67">
        <f>AVERAGE(D653:D676)</f>
        <v>320.875</v>
      </c>
      <c r="F676" s="56"/>
      <c r="G676" s="56"/>
      <c r="H676" s="55">
        <f>H684-H660</f>
        <v>1611</v>
      </c>
      <c r="I676" s="55"/>
      <c r="J676" s="55"/>
      <c r="K676" s="55">
        <f>K684-K660</f>
        <v>0</v>
      </c>
      <c r="L676" s="9"/>
      <c r="O676" s="18"/>
    </row>
    <row r="677" spans="1:15" x14ac:dyDescent="0.2">
      <c r="A677" s="1" t="s">
        <v>5655</v>
      </c>
      <c r="B677" s="50">
        <v>14</v>
      </c>
      <c r="C677" s="2">
        <v>42</v>
      </c>
      <c r="D677" s="66">
        <v>0</v>
      </c>
      <c r="E677" s="67"/>
      <c r="F677" s="8"/>
      <c r="O677" s="18"/>
    </row>
    <row r="678" spans="1:15" x14ac:dyDescent="0.2">
      <c r="A678" s="1" t="s">
        <v>5656</v>
      </c>
      <c r="B678" s="50">
        <v>13</v>
      </c>
      <c r="C678" s="2">
        <v>42</v>
      </c>
      <c r="D678" s="66">
        <v>0</v>
      </c>
      <c r="O678" s="18"/>
    </row>
    <row r="679" spans="1:15" x14ac:dyDescent="0.2">
      <c r="A679" s="1" t="s">
        <v>5657</v>
      </c>
      <c r="B679" s="50">
        <v>13</v>
      </c>
      <c r="C679" s="2">
        <v>43</v>
      </c>
      <c r="D679" s="66">
        <v>0</v>
      </c>
      <c r="O679" s="18"/>
    </row>
    <row r="680" spans="1:15" x14ac:dyDescent="0.2">
      <c r="A680" s="1" t="s">
        <v>5658</v>
      </c>
      <c r="B680" s="50">
        <v>12</v>
      </c>
      <c r="C680" s="2">
        <v>44</v>
      </c>
      <c r="D680" s="66">
        <v>0</v>
      </c>
      <c r="O680" s="18"/>
    </row>
    <row r="681" spans="1:15" x14ac:dyDescent="0.2">
      <c r="A681" s="1" t="s">
        <v>5659</v>
      </c>
      <c r="B681" s="50">
        <v>12</v>
      </c>
      <c r="C681" s="2">
        <v>46</v>
      </c>
      <c r="D681" s="66">
        <v>0</v>
      </c>
      <c r="O681" s="18"/>
    </row>
    <row r="682" spans="1:15" x14ac:dyDescent="0.2">
      <c r="A682" s="1" t="s">
        <v>5660</v>
      </c>
      <c r="B682" s="50">
        <v>11</v>
      </c>
      <c r="C682" s="2">
        <v>48</v>
      </c>
      <c r="D682" s="66">
        <v>0</v>
      </c>
      <c r="O682" s="18"/>
    </row>
    <row r="683" spans="1:15" x14ac:dyDescent="0.2">
      <c r="A683" s="1" t="s">
        <v>5661</v>
      </c>
      <c r="B683" s="50">
        <v>11</v>
      </c>
      <c r="C683" s="2">
        <v>49</v>
      </c>
      <c r="D683" s="66">
        <v>0</v>
      </c>
      <c r="O683" s="18"/>
    </row>
    <row r="684" spans="1:15" x14ac:dyDescent="0.2">
      <c r="A684" s="1" t="s">
        <v>5662</v>
      </c>
      <c r="B684" s="50">
        <v>11</v>
      </c>
      <c r="C684" s="2">
        <v>46</v>
      </c>
      <c r="D684" s="66">
        <v>0</v>
      </c>
      <c r="H684">
        <v>468229</v>
      </c>
      <c r="K684">
        <v>402665</v>
      </c>
      <c r="O684" s="18"/>
    </row>
    <row r="685" spans="1:15" x14ac:dyDescent="0.2">
      <c r="A685" s="1" t="s">
        <v>5663</v>
      </c>
      <c r="B685" s="50">
        <v>13</v>
      </c>
      <c r="C685" s="2">
        <v>42</v>
      </c>
      <c r="D685" s="66">
        <v>0</v>
      </c>
      <c r="H685">
        <v>468229</v>
      </c>
      <c r="K685">
        <v>402665</v>
      </c>
      <c r="O685" s="18"/>
    </row>
    <row r="686" spans="1:15" x14ac:dyDescent="0.2">
      <c r="A686" s="1" t="s">
        <v>5664</v>
      </c>
      <c r="B686" s="50">
        <v>16</v>
      </c>
      <c r="C686" s="2">
        <v>34</v>
      </c>
      <c r="D686" s="66">
        <v>692</v>
      </c>
      <c r="H686">
        <v>468399</v>
      </c>
      <c r="K686">
        <v>402665</v>
      </c>
      <c r="O686" s="18"/>
    </row>
    <row r="687" spans="1:15" x14ac:dyDescent="0.2">
      <c r="A687" s="1" t="s">
        <v>5665</v>
      </c>
      <c r="B687" s="50">
        <v>18</v>
      </c>
      <c r="C687" s="2">
        <v>28</v>
      </c>
      <c r="D687" s="66">
        <v>0</v>
      </c>
      <c r="H687">
        <v>468680</v>
      </c>
      <c r="K687">
        <v>402670</v>
      </c>
      <c r="O687" s="18"/>
    </row>
    <row r="688" spans="1:15" x14ac:dyDescent="0.2">
      <c r="A688" s="1" t="s">
        <v>5666</v>
      </c>
      <c r="B688" s="50">
        <v>21</v>
      </c>
      <c r="C688" s="2">
        <v>24</v>
      </c>
      <c r="D688" s="66">
        <v>0</v>
      </c>
      <c r="H688">
        <v>468846</v>
      </c>
      <c r="K688">
        <v>402713</v>
      </c>
      <c r="O688" s="18"/>
    </row>
    <row r="689" spans="1:15" x14ac:dyDescent="0.2">
      <c r="A689" s="1" t="s">
        <v>5667</v>
      </c>
      <c r="B689" s="50">
        <v>22</v>
      </c>
      <c r="C689" s="2">
        <v>22</v>
      </c>
      <c r="D689" s="66">
        <v>0</v>
      </c>
      <c r="H689">
        <v>469252</v>
      </c>
      <c r="K689">
        <v>402713</v>
      </c>
      <c r="O689" s="18"/>
    </row>
    <row r="690" spans="1:15" x14ac:dyDescent="0.2">
      <c r="A690" s="1" t="s">
        <v>5668</v>
      </c>
      <c r="B690" s="50">
        <v>22</v>
      </c>
      <c r="C690" s="2">
        <v>21</v>
      </c>
      <c r="D690" s="66">
        <v>0</v>
      </c>
      <c r="H690">
        <v>469252</v>
      </c>
      <c r="K690">
        <v>402713</v>
      </c>
      <c r="O690" s="18"/>
    </row>
    <row r="691" spans="1:15" x14ac:dyDescent="0.2">
      <c r="A691" s="1" t="s">
        <v>5669</v>
      </c>
      <c r="B691" s="50">
        <v>23</v>
      </c>
      <c r="C691" s="2">
        <v>21</v>
      </c>
      <c r="D691" s="66">
        <v>0</v>
      </c>
      <c r="H691">
        <v>469252</v>
      </c>
      <c r="K691">
        <v>402713</v>
      </c>
      <c r="O691" s="18"/>
    </row>
    <row r="692" spans="1:15" x14ac:dyDescent="0.2">
      <c r="A692" s="1" t="s">
        <v>5670</v>
      </c>
      <c r="B692" s="50">
        <v>23</v>
      </c>
      <c r="C692" s="2">
        <v>21</v>
      </c>
      <c r="D692" s="66">
        <v>0</v>
      </c>
      <c r="H692">
        <v>469252</v>
      </c>
      <c r="K692">
        <v>402713</v>
      </c>
      <c r="O692" s="18"/>
    </row>
    <row r="693" spans="1:15" x14ac:dyDescent="0.2">
      <c r="A693" s="1" t="s">
        <v>5671</v>
      </c>
      <c r="B693" s="50">
        <v>22</v>
      </c>
      <c r="C693" s="2">
        <v>21</v>
      </c>
      <c r="D693" s="66">
        <v>0</v>
      </c>
      <c r="O693" s="18"/>
    </row>
    <row r="694" spans="1:15" x14ac:dyDescent="0.2">
      <c r="A694" s="1" t="s">
        <v>5672</v>
      </c>
      <c r="B694" s="50">
        <v>21</v>
      </c>
      <c r="C694" s="2">
        <v>23</v>
      </c>
      <c r="D694" s="66">
        <v>0</v>
      </c>
      <c r="O694" s="18"/>
    </row>
    <row r="695" spans="1:15" x14ac:dyDescent="0.2">
      <c r="A695" s="1" t="s">
        <v>5673</v>
      </c>
      <c r="B695" s="50">
        <v>20</v>
      </c>
      <c r="C695" s="2">
        <v>25</v>
      </c>
      <c r="D695" s="66">
        <v>0</v>
      </c>
      <c r="O695" s="18"/>
    </row>
    <row r="696" spans="1:15" x14ac:dyDescent="0.2">
      <c r="A696" s="1" t="s">
        <v>5674</v>
      </c>
      <c r="B696" s="50">
        <v>19</v>
      </c>
      <c r="C696" s="2">
        <v>27</v>
      </c>
      <c r="D696" s="66">
        <v>0</v>
      </c>
      <c r="O696" s="18"/>
    </row>
    <row r="697" spans="1:15" x14ac:dyDescent="0.2">
      <c r="A697" s="1" t="s">
        <v>5675</v>
      </c>
      <c r="B697" s="50">
        <v>18</v>
      </c>
      <c r="C697" s="2">
        <v>29</v>
      </c>
      <c r="D697" s="66">
        <v>0</v>
      </c>
      <c r="O697" s="18"/>
    </row>
    <row r="698" spans="1:15" x14ac:dyDescent="0.2">
      <c r="A698" s="1" t="s">
        <v>5676</v>
      </c>
      <c r="B698" s="50">
        <v>16</v>
      </c>
      <c r="C698" s="2">
        <v>32</v>
      </c>
      <c r="D698" s="66">
        <v>692</v>
      </c>
      <c r="O698" s="18"/>
    </row>
    <row r="699" spans="1:15" x14ac:dyDescent="0.2">
      <c r="A699" s="1" t="s">
        <v>5677</v>
      </c>
      <c r="B699" s="50">
        <v>15</v>
      </c>
      <c r="C699" s="2">
        <v>35</v>
      </c>
      <c r="D699" s="66">
        <v>565</v>
      </c>
      <c r="O699" s="18"/>
    </row>
    <row r="700" spans="1:15" x14ac:dyDescent="0.2">
      <c r="A700" s="1" t="s">
        <v>5678</v>
      </c>
      <c r="B700" s="50">
        <v>14</v>
      </c>
      <c r="C700" s="2">
        <v>38</v>
      </c>
      <c r="D700" s="66">
        <v>0</v>
      </c>
      <c r="E700" s="67">
        <f>AVERAGE(D677:D700)</f>
        <v>81.208333333333329</v>
      </c>
      <c r="F700" s="56"/>
      <c r="G700" s="56"/>
      <c r="H700" s="55"/>
      <c r="I700" s="55"/>
      <c r="J700" s="55"/>
      <c r="K700" s="55"/>
      <c r="L700" s="8"/>
      <c r="O700" s="18"/>
    </row>
    <row r="701" spans="1:15" x14ac:dyDescent="0.2">
      <c r="A701" s="1" t="s">
        <v>5679</v>
      </c>
      <c r="B701" s="50">
        <v>18</v>
      </c>
      <c r="C701" s="2">
        <v>29</v>
      </c>
      <c r="D701" s="66">
        <v>0</v>
      </c>
      <c r="E701" s="67"/>
      <c r="F701" s="8"/>
      <c r="O701" s="18"/>
    </row>
    <row r="702" spans="1:15" x14ac:dyDescent="0.2">
      <c r="A702" s="1" t="s">
        <v>5680</v>
      </c>
      <c r="B702" s="50">
        <v>17</v>
      </c>
      <c r="C702" s="2">
        <v>30</v>
      </c>
      <c r="D702" s="66">
        <v>797</v>
      </c>
      <c r="O702" s="18"/>
    </row>
    <row r="703" spans="1:15" x14ac:dyDescent="0.2">
      <c r="A703" s="1" t="s">
        <v>5681</v>
      </c>
      <c r="B703" s="50">
        <v>17</v>
      </c>
      <c r="C703" s="2">
        <v>31</v>
      </c>
      <c r="D703" s="66">
        <v>797</v>
      </c>
      <c r="O703" s="18"/>
    </row>
    <row r="704" spans="1:15" x14ac:dyDescent="0.2">
      <c r="A704" s="1" t="s">
        <v>5682</v>
      </c>
      <c r="B704" s="50">
        <v>16</v>
      </c>
      <c r="C704" s="2">
        <v>32</v>
      </c>
      <c r="D704" s="66">
        <v>692</v>
      </c>
      <c r="O704" s="18"/>
    </row>
    <row r="705" spans="1:15" x14ac:dyDescent="0.2">
      <c r="A705" s="1" t="s">
        <v>5683</v>
      </c>
      <c r="B705" s="50">
        <v>15</v>
      </c>
      <c r="C705" s="2">
        <v>33</v>
      </c>
      <c r="D705" s="66">
        <v>565</v>
      </c>
      <c r="O705" s="18"/>
    </row>
    <row r="706" spans="1:15" x14ac:dyDescent="0.2">
      <c r="A706" s="1" t="s">
        <v>5684</v>
      </c>
      <c r="B706" s="50">
        <v>14</v>
      </c>
      <c r="C706" s="2">
        <v>34</v>
      </c>
      <c r="D706" s="66">
        <v>0</v>
      </c>
      <c r="O706" s="18"/>
    </row>
    <row r="707" spans="1:15" x14ac:dyDescent="0.2">
      <c r="A707" s="1" t="s">
        <v>5685</v>
      </c>
      <c r="B707" s="50">
        <v>14</v>
      </c>
      <c r="C707" s="2">
        <v>33</v>
      </c>
      <c r="D707" s="66">
        <v>0</v>
      </c>
      <c r="O707" s="18"/>
    </row>
    <row r="708" spans="1:15" x14ac:dyDescent="0.2">
      <c r="A708" s="1" t="s">
        <v>5686</v>
      </c>
      <c r="B708" s="50">
        <v>14</v>
      </c>
      <c r="C708" s="2">
        <v>33</v>
      </c>
      <c r="D708" s="66">
        <v>0</v>
      </c>
      <c r="O708" s="18"/>
    </row>
    <row r="709" spans="1:15" x14ac:dyDescent="0.2">
      <c r="A709" s="1" t="s">
        <v>5687</v>
      </c>
      <c r="B709" s="50">
        <v>14</v>
      </c>
      <c r="C709" s="2">
        <v>32</v>
      </c>
      <c r="D709" s="66">
        <v>0</v>
      </c>
      <c r="O709" s="18"/>
    </row>
    <row r="710" spans="1:15" x14ac:dyDescent="0.2">
      <c r="A710" s="1" t="s">
        <v>5688</v>
      </c>
      <c r="B710" s="50">
        <v>16</v>
      </c>
      <c r="C710" s="2">
        <v>30</v>
      </c>
      <c r="D710" s="66">
        <v>692</v>
      </c>
      <c r="O710" s="18"/>
    </row>
    <row r="711" spans="1:15" x14ac:dyDescent="0.2">
      <c r="A711" s="1" t="s">
        <v>5689</v>
      </c>
      <c r="B711" s="50">
        <v>18</v>
      </c>
      <c r="C711" s="2">
        <v>28</v>
      </c>
      <c r="D711" s="66">
        <v>0</v>
      </c>
      <c r="O711" s="18"/>
    </row>
    <row r="712" spans="1:15" x14ac:dyDescent="0.2">
      <c r="A712" s="1" t="s">
        <v>5690</v>
      </c>
      <c r="B712" s="50">
        <v>19</v>
      </c>
      <c r="C712" s="2">
        <v>26</v>
      </c>
      <c r="D712" s="66">
        <v>0</v>
      </c>
      <c r="O712" s="18"/>
    </row>
    <row r="713" spans="1:15" x14ac:dyDescent="0.2">
      <c r="A713" s="1" t="s">
        <v>5691</v>
      </c>
      <c r="B713" s="50">
        <v>20</v>
      </c>
      <c r="C713" s="2">
        <v>23</v>
      </c>
      <c r="D713" s="66">
        <v>0</v>
      </c>
      <c r="O713" s="18"/>
    </row>
    <row r="714" spans="1:15" x14ac:dyDescent="0.2">
      <c r="A714" s="1" t="s">
        <v>5692</v>
      </c>
      <c r="B714" s="50">
        <v>21</v>
      </c>
      <c r="C714" s="2">
        <v>21</v>
      </c>
      <c r="D714" s="66">
        <v>0</v>
      </c>
      <c r="O714" s="18"/>
    </row>
    <row r="715" spans="1:15" x14ac:dyDescent="0.2">
      <c r="A715" s="1" t="s">
        <v>5693</v>
      </c>
      <c r="B715" s="50">
        <v>22</v>
      </c>
      <c r="C715" s="2">
        <v>18</v>
      </c>
      <c r="D715" s="66">
        <v>0</v>
      </c>
      <c r="O715" s="18"/>
    </row>
    <row r="716" spans="1:15" x14ac:dyDescent="0.2">
      <c r="A716" s="1" t="s">
        <v>5694</v>
      </c>
      <c r="B716" s="50">
        <v>22</v>
      </c>
      <c r="C716" s="2">
        <v>20</v>
      </c>
      <c r="D716" s="66">
        <v>0</v>
      </c>
      <c r="O716" s="18"/>
    </row>
    <row r="717" spans="1:15" x14ac:dyDescent="0.2">
      <c r="A717" s="1" t="s">
        <v>5695</v>
      </c>
      <c r="B717" s="50">
        <v>21</v>
      </c>
      <c r="C717" s="2">
        <v>21</v>
      </c>
      <c r="D717" s="66">
        <v>0</v>
      </c>
      <c r="O717" s="18"/>
    </row>
    <row r="718" spans="1:15" x14ac:dyDescent="0.2">
      <c r="A718" s="1" t="s">
        <v>5696</v>
      </c>
      <c r="B718" s="50">
        <v>20</v>
      </c>
      <c r="C718" s="2">
        <v>22</v>
      </c>
      <c r="D718" s="66">
        <v>0</v>
      </c>
      <c r="O718" s="18"/>
    </row>
    <row r="719" spans="1:15" x14ac:dyDescent="0.2">
      <c r="A719" s="1" t="s">
        <v>5697</v>
      </c>
      <c r="B719" s="50">
        <v>20</v>
      </c>
      <c r="C719" s="2">
        <v>24</v>
      </c>
      <c r="D719" s="66">
        <v>0</v>
      </c>
      <c r="O719" s="18"/>
    </row>
    <row r="720" spans="1:15" x14ac:dyDescent="0.2">
      <c r="A720" s="1" t="s">
        <v>5698</v>
      </c>
      <c r="B720" s="50">
        <v>19</v>
      </c>
      <c r="C720" s="2">
        <v>25</v>
      </c>
      <c r="D720" s="66">
        <v>0</v>
      </c>
      <c r="O720" s="18"/>
    </row>
    <row r="721" spans="1:15" x14ac:dyDescent="0.2">
      <c r="A721" s="1" t="s">
        <v>5699</v>
      </c>
      <c r="B721" s="50">
        <v>18</v>
      </c>
      <c r="C721" s="2">
        <v>26</v>
      </c>
      <c r="D721" s="66">
        <v>0</v>
      </c>
      <c r="O721" s="18"/>
    </row>
    <row r="722" spans="1:15" x14ac:dyDescent="0.2">
      <c r="A722" s="1" t="s">
        <v>5700</v>
      </c>
      <c r="B722" s="50">
        <v>18</v>
      </c>
      <c r="C722" s="2">
        <v>28</v>
      </c>
      <c r="D722" s="66">
        <v>0</v>
      </c>
      <c r="O722" s="18"/>
    </row>
    <row r="723" spans="1:15" x14ac:dyDescent="0.2">
      <c r="A723" s="1" t="s">
        <v>5701</v>
      </c>
      <c r="B723" s="50">
        <v>18</v>
      </c>
      <c r="C723" s="2">
        <v>29</v>
      </c>
      <c r="D723" s="66">
        <v>0</v>
      </c>
      <c r="O723" s="18"/>
    </row>
    <row r="724" spans="1:15" x14ac:dyDescent="0.2">
      <c r="A724" s="1" t="s">
        <v>5702</v>
      </c>
      <c r="B724" s="50">
        <v>18</v>
      </c>
      <c r="C724" s="2">
        <v>31</v>
      </c>
      <c r="D724" s="66">
        <v>881</v>
      </c>
      <c r="E724" s="67">
        <f>AVERAGE(D701:D724)</f>
        <v>184.33333333333334</v>
      </c>
      <c r="F724" s="56"/>
      <c r="G724" s="56"/>
      <c r="H724" s="55"/>
      <c r="I724" s="55"/>
      <c r="J724" s="55"/>
      <c r="K724" s="55"/>
      <c r="O724" s="18"/>
    </row>
    <row r="725" spans="1:15" x14ac:dyDescent="0.2">
      <c r="A725" s="1" t="s">
        <v>5703</v>
      </c>
      <c r="B725" s="50">
        <v>18</v>
      </c>
      <c r="C725" s="2">
        <v>32</v>
      </c>
      <c r="D725" s="66">
        <v>881</v>
      </c>
      <c r="E725" s="67"/>
      <c r="F725" s="8"/>
      <c r="O725" s="18"/>
    </row>
    <row r="726" spans="1:15" x14ac:dyDescent="0.2">
      <c r="A726" s="1" t="s">
        <v>5704</v>
      </c>
      <c r="B726" s="50">
        <v>16</v>
      </c>
      <c r="C726" s="2">
        <v>33</v>
      </c>
      <c r="D726" s="66">
        <v>692</v>
      </c>
      <c r="O726" s="18"/>
    </row>
    <row r="727" spans="1:15" x14ac:dyDescent="0.2">
      <c r="A727" s="1" t="s">
        <v>5705</v>
      </c>
      <c r="B727" s="50">
        <v>15</v>
      </c>
      <c r="C727" s="2">
        <v>34</v>
      </c>
      <c r="D727" s="66">
        <v>565</v>
      </c>
      <c r="O727" s="18"/>
    </row>
    <row r="728" spans="1:15" x14ac:dyDescent="0.2">
      <c r="A728" s="1" t="s">
        <v>5706</v>
      </c>
      <c r="B728" s="50">
        <v>15</v>
      </c>
      <c r="C728" s="2">
        <v>35</v>
      </c>
      <c r="D728" s="66">
        <v>565</v>
      </c>
      <c r="O728" s="18"/>
    </row>
    <row r="729" spans="1:15" x14ac:dyDescent="0.2">
      <c r="A729" s="1" t="s">
        <v>5707</v>
      </c>
      <c r="B729" s="50">
        <v>14</v>
      </c>
      <c r="C729" s="2">
        <v>35</v>
      </c>
      <c r="D729" s="66">
        <v>0</v>
      </c>
      <c r="O729" s="18"/>
    </row>
    <row r="730" spans="1:15" x14ac:dyDescent="0.2">
      <c r="A730" s="1" t="s">
        <v>5708</v>
      </c>
      <c r="B730" s="50">
        <v>13</v>
      </c>
      <c r="C730" s="2">
        <v>36</v>
      </c>
      <c r="D730" s="66">
        <v>0</v>
      </c>
      <c r="O730" s="18"/>
    </row>
    <row r="731" spans="1:15" x14ac:dyDescent="0.2">
      <c r="A731" s="1" t="s">
        <v>5709</v>
      </c>
      <c r="B731" s="50">
        <v>14</v>
      </c>
      <c r="C731" s="2">
        <v>34</v>
      </c>
      <c r="D731" s="66">
        <v>0</v>
      </c>
      <c r="O731" s="18"/>
    </row>
    <row r="732" spans="1:15" x14ac:dyDescent="0.2">
      <c r="A732" s="1" t="s">
        <v>5710</v>
      </c>
      <c r="B732" s="50">
        <v>15</v>
      </c>
      <c r="C732" s="2">
        <v>33</v>
      </c>
      <c r="D732" s="66">
        <v>565</v>
      </c>
      <c r="O732" s="18"/>
    </row>
    <row r="733" spans="1:15" x14ac:dyDescent="0.2">
      <c r="A733" s="1" t="s">
        <v>5711</v>
      </c>
      <c r="B733" s="50">
        <v>16</v>
      </c>
      <c r="C733" s="2">
        <v>31</v>
      </c>
      <c r="D733" s="66">
        <v>692</v>
      </c>
      <c r="O733" s="18"/>
    </row>
    <row r="734" spans="1:15" x14ac:dyDescent="0.2">
      <c r="A734" s="1" t="s">
        <v>5712</v>
      </c>
      <c r="B734" s="50">
        <v>17</v>
      </c>
      <c r="C734" s="2">
        <v>28</v>
      </c>
      <c r="D734" s="66">
        <v>0</v>
      </c>
      <c r="O734" s="18"/>
    </row>
    <row r="735" spans="1:15" x14ac:dyDescent="0.2">
      <c r="A735" s="1" t="s">
        <v>5713</v>
      </c>
      <c r="B735" s="50">
        <v>19</v>
      </c>
      <c r="C735" s="2">
        <v>25</v>
      </c>
      <c r="D735" s="66">
        <v>0</v>
      </c>
      <c r="O735" s="18"/>
    </row>
    <row r="736" spans="1:15" x14ac:dyDescent="0.2">
      <c r="A736" s="1" t="s">
        <v>5714</v>
      </c>
      <c r="B736" s="50">
        <v>20</v>
      </c>
      <c r="C736" s="2">
        <v>21</v>
      </c>
      <c r="D736" s="66">
        <v>0</v>
      </c>
      <c r="O736" s="18"/>
    </row>
    <row r="737" spans="1:15" x14ac:dyDescent="0.2">
      <c r="A737" s="1" t="s">
        <v>5715</v>
      </c>
      <c r="B737" s="50">
        <v>21</v>
      </c>
      <c r="C737" s="2">
        <v>20</v>
      </c>
      <c r="D737" s="66">
        <v>0</v>
      </c>
      <c r="O737" s="18"/>
    </row>
    <row r="738" spans="1:15" x14ac:dyDescent="0.2">
      <c r="A738" s="1" t="s">
        <v>5716</v>
      </c>
      <c r="B738" s="50">
        <v>23</v>
      </c>
      <c r="C738" s="2">
        <v>18</v>
      </c>
      <c r="D738" s="66">
        <v>0</v>
      </c>
      <c r="O738" s="18"/>
    </row>
    <row r="739" spans="1:15" x14ac:dyDescent="0.2">
      <c r="A739" s="1" t="s">
        <v>5717</v>
      </c>
      <c r="B739" s="50">
        <v>24</v>
      </c>
      <c r="C739" s="2">
        <v>17</v>
      </c>
      <c r="D739" s="66">
        <v>0</v>
      </c>
      <c r="O739" s="18"/>
    </row>
    <row r="740" spans="1:15" x14ac:dyDescent="0.2">
      <c r="A740" s="1" t="s">
        <v>5718</v>
      </c>
      <c r="B740" s="50">
        <v>23</v>
      </c>
      <c r="C740" s="2">
        <v>18</v>
      </c>
      <c r="D740" s="66">
        <v>0</v>
      </c>
      <c r="O740" s="18"/>
    </row>
    <row r="741" spans="1:15" x14ac:dyDescent="0.2">
      <c r="A741" s="1" t="s">
        <v>5719</v>
      </c>
      <c r="B741" s="50">
        <v>22</v>
      </c>
      <c r="C741" s="2">
        <v>19</v>
      </c>
      <c r="D741" s="66">
        <v>0</v>
      </c>
      <c r="O741" s="18"/>
    </row>
    <row r="742" spans="1:15" x14ac:dyDescent="0.2">
      <c r="A742" s="1" t="s">
        <v>5720</v>
      </c>
      <c r="B742" s="50">
        <v>22</v>
      </c>
      <c r="C742" s="2">
        <v>20</v>
      </c>
      <c r="D742" s="66">
        <v>0</v>
      </c>
      <c r="O742" s="18"/>
    </row>
    <row r="743" spans="1:15" x14ac:dyDescent="0.2">
      <c r="A743" s="1" t="s">
        <v>5721</v>
      </c>
      <c r="B743" s="50">
        <v>21</v>
      </c>
      <c r="C743" s="2">
        <v>22</v>
      </c>
      <c r="D743" s="66">
        <v>0</v>
      </c>
      <c r="O743" s="18"/>
    </row>
    <row r="744" spans="1:15" x14ac:dyDescent="0.2">
      <c r="A744" s="1" t="s">
        <v>5722</v>
      </c>
      <c r="B744" s="50">
        <v>20</v>
      </c>
      <c r="C744" s="2">
        <v>24</v>
      </c>
      <c r="D744" s="66">
        <v>0</v>
      </c>
      <c r="O744" s="18"/>
    </row>
    <row r="745" spans="1:15" x14ac:dyDescent="0.2">
      <c r="A745" s="1" t="s">
        <v>5723</v>
      </c>
      <c r="B745" s="50">
        <v>20</v>
      </c>
      <c r="C745" s="2">
        <v>27</v>
      </c>
      <c r="D745" s="66">
        <v>0</v>
      </c>
      <c r="O745" s="18"/>
    </row>
    <row r="746" spans="1:15" x14ac:dyDescent="0.2">
      <c r="A746" s="1" t="s">
        <v>5724</v>
      </c>
      <c r="B746" s="50">
        <v>19</v>
      </c>
      <c r="C746" s="2">
        <v>28</v>
      </c>
      <c r="D746" s="66">
        <v>0</v>
      </c>
      <c r="O746" s="18"/>
    </row>
    <row r="747" spans="1:15" x14ac:dyDescent="0.2">
      <c r="A747" s="1" t="s">
        <v>5725</v>
      </c>
      <c r="B747" s="50">
        <v>19</v>
      </c>
      <c r="C747" s="2">
        <v>29</v>
      </c>
      <c r="D747" s="66">
        <v>0</v>
      </c>
      <c r="O747" s="18"/>
    </row>
    <row r="748" spans="1:15" x14ac:dyDescent="0.2">
      <c r="A748" s="1" t="s">
        <v>5726</v>
      </c>
      <c r="B748" s="50">
        <v>19</v>
      </c>
      <c r="C748" s="2">
        <v>30</v>
      </c>
      <c r="D748" s="66">
        <v>949</v>
      </c>
      <c r="O748" s="18"/>
    </row>
    <row r="749" spans="1:15" x14ac:dyDescent="0.2">
      <c r="E749" s="67">
        <f>AVERAGE(D726:D749)</f>
        <v>175.13043478260869</v>
      </c>
      <c r="F749" s="56"/>
      <c r="G749" s="56"/>
      <c r="H749" s="55"/>
      <c r="I749" s="55"/>
      <c r="J749" s="55"/>
      <c r="K749" s="55"/>
      <c r="O749" s="18"/>
    </row>
    <row r="750" spans="1:15" x14ac:dyDescent="0.2">
      <c r="E750" s="67"/>
      <c r="F750" s="8"/>
      <c r="O750" s="18"/>
    </row>
  </sheetData>
  <mergeCells count="3">
    <mergeCell ref="P9:P10"/>
    <mergeCell ref="F1:K1"/>
    <mergeCell ref="B1:E1"/>
  </mergeCells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R828"/>
  <sheetViews>
    <sheetView zoomScale="50" zoomScaleNormal="50" zoomScalePageLayoutView="50" workbookViewId="0">
      <pane xSplit="1" topLeftCell="B1" activePane="topRight" state="frozen"/>
      <selection pane="topRight" activeCell="O21" sqref="O21"/>
    </sheetView>
  </sheetViews>
  <sheetFormatPr baseColWidth="10" defaultColWidth="11" defaultRowHeight="16" x14ac:dyDescent="0.2"/>
  <cols>
    <col min="1" max="1" width="25" style="65" customWidth="1"/>
    <col min="2" max="2" width="17" style="12" customWidth="1"/>
    <col min="3" max="3" width="13.6640625" style="65" customWidth="1"/>
    <col min="4" max="4" width="17.33203125" style="66" customWidth="1"/>
    <col min="5" max="5" width="17" style="8" customWidth="1"/>
    <col min="6" max="14" width="17" style="65" customWidth="1"/>
    <col min="15" max="15" width="12.1640625" style="65" customWidth="1"/>
    <col min="16" max="16" width="33.5" style="65" customWidth="1"/>
    <col min="17" max="19" width="11" style="65" customWidth="1"/>
    <col min="20" max="16384" width="11" style="65"/>
  </cols>
  <sheetData>
    <row r="1" spans="1:17" s="76" customFormat="1" ht="16" customHeight="1" x14ac:dyDescent="0.2">
      <c r="A1" s="85"/>
      <c r="B1" s="103" t="s">
        <v>5736</v>
      </c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M1" s="104"/>
      <c r="N1" s="104"/>
    </row>
    <row r="2" spans="1:17" s="76" customFormat="1" ht="48" x14ac:dyDescent="0.2">
      <c r="A2" s="79"/>
      <c r="B2" s="84" t="s">
        <v>9</v>
      </c>
      <c r="C2" s="77" t="s">
        <v>10</v>
      </c>
      <c r="D2" s="80" t="s">
        <v>52</v>
      </c>
      <c r="E2" s="81" t="s">
        <v>5735</v>
      </c>
      <c r="F2" s="81" t="s">
        <v>529</v>
      </c>
      <c r="G2" s="81" t="s">
        <v>530</v>
      </c>
      <c r="H2" s="81" t="s">
        <v>534</v>
      </c>
      <c r="I2" s="81" t="s">
        <v>532</v>
      </c>
      <c r="J2" s="81" t="s">
        <v>533</v>
      </c>
      <c r="K2" s="81" t="s">
        <v>531</v>
      </c>
      <c r="L2" s="81"/>
      <c r="M2" s="81"/>
      <c r="N2" s="81"/>
    </row>
    <row r="3" spans="1:17" x14ac:dyDescent="0.2">
      <c r="A3" s="14">
        <v>43922</v>
      </c>
      <c r="B3" s="65">
        <v>21.858934000000001</v>
      </c>
      <c r="C3" s="65">
        <v>49</v>
      </c>
      <c r="D3" s="66">
        <v>1286</v>
      </c>
      <c r="O3" s="10" t="s">
        <v>5734</v>
      </c>
      <c r="P3" s="10" t="s">
        <v>541</v>
      </c>
      <c r="Q3" s="10"/>
    </row>
    <row r="4" spans="1:17" x14ac:dyDescent="0.2">
      <c r="A4" s="14">
        <v>43922.041666666672</v>
      </c>
      <c r="B4" s="65">
        <v>21.648933</v>
      </c>
      <c r="C4" s="65">
        <v>49</v>
      </c>
      <c r="D4" s="66">
        <v>1286</v>
      </c>
      <c r="O4" s="18">
        <v>43922</v>
      </c>
      <c r="Q4" s="66"/>
    </row>
    <row r="5" spans="1:17" x14ac:dyDescent="0.2">
      <c r="A5" s="14">
        <v>43922.083333333328</v>
      </c>
      <c r="B5" s="65">
        <v>21.398933</v>
      </c>
      <c r="C5" s="65">
        <v>50</v>
      </c>
      <c r="D5" s="66">
        <v>1497</v>
      </c>
      <c r="O5" s="18">
        <v>43923</v>
      </c>
      <c r="P5" s="65" t="s">
        <v>542</v>
      </c>
      <c r="Q5" s="66"/>
    </row>
    <row r="6" spans="1:17" x14ac:dyDescent="0.2">
      <c r="A6" s="14">
        <v>43922.125</v>
      </c>
      <c r="B6" s="65">
        <v>21.058933</v>
      </c>
      <c r="C6" s="65">
        <v>51</v>
      </c>
      <c r="D6" s="66">
        <v>1497</v>
      </c>
      <c r="O6" s="18">
        <v>43924</v>
      </c>
      <c r="P6" s="65" t="s">
        <v>542</v>
      </c>
      <c r="Q6" s="66"/>
    </row>
    <row r="7" spans="1:17" x14ac:dyDescent="0.2">
      <c r="A7" s="14">
        <v>43922.166666666672</v>
      </c>
      <c r="B7" s="65">
        <v>20.748933999999998</v>
      </c>
      <c r="C7" s="65">
        <v>53</v>
      </c>
      <c r="D7" s="66">
        <v>1403</v>
      </c>
      <c r="O7" s="18">
        <v>43925</v>
      </c>
      <c r="P7" s="65" t="s">
        <v>543</v>
      </c>
      <c r="Q7" s="66"/>
    </row>
    <row r="8" spans="1:17" x14ac:dyDescent="0.2">
      <c r="A8" s="14">
        <v>43922.208333333328</v>
      </c>
      <c r="B8" s="65">
        <v>19.648933</v>
      </c>
      <c r="C8" s="65">
        <v>57</v>
      </c>
      <c r="D8" s="66">
        <v>1305</v>
      </c>
      <c r="O8" s="18">
        <v>43926</v>
      </c>
      <c r="Q8" s="66"/>
    </row>
    <row r="9" spans="1:17" x14ac:dyDescent="0.2">
      <c r="A9" s="14">
        <v>43922.25</v>
      </c>
      <c r="B9" s="65">
        <v>19.408933999999999</v>
      </c>
      <c r="C9" s="65">
        <v>60</v>
      </c>
      <c r="D9" s="66">
        <v>1444</v>
      </c>
      <c r="O9" s="18">
        <v>43927</v>
      </c>
      <c r="Q9" s="66"/>
    </row>
    <row r="10" spans="1:17" x14ac:dyDescent="0.2">
      <c r="A10" s="14">
        <v>43922.291666666672</v>
      </c>
      <c r="B10" s="65">
        <v>20.458935</v>
      </c>
      <c r="C10" s="65">
        <v>56</v>
      </c>
      <c r="D10" s="66">
        <v>1403</v>
      </c>
      <c r="F10" s="65">
        <v>20.2</v>
      </c>
      <c r="G10" s="65">
        <v>73.599999999999994</v>
      </c>
      <c r="I10" s="65">
        <v>19.100000000000001</v>
      </c>
      <c r="J10" s="65">
        <v>77.7</v>
      </c>
      <c r="O10" s="18">
        <v>43928</v>
      </c>
      <c r="Q10" s="66"/>
    </row>
    <row r="11" spans="1:17" x14ac:dyDescent="0.2">
      <c r="A11" s="14">
        <v>43922.333333333328</v>
      </c>
      <c r="B11" s="65">
        <v>22.358934000000001</v>
      </c>
      <c r="C11" s="65">
        <v>50</v>
      </c>
      <c r="D11" s="66">
        <v>1590</v>
      </c>
      <c r="F11" s="65">
        <v>20.5</v>
      </c>
      <c r="G11" s="65">
        <v>79.2</v>
      </c>
      <c r="I11" s="65">
        <v>20.100000000000001</v>
      </c>
      <c r="J11" s="65">
        <v>80.400000000000006</v>
      </c>
      <c r="O11" s="18">
        <v>43929</v>
      </c>
      <c r="Q11" s="66"/>
    </row>
    <row r="12" spans="1:17" x14ac:dyDescent="0.2">
      <c r="A12" s="14">
        <v>43922.375</v>
      </c>
      <c r="B12" s="65">
        <v>24.618935</v>
      </c>
      <c r="C12" s="65">
        <v>44</v>
      </c>
      <c r="D12" s="66">
        <v>1424</v>
      </c>
      <c r="F12" s="65">
        <v>21.2</v>
      </c>
      <c r="G12" s="65">
        <v>80</v>
      </c>
      <c r="I12" s="65">
        <v>20.3</v>
      </c>
      <c r="J12" s="65">
        <v>76.7</v>
      </c>
      <c r="O12" s="18">
        <v>43930</v>
      </c>
      <c r="Q12" s="66"/>
    </row>
    <row r="13" spans="1:17" x14ac:dyDescent="0.2">
      <c r="A13" s="14">
        <v>43922.416666666672</v>
      </c>
      <c r="B13" s="65">
        <v>26.648933</v>
      </c>
      <c r="C13" s="65">
        <v>38</v>
      </c>
      <c r="D13" s="66">
        <v>1169</v>
      </c>
      <c r="F13" s="65">
        <v>22</v>
      </c>
      <c r="G13" s="65">
        <v>79.599999999999994</v>
      </c>
      <c r="I13" s="65">
        <v>20.8</v>
      </c>
      <c r="J13" s="65">
        <v>77.900000000000006</v>
      </c>
      <c r="O13" s="18">
        <v>43931</v>
      </c>
      <c r="Q13" s="66"/>
    </row>
    <row r="14" spans="1:17" x14ac:dyDescent="0.2">
      <c r="A14" s="14">
        <v>43922.458333333328</v>
      </c>
      <c r="B14" s="65">
        <v>28.248933999999998</v>
      </c>
      <c r="C14" s="65">
        <v>35</v>
      </c>
      <c r="D14" s="66">
        <v>1209</v>
      </c>
      <c r="F14" s="65">
        <v>18.600000000000001</v>
      </c>
      <c r="G14" s="65">
        <v>88.1</v>
      </c>
      <c r="I14" s="65">
        <v>20.9</v>
      </c>
      <c r="J14" s="65">
        <v>77.599999999999994</v>
      </c>
      <c r="O14" s="18">
        <v>43932</v>
      </c>
      <c r="Q14" s="66"/>
    </row>
    <row r="15" spans="1:17" x14ac:dyDescent="0.2">
      <c r="A15" s="14">
        <v>43922.5</v>
      </c>
      <c r="B15" s="65">
        <v>29.408933999999999</v>
      </c>
      <c r="C15" s="65">
        <v>32</v>
      </c>
      <c r="D15" s="66">
        <v>1232</v>
      </c>
      <c r="F15" s="65">
        <v>22</v>
      </c>
      <c r="G15" s="65">
        <v>76.099999999999994</v>
      </c>
      <c r="I15" s="65">
        <v>22.8</v>
      </c>
      <c r="J15" s="65">
        <v>70.599999999999994</v>
      </c>
      <c r="O15" s="18">
        <v>43933</v>
      </c>
      <c r="Q15" s="66"/>
    </row>
    <row r="16" spans="1:17" x14ac:dyDescent="0.2">
      <c r="A16" s="14">
        <v>43922.541666666672</v>
      </c>
      <c r="B16" s="65">
        <v>27.988934</v>
      </c>
      <c r="C16" s="65">
        <v>35</v>
      </c>
      <c r="D16" s="66">
        <v>1188</v>
      </c>
      <c r="F16" s="65">
        <v>21.5</v>
      </c>
      <c r="G16" s="65">
        <v>78.900000000000006</v>
      </c>
      <c r="I16" s="65">
        <v>22.1</v>
      </c>
      <c r="J16" s="65">
        <v>72.8</v>
      </c>
      <c r="O16" s="18">
        <v>43934</v>
      </c>
      <c r="Q16" s="66"/>
    </row>
    <row r="17" spans="1:17" x14ac:dyDescent="0.2">
      <c r="A17" s="14">
        <v>43922.583333333328</v>
      </c>
      <c r="B17" s="65">
        <v>26.768934000000002</v>
      </c>
      <c r="C17" s="65">
        <v>34</v>
      </c>
      <c r="D17" s="66">
        <v>1169</v>
      </c>
      <c r="F17" s="65">
        <v>22.2</v>
      </c>
      <c r="G17" s="65">
        <v>73</v>
      </c>
      <c r="I17" s="65">
        <v>22</v>
      </c>
      <c r="J17" s="65">
        <v>72.5</v>
      </c>
      <c r="O17" s="18">
        <v>43935</v>
      </c>
      <c r="Q17" s="66"/>
    </row>
    <row r="18" spans="1:17" ht="32" x14ac:dyDescent="0.2">
      <c r="A18" s="14">
        <v>43922.625</v>
      </c>
      <c r="B18" s="65">
        <v>26.538934999999999</v>
      </c>
      <c r="C18" s="65">
        <v>35</v>
      </c>
      <c r="D18" s="66">
        <v>1169</v>
      </c>
      <c r="F18" s="65">
        <v>21.5</v>
      </c>
      <c r="G18" s="65">
        <v>72.5</v>
      </c>
      <c r="I18" s="65">
        <v>21.3</v>
      </c>
      <c r="J18" s="65">
        <v>73.3</v>
      </c>
      <c r="O18" s="18">
        <v>43936</v>
      </c>
      <c r="P18" s="26" t="s">
        <v>549</v>
      </c>
      <c r="Q18" s="66"/>
    </row>
    <row r="19" spans="1:17" x14ac:dyDescent="0.2">
      <c r="A19" s="14">
        <v>43922.666666666672</v>
      </c>
      <c r="B19" s="65">
        <v>26.148933</v>
      </c>
      <c r="C19" s="65">
        <v>36</v>
      </c>
      <c r="D19" s="66">
        <v>1169</v>
      </c>
      <c r="H19" s="65">
        <v>87949</v>
      </c>
      <c r="K19" s="65">
        <v>127589</v>
      </c>
      <c r="O19" s="18">
        <v>43937</v>
      </c>
      <c r="P19" s="23" t="s">
        <v>546</v>
      </c>
      <c r="Q19" s="66"/>
    </row>
    <row r="20" spans="1:17" x14ac:dyDescent="0.2">
      <c r="A20" s="14">
        <v>43922.708333333328</v>
      </c>
      <c r="B20" s="65">
        <v>25.628934999999998</v>
      </c>
      <c r="C20" s="65">
        <v>37</v>
      </c>
      <c r="D20" s="66">
        <v>1150</v>
      </c>
      <c r="O20" s="18">
        <v>43938</v>
      </c>
      <c r="P20" s="23" t="s">
        <v>547</v>
      </c>
      <c r="Q20" s="66"/>
    </row>
    <row r="21" spans="1:17" x14ac:dyDescent="0.2">
      <c r="A21" s="14">
        <v>43922.75</v>
      </c>
      <c r="B21" s="65">
        <v>24.368935</v>
      </c>
      <c r="C21" s="65">
        <v>41</v>
      </c>
      <c r="D21" s="66">
        <v>1424</v>
      </c>
      <c r="O21" s="18">
        <v>43939</v>
      </c>
      <c r="P21" s="23" t="s">
        <v>544</v>
      </c>
      <c r="Q21" s="66"/>
    </row>
    <row r="22" spans="1:17" x14ac:dyDescent="0.2">
      <c r="A22" s="14">
        <v>43922.791666666672</v>
      </c>
      <c r="B22" s="65">
        <v>23.328934</v>
      </c>
      <c r="C22" s="65">
        <v>44</v>
      </c>
      <c r="D22" s="66">
        <v>1381</v>
      </c>
      <c r="O22" s="18">
        <v>43940</v>
      </c>
      <c r="Q22" s="66"/>
    </row>
    <row r="23" spans="1:17" x14ac:dyDescent="0.2">
      <c r="A23" s="14">
        <v>43922.833333333328</v>
      </c>
      <c r="B23" s="65">
        <v>23.068933000000001</v>
      </c>
      <c r="C23" s="65">
        <v>45</v>
      </c>
      <c r="D23" s="66">
        <v>1381</v>
      </c>
      <c r="O23" s="18">
        <v>43941</v>
      </c>
      <c r="Q23" s="66"/>
    </row>
    <row r="24" spans="1:17" x14ac:dyDescent="0.2">
      <c r="A24" s="14">
        <v>43922.875</v>
      </c>
      <c r="B24" s="65">
        <v>22.638935</v>
      </c>
      <c r="C24" s="65">
        <v>47</v>
      </c>
      <c r="D24" s="66">
        <v>1335</v>
      </c>
      <c r="O24" s="18">
        <v>43942</v>
      </c>
      <c r="P24" s="23"/>
      <c r="Q24" s="66"/>
    </row>
    <row r="25" spans="1:17" x14ac:dyDescent="0.2">
      <c r="A25" s="14">
        <v>43922.916666666672</v>
      </c>
      <c r="B25" s="65">
        <v>21.348934</v>
      </c>
      <c r="C25" s="65">
        <v>58</v>
      </c>
      <c r="D25" s="66">
        <v>1497</v>
      </c>
      <c r="O25" s="18">
        <v>43943</v>
      </c>
      <c r="P25" s="23" t="s">
        <v>545</v>
      </c>
      <c r="Q25" s="66"/>
    </row>
    <row r="26" spans="1:17" x14ac:dyDescent="0.2">
      <c r="A26" s="14">
        <v>43922.958333333328</v>
      </c>
      <c r="B26" s="65">
        <v>19.818933000000001</v>
      </c>
      <c r="C26" s="65">
        <v>64</v>
      </c>
      <c r="D26" s="66">
        <v>1444</v>
      </c>
      <c r="E26" s="67">
        <v>1335.5</v>
      </c>
      <c r="F26" s="55">
        <f>AVERAGE(F10:F25)</f>
        <v>21.077777777777776</v>
      </c>
      <c r="G26" s="55">
        <f>AVERAGE(G10:G25)</f>
        <v>77.888888888888886</v>
      </c>
      <c r="H26" s="55">
        <f>H43-H19</f>
        <v>0</v>
      </c>
      <c r="I26" s="55">
        <f>AVERAGE(I10:I25)</f>
        <v>21.044444444444444</v>
      </c>
      <c r="J26" s="55">
        <f>AVERAGE(J10:J25)</f>
        <v>75.5</v>
      </c>
      <c r="K26" s="55">
        <f>K43-K19</f>
        <v>0</v>
      </c>
      <c r="L26" s="8"/>
      <c r="M26" s="8"/>
      <c r="N26" s="8"/>
      <c r="O26" s="18">
        <v>43944</v>
      </c>
      <c r="Q26" s="66"/>
    </row>
    <row r="27" spans="1:17" x14ac:dyDescent="0.2">
      <c r="A27" s="14">
        <v>43923</v>
      </c>
      <c r="B27" s="65">
        <v>18.118935</v>
      </c>
      <c r="C27" s="65">
        <v>64</v>
      </c>
      <c r="D27" s="66">
        <v>1333</v>
      </c>
      <c r="O27" s="18">
        <v>43945</v>
      </c>
      <c r="Q27" s="66"/>
    </row>
    <row r="28" spans="1:17" x14ac:dyDescent="0.2">
      <c r="A28" s="14">
        <v>43923.041666666672</v>
      </c>
      <c r="B28" s="65">
        <v>16.038933</v>
      </c>
      <c r="C28" s="65">
        <v>70</v>
      </c>
      <c r="D28" s="66">
        <v>1607</v>
      </c>
      <c r="O28" s="18">
        <v>43946</v>
      </c>
      <c r="Q28" s="66"/>
    </row>
    <row r="29" spans="1:17" x14ac:dyDescent="0.2">
      <c r="A29" s="14">
        <v>43923.083333333328</v>
      </c>
      <c r="B29" s="65">
        <v>15.048933999999999</v>
      </c>
      <c r="C29" s="65">
        <v>72</v>
      </c>
      <c r="D29" s="66">
        <v>1423</v>
      </c>
      <c r="O29" s="18">
        <v>43947</v>
      </c>
      <c r="Q29" s="66"/>
    </row>
    <row r="30" spans="1:17" ht="15.75" customHeight="1" x14ac:dyDescent="0.2">
      <c r="A30" s="14">
        <v>43923.125</v>
      </c>
      <c r="B30" s="65">
        <v>14.298933999999999</v>
      </c>
      <c r="C30" s="65">
        <v>74</v>
      </c>
      <c r="D30" s="66">
        <v>0</v>
      </c>
      <c r="O30" s="18">
        <v>43948</v>
      </c>
      <c r="Q30" s="66"/>
    </row>
    <row r="31" spans="1:17" x14ac:dyDescent="0.2">
      <c r="A31" s="14">
        <v>43923.166666666672</v>
      </c>
      <c r="B31" s="65">
        <v>13.648934000000001</v>
      </c>
      <c r="C31" s="65">
        <v>77</v>
      </c>
      <c r="D31" s="66">
        <v>0</v>
      </c>
      <c r="O31" s="18">
        <v>43949</v>
      </c>
      <c r="Q31" s="66"/>
    </row>
    <row r="32" spans="1:17" x14ac:dyDescent="0.2">
      <c r="A32" s="14">
        <v>43923.208333333328</v>
      </c>
      <c r="B32" s="65">
        <v>13.078934</v>
      </c>
      <c r="C32" s="65">
        <v>79</v>
      </c>
      <c r="D32" s="66">
        <v>0</v>
      </c>
      <c r="O32" s="18">
        <v>43950</v>
      </c>
      <c r="Q32" s="66"/>
    </row>
    <row r="33" spans="1:18" x14ac:dyDescent="0.2">
      <c r="A33" s="14">
        <v>43923.25</v>
      </c>
      <c r="B33" s="65">
        <v>13.338934</v>
      </c>
      <c r="C33" s="65">
        <v>77</v>
      </c>
      <c r="D33" s="66">
        <v>0</v>
      </c>
      <c r="O33" s="18">
        <v>43951</v>
      </c>
      <c r="Q33" s="66"/>
    </row>
    <row r="34" spans="1:18" x14ac:dyDescent="0.2">
      <c r="A34" s="14">
        <v>43923.291666666672</v>
      </c>
      <c r="B34" s="65">
        <v>14.018934</v>
      </c>
      <c r="C34" s="65">
        <v>73</v>
      </c>
      <c r="D34" s="66">
        <v>0</v>
      </c>
      <c r="F34" s="65">
        <v>13.9</v>
      </c>
      <c r="G34" s="65">
        <v>82.8</v>
      </c>
      <c r="I34" s="65">
        <v>13.6</v>
      </c>
      <c r="J34" s="65">
        <v>83.7</v>
      </c>
      <c r="P34" s="8"/>
      <c r="Q34" s="67"/>
      <c r="R34" s="8"/>
    </row>
    <row r="35" spans="1:18" x14ac:dyDescent="0.2">
      <c r="A35" s="14">
        <v>43923.333333333328</v>
      </c>
      <c r="B35" s="65">
        <v>15.7789345</v>
      </c>
      <c r="C35" s="65">
        <v>65</v>
      </c>
      <c r="D35" s="66">
        <v>1132</v>
      </c>
      <c r="F35" s="65">
        <v>14.3</v>
      </c>
      <c r="G35" s="65">
        <v>82</v>
      </c>
      <c r="I35" s="65">
        <v>13.8</v>
      </c>
      <c r="J35" s="65">
        <v>84.1</v>
      </c>
      <c r="P35" s="8"/>
      <c r="Q35" s="8"/>
      <c r="R35" s="8"/>
    </row>
    <row r="36" spans="1:18" x14ac:dyDescent="0.2">
      <c r="A36" s="14">
        <v>43923.375</v>
      </c>
      <c r="B36" s="65">
        <v>16.548935</v>
      </c>
      <c r="C36" s="65">
        <v>62</v>
      </c>
      <c r="D36" s="66">
        <v>1173</v>
      </c>
      <c r="F36" s="65">
        <v>15.6</v>
      </c>
      <c r="G36" s="65">
        <v>81.5</v>
      </c>
      <c r="I36" s="65">
        <v>15.1</v>
      </c>
      <c r="J36" s="65">
        <v>81.099999999999994</v>
      </c>
      <c r="P36" s="33"/>
    </row>
    <row r="37" spans="1:18" x14ac:dyDescent="0.2">
      <c r="A37" s="14">
        <v>43923.416666666672</v>
      </c>
      <c r="B37" s="65">
        <v>17.738934</v>
      </c>
      <c r="C37" s="65">
        <v>58</v>
      </c>
      <c r="D37" s="66">
        <v>1103</v>
      </c>
      <c r="F37" s="65">
        <v>16.3</v>
      </c>
      <c r="G37" s="65">
        <v>79.8</v>
      </c>
      <c r="I37" s="65">
        <v>16.2</v>
      </c>
      <c r="J37" s="65">
        <v>76.3</v>
      </c>
      <c r="O37" s="57"/>
    </row>
    <row r="38" spans="1:18" x14ac:dyDescent="0.2">
      <c r="A38" s="14">
        <v>43923.458333333328</v>
      </c>
      <c r="B38" s="65">
        <v>19.358934000000001</v>
      </c>
      <c r="C38" s="65">
        <v>54</v>
      </c>
      <c r="D38" s="66">
        <v>1305</v>
      </c>
      <c r="F38" s="65">
        <v>14.6</v>
      </c>
      <c r="G38" s="65">
        <v>87.2</v>
      </c>
      <c r="I38" s="65">
        <v>16.399999999999999</v>
      </c>
      <c r="J38" s="65">
        <v>78</v>
      </c>
    </row>
    <row r="39" spans="1:18" x14ac:dyDescent="0.2">
      <c r="A39" s="14">
        <v>43923.5</v>
      </c>
      <c r="B39" s="65">
        <v>21.298935</v>
      </c>
      <c r="C39" s="65">
        <v>48</v>
      </c>
      <c r="D39" s="66">
        <v>1286</v>
      </c>
      <c r="F39" s="65">
        <v>14.7</v>
      </c>
      <c r="G39" s="65">
        <v>89.2</v>
      </c>
      <c r="I39" s="65">
        <v>16.3</v>
      </c>
      <c r="J39" s="65">
        <v>77.900000000000006</v>
      </c>
    </row>
    <row r="40" spans="1:18" x14ac:dyDescent="0.2">
      <c r="A40" s="14">
        <v>43923.541666666672</v>
      </c>
      <c r="B40" s="65">
        <v>23.238934</v>
      </c>
      <c r="C40" s="65">
        <v>44</v>
      </c>
      <c r="D40" s="66">
        <v>1381</v>
      </c>
      <c r="F40" s="16">
        <v>14.8</v>
      </c>
      <c r="G40" s="16">
        <v>87.9</v>
      </c>
      <c r="I40" s="16">
        <v>16</v>
      </c>
      <c r="J40" s="16">
        <v>77.099999999999994</v>
      </c>
    </row>
    <row r="41" spans="1:18" x14ac:dyDescent="0.2">
      <c r="A41" s="14">
        <v>43923.583333333328</v>
      </c>
      <c r="B41" s="65">
        <v>24.018934000000002</v>
      </c>
      <c r="C41" s="65">
        <v>40</v>
      </c>
      <c r="D41" s="66">
        <v>1424</v>
      </c>
      <c r="F41" s="16">
        <v>15.1</v>
      </c>
      <c r="G41" s="16">
        <v>90.1</v>
      </c>
      <c r="I41" s="16">
        <v>18.399999999999999</v>
      </c>
      <c r="J41" s="16">
        <v>74.400000000000006</v>
      </c>
    </row>
    <row r="42" spans="1:18" x14ac:dyDescent="0.2">
      <c r="A42" s="14">
        <v>43923.625</v>
      </c>
      <c r="B42" s="65">
        <v>24.538934999999999</v>
      </c>
      <c r="C42" s="65">
        <v>40</v>
      </c>
      <c r="D42" s="66">
        <v>1424</v>
      </c>
      <c r="F42" s="16">
        <v>14.9</v>
      </c>
      <c r="G42" s="16">
        <v>90.2</v>
      </c>
      <c r="I42" s="16">
        <v>18.8</v>
      </c>
      <c r="J42" s="16">
        <v>78.400000000000006</v>
      </c>
    </row>
    <row r="43" spans="1:18" x14ac:dyDescent="0.2">
      <c r="A43" s="14">
        <v>43923.666666666672</v>
      </c>
      <c r="B43" s="65">
        <v>24.458935</v>
      </c>
      <c r="C43" s="65">
        <v>41</v>
      </c>
      <c r="D43" s="66">
        <v>1424</v>
      </c>
      <c r="F43" s="16"/>
      <c r="G43" s="16"/>
      <c r="H43" s="65">
        <v>87949</v>
      </c>
      <c r="I43" s="16"/>
      <c r="J43" s="16"/>
      <c r="K43" s="65">
        <v>127589</v>
      </c>
      <c r="O43" s="18"/>
      <c r="P43" s="55"/>
      <c r="Q43" s="55"/>
    </row>
    <row r="44" spans="1:18" x14ac:dyDescent="0.2">
      <c r="A44" s="14">
        <v>43923.708333333328</v>
      </c>
      <c r="B44" s="65">
        <v>23.978933000000001</v>
      </c>
      <c r="C44" s="65">
        <v>42</v>
      </c>
      <c r="D44" s="66">
        <v>1381</v>
      </c>
      <c r="O44" s="18"/>
      <c r="P44" s="55"/>
      <c r="Q44" s="55"/>
    </row>
    <row r="45" spans="1:18" x14ac:dyDescent="0.2">
      <c r="A45" s="14">
        <v>43923.75</v>
      </c>
      <c r="B45" s="65">
        <v>22.478933000000001</v>
      </c>
      <c r="C45" s="65">
        <v>46</v>
      </c>
      <c r="D45" s="66">
        <v>1335</v>
      </c>
      <c r="O45" s="18"/>
      <c r="P45" s="55"/>
      <c r="Q45" s="55"/>
    </row>
    <row r="46" spans="1:18" x14ac:dyDescent="0.2">
      <c r="A46" s="14">
        <v>43923.791666666672</v>
      </c>
      <c r="B46" s="65">
        <v>22.538934999999999</v>
      </c>
      <c r="C46" s="65">
        <v>45</v>
      </c>
      <c r="D46" s="66">
        <v>1335</v>
      </c>
      <c r="O46" s="18"/>
    </row>
    <row r="47" spans="1:18" x14ac:dyDescent="0.2">
      <c r="A47" s="14">
        <v>43923.833333333328</v>
      </c>
      <c r="B47" s="65">
        <v>22.068933000000001</v>
      </c>
      <c r="C47" s="65">
        <v>47</v>
      </c>
      <c r="D47" s="66">
        <v>1335</v>
      </c>
      <c r="O47" s="18"/>
    </row>
    <row r="48" spans="1:18" x14ac:dyDescent="0.2">
      <c r="A48" s="14">
        <v>43923.875</v>
      </c>
      <c r="B48" s="65">
        <v>21.308933</v>
      </c>
      <c r="C48" s="65">
        <v>49</v>
      </c>
      <c r="D48" s="66">
        <v>1286</v>
      </c>
      <c r="O48" s="18"/>
      <c r="P48" s="55"/>
      <c r="Q48" s="55"/>
    </row>
    <row r="49" spans="1:17" ht="23.25" customHeight="1" x14ac:dyDescent="0.2">
      <c r="A49" s="14">
        <v>43923.916666666672</v>
      </c>
      <c r="B49" s="65">
        <v>20.928934000000002</v>
      </c>
      <c r="C49" s="65">
        <v>50</v>
      </c>
      <c r="D49" s="66">
        <v>1403</v>
      </c>
      <c r="O49" s="18"/>
      <c r="P49" s="55"/>
      <c r="Q49" s="55"/>
    </row>
    <row r="50" spans="1:17" x14ac:dyDescent="0.2">
      <c r="A50" s="14">
        <v>43923.958333333328</v>
      </c>
      <c r="B50" s="65">
        <v>19.738934</v>
      </c>
      <c r="C50" s="65">
        <v>46</v>
      </c>
      <c r="D50" s="66">
        <v>1169</v>
      </c>
      <c r="E50" s="67">
        <v>1052.4583333333333</v>
      </c>
      <c r="F50" s="55">
        <f>AVERAGE(F34:F49)</f>
        <v>14.91111111111111</v>
      </c>
      <c r="G50" s="55">
        <f>AVERAGE(G34:G49)</f>
        <v>85.63333333333334</v>
      </c>
      <c r="H50" s="55">
        <f>H67-H43</f>
        <v>1215</v>
      </c>
      <c r="I50" s="55">
        <f>AVERAGE(I34:I49)</f>
        <v>16.066666666666666</v>
      </c>
      <c r="J50" s="55">
        <f>AVERAGE(J34:J49)</f>
        <v>79</v>
      </c>
      <c r="K50" s="55">
        <f>K67-K43</f>
        <v>731</v>
      </c>
      <c r="L50" s="8"/>
      <c r="M50" s="8"/>
      <c r="N50" s="8"/>
      <c r="O50" s="18"/>
      <c r="P50" s="55"/>
      <c r="Q50" s="55"/>
    </row>
    <row r="51" spans="1:17" x14ac:dyDescent="0.2">
      <c r="A51" s="14">
        <v>43924</v>
      </c>
      <c r="B51" s="65">
        <v>17.018934000000002</v>
      </c>
      <c r="C51" s="65">
        <v>49</v>
      </c>
      <c r="D51" s="66">
        <v>1016</v>
      </c>
      <c r="O51" s="18"/>
      <c r="P51" s="55"/>
      <c r="Q51" s="55"/>
    </row>
    <row r="52" spans="1:17" x14ac:dyDescent="0.2">
      <c r="A52" s="14">
        <v>43924.041666666672</v>
      </c>
      <c r="B52" s="65">
        <v>14.918934</v>
      </c>
      <c r="C52" s="65">
        <v>58</v>
      </c>
      <c r="D52" s="66">
        <v>0</v>
      </c>
      <c r="O52" s="18"/>
    </row>
    <row r="53" spans="1:17" x14ac:dyDescent="0.2">
      <c r="A53" s="14">
        <v>43924.083333333328</v>
      </c>
      <c r="B53" s="65">
        <v>13.958933999999999</v>
      </c>
      <c r="C53" s="65">
        <v>63</v>
      </c>
      <c r="D53" s="66">
        <v>0</v>
      </c>
      <c r="O53" s="18"/>
    </row>
    <row r="54" spans="1:17" x14ac:dyDescent="0.2">
      <c r="A54" s="14">
        <v>43924.125</v>
      </c>
      <c r="B54" s="65">
        <v>13.038933999999999</v>
      </c>
      <c r="C54" s="65">
        <v>67</v>
      </c>
      <c r="D54" s="66">
        <v>0</v>
      </c>
      <c r="F54" s="8"/>
      <c r="G54" s="8"/>
      <c r="H54" s="8"/>
      <c r="I54" s="8"/>
      <c r="J54" s="8"/>
      <c r="K54" s="8"/>
      <c r="L54" s="8"/>
      <c r="M54" s="8"/>
      <c r="N54" s="8"/>
      <c r="O54" s="18"/>
    </row>
    <row r="55" spans="1:17" x14ac:dyDescent="0.2">
      <c r="A55" s="14">
        <v>43924.166666666672</v>
      </c>
      <c r="B55" s="65">
        <v>12.098934</v>
      </c>
      <c r="C55" s="65">
        <v>72</v>
      </c>
      <c r="D55" s="66">
        <v>0</v>
      </c>
      <c r="O55" s="18"/>
    </row>
    <row r="56" spans="1:17" x14ac:dyDescent="0.2">
      <c r="A56" s="14">
        <v>43924.208333333328</v>
      </c>
      <c r="B56" s="65">
        <v>11.248934</v>
      </c>
      <c r="C56" s="65">
        <v>77</v>
      </c>
      <c r="D56" s="66">
        <v>0</v>
      </c>
      <c r="O56" s="18"/>
      <c r="P56" s="55"/>
      <c r="Q56" s="55"/>
    </row>
    <row r="57" spans="1:17" x14ac:dyDescent="0.2">
      <c r="A57" s="14">
        <v>43924.25</v>
      </c>
      <c r="B57" s="65">
        <v>10.5289345</v>
      </c>
      <c r="C57" s="65">
        <v>81</v>
      </c>
      <c r="D57" s="66">
        <v>0</v>
      </c>
      <c r="O57" s="18"/>
      <c r="P57" s="55"/>
      <c r="Q57" s="55"/>
    </row>
    <row r="58" spans="1:17" x14ac:dyDescent="0.2">
      <c r="A58" s="14">
        <v>43924.291666666672</v>
      </c>
      <c r="B58" s="65">
        <v>11.738934499999999</v>
      </c>
      <c r="C58" s="65">
        <v>76</v>
      </c>
      <c r="D58" s="66">
        <v>0</v>
      </c>
      <c r="F58" s="65">
        <v>13.9</v>
      </c>
      <c r="G58" s="65">
        <v>82.8</v>
      </c>
      <c r="I58" s="65">
        <v>13.6</v>
      </c>
      <c r="J58" s="65">
        <v>83.7</v>
      </c>
      <c r="O58" s="18"/>
      <c r="P58" s="55"/>
      <c r="Q58" s="55"/>
    </row>
    <row r="59" spans="1:17" x14ac:dyDescent="0.2">
      <c r="A59" s="14">
        <v>43924.333333333328</v>
      </c>
      <c r="B59" s="65">
        <v>13.878933999999999</v>
      </c>
      <c r="C59" s="65">
        <v>70</v>
      </c>
      <c r="D59" s="66">
        <v>0</v>
      </c>
      <c r="F59" s="65">
        <v>14.3</v>
      </c>
      <c r="G59" s="65">
        <v>82</v>
      </c>
      <c r="I59" s="65">
        <v>13.8</v>
      </c>
      <c r="J59" s="65">
        <v>84.1</v>
      </c>
      <c r="O59" s="18"/>
      <c r="P59" s="55"/>
      <c r="Q59" s="55"/>
    </row>
    <row r="60" spans="1:17" x14ac:dyDescent="0.2">
      <c r="A60" s="14">
        <v>43924.375</v>
      </c>
      <c r="B60" s="65">
        <v>15.988934499999999</v>
      </c>
      <c r="C60" s="65">
        <v>62</v>
      </c>
      <c r="D60" s="66">
        <v>1132</v>
      </c>
      <c r="F60" s="65">
        <v>15.6</v>
      </c>
      <c r="G60" s="65">
        <v>81.5</v>
      </c>
      <c r="I60" s="65">
        <v>15.1</v>
      </c>
      <c r="J60" s="65">
        <v>81.099999999999994</v>
      </c>
      <c r="O60" s="18"/>
    </row>
    <row r="61" spans="1:17" x14ac:dyDescent="0.2">
      <c r="A61" s="14">
        <v>43924.416666666672</v>
      </c>
      <c r="B61" s="65">
        <v>18.378934999999998</v>
      </c>
      <c r="C61" s="65">
        <v>53</v>
      </c>
      <c r="D61" s="66">
        <v>1206</v>
      </c>
      <c r="F61" s="65">
        <v>16.3</v>
      </c>
      <c r="G61" s="65">
        <v>79.8</v>
      </c>
      <c r="I61" s="65">
        <v>16.2</v>
      </c>
      <c r="J61" s="65">
        <v>76.3</v>
      </c>
      <c r="O61" s="18"/>
    </row>
    <row r="62" spans="1:17" x14ac:dyDescent="0.2">
      <c r="A62" s="14">
        <v>43924.458333333328</v>
      </c>
      <c r="B62" s="65">
        <v>20.618935</v>
      </c>
      <c r="C62" s="65">
        <v>46</v>
      </c>
      <c r="D62" s="66">
        <v>1231</v>
      </c>
      <c r="F62" s="65">
        <v>14.6</v>
      </c>
      <c r="G62" s="65">
        <v>87.2</v>
      </c>
      <c r="I62" s="65">
        <v>16.399999999999999</v>
      </c>
      <c r="J62" s="65">
        <v>78</v>
      </c>
      <c r="O62" s="18"/>
      <c r="P62" s="55"/>
      <c r="Q62" s="55"/>
    </row>
    <row r="63" spans="1:17" x14ac:dyDescent="0.2">
      <c r="A63" s="14">
        <v>43924.5</v>
      </c>
      <c r="B63" s="65">
        <v>22.358934000000001</v>
      </c>
      <c r="C63" s="65">
        <v>41</v>
      </c>
      <c r="D63" s="66">
        <v>1335</v>
      </c>
      <c r="F63" s="65">
        <v>14.7</v>
      </c>
      <c r="G63" s="65">
        <v>89.2</v>
      </c>
      <c r="I63" s="65">
        <v>16.3</v>
      </c>
      <c r="J63" s="65">
        <v>77.900000000000006</v>
      </c>
      <c r="O63" s="18"/>
      <c r="P63" s="55"/>
      <c r="Q63" s="55"/>
    </row>
    <row r="64" spans="1:17" x14ac:dyDescent="0.2">
      <c r="A64" s="14">
        <v>43924.541666666672</v>
      </c>
      <c r="B64" s="65">
        <v>23.718934999999998</v>
      </c>
      <c r="C64" s="65">
        <v>38</v>
      </c>
      <c r="D64" s="66">
        <v>1107</v>
      </c>
      <c r="F64" s="65">
        <v>14.8</v>
      </c>
      <c r="G64" s="65">
        <v>87.9</v>
      </c>
      <c r="I64" s="65">
        <v>16</v>
      </c>
      <c r="J64" s="65">
        <v>77.099999999999994</v>
      </c>
      <c r="O64" s="18"/>
      <c r="P64" s="55"/>
      <c r="Q64" s="55"/>
    </row>
    <row r="65" spans="1:17" x14ac:dyDescent="0.2">
      <c r="A65" s="14">
        <v>43924.583333333328</v>
      </c>
      <c r="B65" s="65">
        <v>22.588933999999998</v>
      </c>
      <c r="C65" s="65">
        <v>34</v>
      </c>
      <c r="D65" s="66">
        <v>1080</v>
      </c>
      <c r="F65" s="65">
        <v>15.1</v>
      </c>
      <c r="G65" s="65">
        <v>90.1</v>
      </c>
      <c r="I65" s="65">
        <v>18.399999999999999</v>
      </c>
      <c r="J65" s="65">
        <v>74.400000000000006</v>
      </c>
      <c r="O65" s="18"/>
      <c r="P65" s="55"/>
      <c r="Q65" s="55"/>
    </row>
    <row r="66" spans="1:17" x14ac:dyDescent="0.2">
      <c r="A66" s="14">
        <v>43924.625</v>
      </c>
      <c r="B66" s="65">
        <v>23.348934</v>
      </c>
      <c r="C66" s="65">
        <v>33</v>
      </c>
      <c r="D66" s="66">
        <v>1107</v>
      </c>
      <c r="F66" s="16">
        <v>14.9</v>
      </c>
      <c r="G66" s="16">
        <v>90.2</v>
      </c>
      <c r="I66" s="16">
        <v>18.8</v>
      </c>
      <c r="J66" s="16">
        <v>78.400000000000006</v>
      </c>
      <c r="O66" s="18"/>
      <c r="P66" s="55"/>
      <c r="Q66" s="55"/>
    </row>
    <row r="67" spans="1:17" x14ac:dyDescent="0.2">
      <c r="A67" s="14">
        <v>43924.666666666672</v>
      </c>
      <c r="B67" s="65">
        <v>23.058933</v>
      </c>
      <c r="C67" s="65">
        <v>34</v>
      </c>
      <c r="D67" s="66">
        <v>1107</v>
      </c>
      <c r="F67" s="16"/>
      <c r="G67" s="16"/>
      <c r="H67" s="65">
        <v>89164</v>
      </c>
      <c r="I67" s="16"/>
      <c r="J67" s="16"/>
      <c r="K67" s="65">
        <v>128320</v>
      </c>
      <c r="O67" s="18"/>
    </row>
    <row r="68" spans="1:17" x14ac:dyDescent="0.2">
      <c r="A68" s="14">
        <v>43924.708333333328</v>
      </c>
      <c r="B68" s="65">
        <v>22.438934</v>
      </c>
      <c r="C68" s="65">
        <v>35</v>
      </c>
      <c r="D68" s="66">
        <v>1080</v>
      </c>
      <c r="O68" s="18"/>
    </row>
    <row r="69" spans="1:17" x14ac:dyDescent="0.2">
      <c r="A69" s="14">
        <v>43924.75</v>
      </c>
      <c r="B69" s="65">
        <v>21.248933999999998</v>
      </c>
      <c r="C69" s="65">
        <v>39</v>
      </c>
      <c r="D69" s="66">
        <v>1046</v>
      </c>
      <c r="O69" s="18"/>
    </row>
    <row r="70" spans="1:17" x14ac:dyDescent="0.2">
      <c r="A70" s="14">
        <v>43924.791666666672</v>
      </c>
      <c r="B70" s="65">
        <v>20.948934999999999</v>
      </c>
      <c r="C70" s="65">
        <v>41</v>
      </c>
      <c r="D70" s="66">
        <v>1231</v>
      </c>
      <c r="O70" s="18"/>
      <c r="P70" s="55"/>
      <c r="Q70" s="55"/>
    </row>
    <row r="71" spans="1:17" x14ac:dyDescent="0.2">
      <c r="A71" s="14">
        <v>43924.833333333328</v>
      </c>
      <c r="B71" s="65">
        <v>20.428934000000002</v>
      </c>
      <c r="C71" s="65">
        <v>43</v>
      </c>
      <c r="D71" s="66">
        <v>1231</v>
      </c>
      <c r="O71" s="18"/>
      <c r="P71" s="55"/>
      <c r="Q71" s="55"/>
    </row>
    <row r="72" spans="1:17" x14ac:dyDescent="0.2">
      <c r="A72" s="14">
        <v>43924.875</v>
      </c>
      <c r="B72" s="65">
        <v>20.008934</v>
      </c>
      <c r="C72" s="65">
        <v>45</v>
      </c>
      <c r="D72" s="66">
        <v>1231</v>
      </c>
      <c r="O72" s="18"/>
      <c r="P72" s="55"/>
      <c r="Q72" s="55"/>
    </row>
    <row r="73" spans="1:17" x14ac:dyDescent="0.2">
      <c r="A73" s="14">
        <v>43924.916666666672</v>
      </c>
      <c r="B73" s="65">
        <v>19.338933999999998</v>
      </c>
      <c r="C73" s="65">
        <v>49</v>
      </c>
      <c r="D73" s="66">
        <v>1169</v>
      </c>
    </row>
    <row r="74" spans="1:17" x14ac:dyDescent="0.2">
      <c r="A74" s="14">
        <v>43924.958333333328</v>
      </c>
      <c r="B74" s="65">
        <v>18.678934000000002</v>
      </c>
      <c r="C74" s="65">
        <v>56</v>
      </c>
      <c r="D74" s="66">
        <v>1206</v>
      </c>
      <c r="E74" s="67">
        <v>771.45833333333337</v>
      </c>
      <c r="F74" s="55">
        <f>AVERAGE(F58:F73)</f>
        <v>14.91111111111111</v>
      </c>
      <c r="G74" s="55">
        <f>AVERAGE(G58:G73)</f>
        <v>85.63333333333334</v>
      </c>
      <c r="H74" s="55"/>
      <c r="I74" s="55">
        <f>AVERAGE(I58:I73)</f>
        <v>16.066666666666666</v>
      </c>
      <c r="J74" s="55">
        <f>AVERAGE(J58:J73)</f>
        <v>79</v>
      </c>
      <c r="K74" s="55"/>
      <c r="L74" s="8"/>
      <c r="M74" s="8"/>
      <c r="N74" s="8"/>
    </row>
    <row r="75" spans="1:17" x14ac:dyDescent="0.2">
      <c r="A75" s="14">
        <v>43925</v>
      </c>
      <c r="B75" s="65">
        <v>17.378934999999998</v>
      </c>
      <c r="C75" s="65">
        <v>69</v>
      </c>
      <c r="D75" s="66">
        <v>1242</v>
      </c>
    </row>
    <row r="76" spans="1:17" x14ac:dyDescent="0.2">
      <c r="A76" s="14">
        <v>43925.041666666672</v>
      </c>
      <c r="B76" s="65">
        <v>16.128934999999998</v>
      </c>
      <c r="C76" s="65">
        <v>77</v>
      </c>
      <c r="D76" s="66">
        <v>1607</v>
      </c>
    </row>
    <row r="77" spans="1:17" x14ac:dyDescent="0.2">
      <c r="A77" s="14">
        <v>43925.083333333328</v>
      </c>
      <c r="B77" s="65">
        <v>15.388934000000001</v>
      </c>
      <c r="C77" s="65">
        <v>83</v>
      </c>
      <c r="D77" s="66">
        <v>1632</v>
      </c>
    </row>
    <row r="78" spans="1:17" x14ac:dyDescent="0.2">
      <c r="A78" s="14">
        <v>43925.125</v>
      </c>
      <c r="B78" s="65">
        <v>15.068934</v>
      </c>
      <c r="C78" s="65">
        <v>85</v>
      </c>
      <c r="D78" s="66">
        <v>1632</v>
      </c>
    </row>
    <row r="79" spans="1:17" x14ac:dyDescent="0.2">
      <c r="A79" s="14">
        <v>43925.166666666672</v>
      </c>
      <c r="B79" s="65">
        <v>14.868935</v>
      </c>
      <c r="C79" s="65">
        <v>87</v>
      </c>
      <c r="D79" s="66">
        <v>0</v>
      </c>
    </row>
    <row r="80" spans="1:17" x14ac:dyDescent="0.2">
      <c r="A80" s="14">
        <v>43925.208333333328</v>
      </c>
      <c r="B80" s="65">
        <v>14.838934</v>
      </c>
      <c r="C80" s="65">
        <v>88</v>
      </c>
      <c r="D80" s="66">
        <v>0</v>
      </c>
    </row>
    <row r="81" spans="1:11" x14ac:dyDescent="0.2">
      <c r="A81" s="14">
        <v>43925.25</v>
      </c>
      <c r="B81" s="65">
        <v>14.478934000000001</v>
      </c>
      <c r="C81" s="65">
        <v>93</v>
      </c>
      <c r="D81" s="66">
        <v>0</v>
      </c>
    </row>
    <row r="82" spans="1:11" x14ac:dyDescent="0.2">
      <c r="A82" s="14">
        <v>43925.291666666672</v>
      </c>
      <c r="B82" s="65">
        <v>14.458933999999999</v>
      </c>
      <c r="C82" s="65">
        <v>95</v>
      </c>
      <c r="D82" s="66">
        <v>0</v>
      </c>
      <c r="F82" s="16" t="s">
        <v>537</v>
      </c>
      <c r="G82" s="16" t="s">
        <v>537</v>
      </c>
      <c r="H82" s="16" t="s">
        <v>537</v>
      </c>
      <c r="I82" s="16" t="s">
        <v>537</v>
      </c>
      <c r="J82" s="16" t="s">
        <v>537</v>
      </c>
      <c r="K82" s="16" t="s">
        <v>537</v>
      </c>
    </row>
    <row r="83" spans="1:11" x14ac:dyDescent="0.2">
      <c r="A83" s="14">
        <v>43925.333333333328</v>
      </c>
      <c r="B83" s="65">
        <v>15.188934</v>
      </c>
      <c r="C83" s="65">
        <v>91</v>
      </c>
      <c r="D83" s="66">
        <v>2158</v>
      </c>
      <c r="F83" s="16" t="s">
        <v>537</v>
      </c>
      <c r="G83" s="16" t="s">
        <v>537</v>
      </c>
      <c r="H83" s="16" t="s">
        <v>537</v>
      </c>
      <c r="I83" s="16" t="s">
        <v>537</v>
      </c>
      <c r="J83" s="16" t="s">
        <v>537</v>
      </c>
      <c r="K83" s="16" t="s">
        <v>537</v>
      </c>
    </row>
    <row r="84" spans="1:11" x14ac:dyDescent="0.2">
      <c r="A84" s="14">
        <v>43925.375</v>
      </c>
      <c r="B84" s="65">
        <v>15.788933999999999</v>
      </c>
      <c r="C84" s="65">
        <v>88</v>
      </c>
      <c r="D84" s="66">
        <v>1632</v>
      </c>
      <c r="F84" s="16" t="s">
        <v>537</v>
      </c>
      <c r="G84" s="16" t="s">
        <v>537</v>
      </c>
      <c r="H84" s="16" t="s">
        <v>537</v>
      </c>
      <c r="I84" s="16" t="s">
        <v>537</v>
      </c>
      <c r="J84" s="16" t="s">
        <v>537</v>
      </c>
      <c r="K84" s="16" t="s">
        <v>537</v>
      </c>
    </row>
    <row r="85" spans="1:11" x14ac:dyDescent="0.2">
      <c r="A85" s="14">
        <v>43925.416666666672</v>
      </c>
      <c r="B85" s="65">
        <v>16.488934</v>
      </c>
      <c r="C85" s="65">
        <v>86</v>
      </c>
      <c r="D85" s="66">
        <v>840</v>
      </c>
      <c r="F85" s="16" t="s">
        <v>537</v>
      </c>
      <c r="G85" s="16" t="s">
        <v>537</v>
      </c>
      <c r="H85" s="16" t="s">
        <v>537</v>
      </c>
      <c r="I85" s="16" t="s">
        <v>537</v>
      </c>
      <c r="J85" s="16" t="s">
        <v>537</v>
      </c>
      <c r="K85" s="16" t="s">
        <v>537</v>
      </c>
    </row>
    <row r="86" spans="1:11" x14ac:dyDescent="0.2">
      <c r="A86" s="14">
        <v>43925.458333333328</v>
      </c>
      <c r="B86" s="65">
        <v>17.208935</v>
      </c>
      <c r="C86" s="65">
        <v>82</v>
      </c>
      <c r="D86" s="66">
        <v>2048</v>
      </c>
      <c r="F86" s="16" t="s">
        <v>537</v>
      </c>
      <c r="G86" s="16" t="s">
        <v>537</v>
      </c>
      <c r="H86" s="16" t="s">
        <v>537</v>
      </c>
      <c r="I86" s="16" t="s">
        <v>537</v>
      </c>
      <c r="J86" s="16" t="s">
        <v>537</v>
      </c>
      <c r="K86" s="16" t="s">
        <v>537</v>
      </c>
    </row>
    <row r="87" spans="1:11" x14ac:dyDescent="0.2">
      <c r="A87" s="14">
        <v>43925.5</v>
      </c>
      <c r="B87" s="65">
        <v>17.768934000000002</v>
      </c>
      <c r="C87" s="65">
        <v>79</v>
      </c>
      <c r="D87" s="66">
        <v>1791</v>
      </c>
      <c r="F87" s="16" t="s">
        <v>537</v>
      </c>
      <c r="G87" s="16" t="s">
        <v>537</v>
      </c>
      <c r="H87" s="16" t="s">
        <v>537</v>
      </c>
      <c r="I87" s="16" t="s">
        <v>537</v>
      </c>
      <c r="J87" s="16" t="s">
        <v>537</v>
      </c>
      <c r="K87" s="16" t="s">
        <v>537</v>
      </c>
    </row>
    <row r="88" spans="1:11" x14ac:dyDescent="0.2">
      <c r="A88" s="14">
        <v>43925.541666666672</v>
      </c>
      <c r="B88" s="65">
        <v>18.038934999999999</v>
      </c>
      <c r="C88" s="65">
        <v>77</v>
      </c>
      <c r="D88" s="66">
        <v>1975</v>
      </c>
      <c r="F88" s="16" t="s">
        <v>537</v>
      </c>
      <c r="G88" s="16" t="s">
        <v>537</v>
      </c>
      <c r="H88" s="16" t="s">
        <v>537</v>
      </c>
      <c r="I88" s="16" t="s">
        <v>537</v>
      </c>
      <c r="J88" s="16" t="s">
        <v>537</v>
      </c>
      <c r="K88" s="16" t="s">
        <v>537</v>
      </c>
    </row>
    <row r="89" spans="1:11" x14ac:dyDescent="0.2">
      <c r="A89" s="14">
        <v>43925.583333333328</v>
      </c>
      <c r="B89" s="65">
        <v>19.828934</v>
      </c>
      <c r="C89" s="65">
        <v>62</v>
      </c>
      <c r="D89" s="66">
        <v>1444</v>
      </c>
      <c r="F89" s="16" t="s">
        <v>537</v>
      </c>
      <c r="G89" s="16" t="s">
        <v>537</v>
      </c>
      <c r="H89" s="16" t="s">
        <v>537</v>
      </c>
      <c r="I89" s="16" t="s">
        <v>537</v>
      </c>
      <c r="J89" s="16" t="s">
        <v>537</v>
      </c>
      <c r="K89" s="16" t="s">
        <v>537</v>
      </c>
    </row>
    <row r="90" spans="1:11" x14ac:dyDescent="0.2">
      <c r="A90" s="14">
        <v>43925.625</v>
      </c>
      <c r="B90" s="65">
        <v>20.068933000000001</v>
      </c>
      <c r="C90" s="65">
        <v>60</v>
      </c>
      <c r="D90" s="66">
        <v>1571</v>
      </c>
      <c r="F90" s="16" t="s">
        <v>537</v>
      </c>
      <c r="G90" s="16" t="s">
        <v>537</v>
      </c>
      <c r="H90" s="16" t="s">
        <v>537</v>
      </c>
      <c r="I90" s="16" t="s">
        <v>537</v>
      </c>
      <c r="J90" s="16" t="s">
        <v>537</v>
      </c>
      <c r="K90" s="16" t="s">
        <v>537</v>
      </c>
    </row>
    <row r="91" spans="1:11" x14ac:dyDescent="0.2">
      <c r="A91" s="14">
        <v>43925.666666666672</v>
      </c>
      <c r="B91" s="65">
        <v>20.558933</v>
      </c>
      <c r="C91" s="65">
        <v>56</v>
      </c>
      <c r="D91" s="66">
        <v>1403</v>
      </c>
      <c r="F91" s="16" t="s">
        <v>537</v>
      </c>
      <c r="G91" s="16" t="s">
        <v>537</v>
      </c>
      <c r="H91" s="16" t="s">
        <v>537</v>
      </c>
      <c r="I91" s="16" t="s">
        <v>537</v>
      </c>
      <c r="J91" s="16" t="s">
        <v>537</v>
      </c>
      <c r="K91" s="16" t="s">
        <v>537</v>
      </c>
    </row>
    <row r="92" spans="1:11" x14ac:dyDescent="0.2">
      <c r="A92" s="14">
        <v>43925.708333333328</v>
      </c>
      <c r="B92" s="65">
        <v>20.108934000000001</v>
      </c>
      <c r="C92" s="65">
        <v>57</v>
      </c>
      <c r="D92" s="66">
        <v>1403</v>
      </c>
    </row>
    <row r="93" spans="1:11" x14ac:dyDescent="0.2">
      <c r="A93" s="14">
        <v>43925.75</v>
      </c>
      <c r="B93" s="65">
        <v>18.908933999999999</v>
      </c>
      <c r="C93" s="65">
        <v>60</v>
      </c>
      <c r="D93" s="66">
        <v>1333</v>
      </c>
    </row>
    <row r="94" spans="1:11" x14ac:dyDescent="0.2">
      <c r="A94" s="14">
        <v>43925.791666666672</v>
      </c>
      <c r="B94" s="65">
        <v>18.028934</v>
      </c>
      <c r="C94" s="65">
        <v>63</v>
      </c>
      <c r="D94" s="66">
        <v>1333</v>
      </c>
    </row>
    <row r="95" spans="1:11" x14ac:dyDescent="0.2">
      <c r="A95" s="14">
        <v>43925.833333333328</v>
      </c>
      <c r="B95" s="65">
        <v>17.478933000000001</v>
      </c>
      <c r="C95" s="65">
        <v>65</v>
      </c>
      <c r="D95" s="66">
        <v>1242</v>
      </c>
    </row>
    <row r="96" spans="1:11" x14ac:dyDescent="0.2">
      <c r="A96" s="14">
        <v>43925.875</v>
      </c>
      <c r="B96" s="65">
        <v>17.048935</v>
      </c>
      <c r="C96" s="65">
        <v>67</v>
      </c>
      <c r="D96" s="66">
        <v>1242</v>
      </c>
    </row>
    <row r="97" spans="1:14" x14ac:dyDescent="0.2">
      <c r="A97" s="14">
        <v>43925.916666666672</v>
      </c>
      <c r="B97" s="65">
        <v>16.478933000000001</v>
      </c>
      <c r="C97" s="65">
        <v>69</v>
      </c>
      <c r="D97" s="66">
        <v>1173</v>
      </c>
    </row>
    <row r="98" spans="1:14" x14ac:dyDescent="0.2">
      <c r="A98" s="14">
        <v>43925.958333333328</v>
      </c>
      <c r="B98" s="65">
        <v>16.088933999999998</v>
      </c>
      <c r="C98" s="65">
        <v>71</v>
      </c>
      <c r="D98" s="66">
        <v>1607</v>
      </c>
      <c r="E98" s="67">
        <v>1262.8333333333333</v>
      </c>
      <c r="L98" s="8"/>
      <c r="M98" s="8"/>
      <c r="N98" s="8"/>
    </row>
    <row r="99" spans="1:14" x14ac:dyDescent="0.2">
      <c r="A99" s="14">
        <v>43926</v>
      </c>
      <c r="B99" s="65">
        <v>15.808934000000001</v>
      </c>
      <c r="C99" s="65">
        <v>72</v>
      </c>
      <c r="D99" s="66">
        <v>1423</v>
      </c>
    </row>
    <row r="100" spans="1:14" x14ac:dyDescent="0.2">
      <c r="A100" s="14">
        <v>43926.041666666672</v>
      </c>
      <c r="B100" s="65">
        <v>15.428934</v>
      </c>
      <c r="C100" s="65">
        <v>74</v>
      </c>
      <c r="D100" s="66">
        <v>1423</v>
      </c>
    </row>
    <row r="101" spans="1:14" x14ac:dyDescent="0.2">
      <c r="A101" s="14">
        <v>43926.083333333328</v>
      </c>
      <c r="B101" s="65">
        <v>15.058934000000001</v>
      </c>
      <c r="C101" s="65">
        <v>76</v>
      </c>
      <c r="D101" s="66">
        <v>1423</v>
      </c>
    </row>
    <row r="102" spans="1:14" x14ac:dyDescent="0.2">
      <c r="A102" s="14">
        <v>43926.125</v>
      </c>
      <c r="B102" s="65">
        <v>14.678934</v>
      </c>
      <c r="C102" s="65">
        <v>78</v>
      </c>
      <c r="D102" s="66">
        <v>0</v>
      </c>
    </row>
    <row r="103" spans="1:14" x14ac:dyDescent="0.2">
      <c r="A103" s="14">
        <v>43926.166666666672</v>
      </c>
      <c r="B103" s="65">
        <v>14.2789345</v>
      </c>
      <c r="C103" s="65">
        <v>80</v>
      </c>
      <c r="D103" s="66">
        <v>0</v>
      </c>
    </row>
    <row r="104" spans="1:14" x14ac:dyDescent="0.2">
      <c r="A104" s="14">
        <v>43926.208333333328</v>
      </c>
      <c r="B104" s="65">
        <v>13.708933999999999</v>
      </c>
      <c r="C104" s="65">
        <v>83</v>
      </c>
      <c r="D104" s="66">
        <v>0</v>
      </c>
    </row>
    <row r="105" spans="1:14" x14ac:dyDescent="0.2">
      <c r="A105" s="14">
        <v>43926.25</v>
      </c>
      <c r="B105" s="65">
        <v>13.288933999999999</v>
      </c>
      <c r="C105" s="65">
        <v>86</v>
      </c>
      <c r="D105" s="66">
        <v>0</v>
      </c>
    </row>
    <row r="106" spans="1:14" x14ac:dyDescent="0.2">
      <c r="A106" s="14">
        <v>43926.291666666672</v>
      </c>
      <c r="B106" s="65">
        <v>13.808934000000001</v>
      </c>
      <c r="C106" s="65">
        <v>84</v>
      </c>
      <c r="D106" s="66">
        <v>0</v>
      </c>
      <c r="F106" s="16" t="s">
        <v>537</v>
      </c>
      <c r="G106" s="16" t="s">
        <v>537</v>
      </c>
      <c r="H106" s="16" t="s">
        <v>537</v>
      </c>
      <c r="I106" s="16" t="s">
        <v>537</v>
      </c>
      <c r="J106" s="16" t="s">
        <v>537</v>
      </c>
      <c r="K106" s="16" t="s">
        <v>537</v>
      </c>
    </row>
    <row r="107" spans="1:14" x14ac:dyDescent="0.2">
      <c r="A107" s="14">
        <v>43926.333333333328</v>
      </c>
      <c r="B107" s="65">
        <v>17.028934</v>
      </c>
      <c r="C107" s="65">
        <v>73</v>
      </c>
      <c r="D107" s="66">
        <v>1791</v>
      </c>
      <c r="F107" s="16" t="s">
        <v>537</v>
      </c>
      <c r="G107" s="16" t="s">
        <v>537</v>
      </c>
      <c r="H107" s="16" t="s">
        <v>537</v>
      </c>
      <c r="I107" s="16" t="s">
        <v>537</v>
      </c>
      <c r="J107" s="16" t="s">
        <v>537</v>
      </c>
      <c r="K107" s="16" t="s">
        <v>537</v>
      </c>
    </row>
    <row r="108" spans="1:14" x14ac:dyDescent="0.2">
      <c r="A108" s="14">
        <v>43926.375</v>
      </c>
      <c r="B108" s="65">
        <v>19.838933999999998</v>
      </c>
      <c r="C108" s="65">
        <v>61</v>
      </c>
      <c r="D108" s="66">
        <v>1444</v>
      </c>
      <c r="F108" s="16" t="s">
        <v>537</v>
      </c>
      <c r="G108" s="16" t="s">
        <v>537</v>
      </c>
      <c r="H108" s="16" t="s">
        <v>537</v>
      </c>
      <c r="I108" s="16" t="s">
        <v>537</v>
      </c>
      <c r="J108" s="16" t="s">
        <v>537</v>
      </c>
      <c r="K108" s="16" t="s">
        <v>537</v>
      </c>
    </row>
    <row r="109" spans="1:14" x14ac:dyDescent="0.2">
      <c r="A109" s="14">
        <v>43926.416666666672</v>
      </c>
      <c r="B109" s="65">
        <v>21.638935</v>
      </c>
      <c r="C109" s="65">
        <v>53</v>
      </c>
      <c r="D109" s="66">
        <v>1497</v>
      </c>
      <c r="F109" s="16" t="s">
        <v>537</v>
      </c>
      <c r="G109" s="16" t="s">
        <v>537</v>
      </c>
      <c r="H109" s="16" t="s">
        <v>537</v>
      </c>
      <c r="I109" s="16" t="s">
        <v>537</v>
      </c>
      <c r="J109" s="16" t="s">
        <v>537</v>
      </c>
      <c r="K109" s="16" t="s">
        <v>537</v>
      </c>
    </row>
    <row r="110" spans="1:14" x14ac:dyDescent="0.2">
      <c r="A110" s="14">
        <v>43926.458333333328</v>
      </c>
      <c r="B110" s="65">
        <v>23.138935</v>
      </c>
      <c r="C110" s="65">
        <v>42</v>
      </c>
      <c r="D110" s="66">
        <v>1381</v>
      </c>
      <c r="F110" s="16" t="s">
        <v>537</v>
      </c>
      <c r="G110" s="16" t="s">
        <v>537</v>
      </c>
      <c r="H110" s="16" t="s">
        <v>537</v>
      </c>
      <c r="I110" s="16" t="s">
        <v>537</v>
      </c>
      <c r="J110" s="16" t="s">
        <v>537</v>
      </c>
      <c r="K110" s="16" t="s">
        <v>537</v>
      </c>
    </row>
    <row r="111" spans="1:14" x14ac:dyDescent="0.2">
      <c r="A111" s="14">
        <v>43926.5</v>
      </c>
      <c r="B111" s="65">
        <v>24.208935</v>
      </c>
      <c r="C111" s="65">
        <v>39</v>
      </c>
      <c r="D111" s="66">
        <v>1130</v>
      </c>
      <c r="F111" s="16" t="s">
        <v>537</v>
      </c>
      <c r="G111" s="16" t="s">
        <v>537</v>
      </c>
      <c r="H111" s="16" t="s">
        <v>537</v>
      </c>
      <c r="I111" s="16" t="s">
        <v>537</v>
      </c>
      <c r="J111" s="16" t="s">
        <v>537</v>
      </c>
      <c r="K111" s="16" t="s">
        <v>537</v>
      </c>
    </row>
    <row r="112" spans="1:14" x14ac:dyDescent="0.2">
      <c r="A112" s="14">
        <v>43926.541666666672</v>
      </c>
      <c r="B112" s="65">
        <v>25.148933</v>
      </c>
      <c r="C112" s="65">
        <v>35</v>
      </c>
      <c r="D112" s="66">
        <v>1150</v>
      </c>
      <c r="F112" s="16" t="s">
        <v>537</v>
      </c>
      <c r="G112" s="16" t="s">
        <v>537</v>
      </c>
      <c r="H112" s="16" t="s">
        <v>537</v>
      </c>
      <c r="I112" s="16" t="s">
        <v>537</v>
      </c>
      <c r="J112" s="16" t="s">
        <v>537</v>
      </c>
      <c r="K112" s="16" t="s">
        <v>537</v>
      </c>
    </row>
    <row r="113" spans="1:14" x14ac:dyDescent="0.2">
      <c r="A113" s="14">
        <v>43926.583333333328</v>
      </c>
      <c r="B113" s="65">
        <v>24.988934</v>
      </c>
      <c r="C113" s="65">
        <v>31</v>
      </c>
      <c r="D113" s="66">
        <v>1130</v>
      </c>
      <c r="F113" s="16" t="s">
        <v>537</v>
      </c>
      <c r="G113" s="16" t="s">
        <v>537</v>
      </c>
      <c r="H113" s="16" t="s">
        <v>537</v>
      </c>
      <c r="I113" s="16" t="s">
        <v>537</v>
      </c>
      <c r="J113" s="16" t="s">
        <v>537</v>
      </c>
      <c r="K113" s="16" t="s">
        <v>537</v>
      </c>
    </row>
    <row r="114" spans="1:14" x14ac:dyDescent="0.2">
      <c r="A114" s="14">
        <v>43926.625</v>
      </c>
      <c r="B114" s="65">
        <v>25.198934999999999</v>
      </c>
      <c r="C114" s="65">
        <v>30</v>
      </c>
      <c r="D114" s="66">
        <v>1150</v>
      </c>
      <c r="F114" s="16" t="s">
        <v>537</v>
      </c>
      <c r="G114" s="16" t="s">
        <v>537</v>
      </c>
      <c r="H114" s="16" t="s">
        <v>537</v>
      </c>
      <c r="I114" s="16" t="s">
        <v>537</v>
      </c>
      <c r="J114" s="16" t="s">
        <v>537</v>
      </c>
      <c r="K114" s="16" t="s">
        <v>537</v>
      </c>
      <c r="L114" s="8"/>
      <c r="M114" s="8"/>
      <c r="N114" s="8"/>
    </row>
    <row r="115" spans="1:14" x14ac:dyDescent="0.2">
      <c r="A115" s="14">
        <v>43926.666666666672</v>
      </c>
      <c r="B115" s="65">
        <v>25.088933999999998</v>
      </c>
      <c r="C115" s="65">
        <v>29</v>
      </c>
      <c r="D115" s="66">
        <v>0</v>
      </c>
      <c r="F115" s="16" t="s">
        <v>537</v>
      </c>
      <c r="G115" s="16" t="s">
        <v>537</v>
      </c>
      <c r="H115" s="16" t="s">
        <v>537</v>
      </c>
      <c r="I115" s="16" t="s">
        <v>537</v>
      </c>
      <c r="J115" s="16" t="s">
        <v>537</v>
      </c>
      <c r="K115" s="16" t="s">
        <v>537</v>
      </c>
      <c r="L115" s="8"/>
      <c r="M115" s="8"/>
      <c r="N115" s="8"/>
    </row>
    <row r="116" spans="1:14" x14ac:dyDescent="0.2">
      <c r="A116" s="14">
        <v>43926.708333333328</v>
      </c>
      <c r="B116" s="65">
        <v>24.508934</v>
      </c>
      <c r="C116" s="65">
        <v>29</v>
      </c>
      <c r="D116" s="66">
        <v>0</v>
      </c>
    </row>
    <row r="117" spans="1:14" x14ac:dyDescent="0.2">
      <c r="A117" s="14">
        <v>43926.75</v>
      </c>
      <c r="B117" s="65">
        <v>22.698934999999999</v>
      </c>
      <c r="C117" s="65">
        <v>32</v>
      </c>
      <c r="D117" s="66">
        <v>1080</v>
      </c>
    </row>
    <row r="118" spans="1:14" x14ac:dyDescent="0.2">
      <c r="A118" s="14">
        <v>43926.791666666672</v>
      </c>
      <c r="B118" s="65">
        <v>21.648933</v>
      </c>
      <c r="C118" s="65">
        <v>33</v>
      </c>
      <c r="D118" s="66">
        <v>1046</v>
      </c>
    </row>
    <row r="119" spans="1:14" x14ac:dyDescent="0.2">
      <c r="A119" s="14">
        <v>43926.833333333328</v>
      </c>
      <c r="B119" s="65">
        <v>20.788934999999999</v>
      </c>
      <c r="C119" s="65">
        <v>35</v>
      </c>
      <c r="D119" s="66">
        <v>1003</v>
      </c>
    </row>
    <row r="120" spans="1:14" x14ac:dyDescent="0.2">
      <c r="A120" s="14">
        <v>43926.875</v>
      </c>
      <c r="B120" s="65">
        <v>20.158933999999999</v>
      </c>
      <c r="C120" s="65">
        <v>36</v>
      </c>
      <c r="D120" s="66">
        <v>1003</v>
      </c>
    </row>
    <row r="121" spans="1:14" x14ac:dyDescent="0.2">
      <c r="A121" s="14">
        <v>43926.916666666672</v>
      </c>
      <c r="B121" s="65">
        <v>19.588933999999998</v>
      </c>
      <c r="C121" s="65">
        <v>38</v>
      </c>
      <c r="D121" s="66">
        <v>949</v>
      </c>
    </row>
    <row r="122" spans="1:14" x14ac:dyDescent="0.2">
      <c r="A122" s="14">
        <v>43926.958333333328</v>
      </c>
      <c r="B122" s="65">
        <v>18.828934</v>
      </c>
      <c r="C122" s="65">
        <v>40</v>
      </c>
      <c r="D122" s="66">
        <v>1098</v>
      </c>
      <c r="E122" s="67">
        <v>880.04166666666663</v>
      </c>
    </row>
    <row r="123" spans="1:14" x14ac:dyDescent="0.2">
      <c r="A123" s="14">
        <v>43927</v>
      </c>
      <c r="B123" s="65">
        <v>18.178934000000002</v>
      </c>
      <c r="C123" s="65">
        <v>41</v>
      </c>
      <c r="D123" s="66">
        <v>1098</v>
      </c>
    </row>
    <row r="124" spans="1:14" x14ac:dyDescent="0.2">
      <c r="A124" s="14">
        <v>43927.041666666672</v>
      </c>
      <c r="B124" s="65">
        <v>17.748933999999998</v>
      </c>
      <c r="C124" s="65">
        <v>42</v>
      </c>
      <c r="D124" s="66">
        <v>1016</v>
      </c>
    </row>
    <row r="125" spans="1:14" x14ac:dyDescent="0.2">
      <c r="A125" s="14">
        <v>43927.083333333328</v>
      </c>
      <c r="B125" s="65">
        <v>17.288934999999999</v>
      </c>
      <c r="C125" s="65">
        <v>43</v>
      </c>
      <c r="D125" s="66">
        <v>1016</v>
      </c>
    </row>
    <row r="126" spans="1:14" x14ac:dyDescent="0.2">
      <c r="A126" s="14">
        <v>43927.125</v>
      </c>
      <c r="B126" s="65">
        <v>16.388935</v>
      </c>
      <c r="C126" s="65">
        <v>46</v>
      </c>
      <c r="D126" s="66">
        <v>921</v>
      </c>
    </row>
    <row r="127" spans="1:14" x14ac:dyDescent="0.2">
      <c r="A127" s="14">
        <v>43927.166666666672</v>
      </c>
      <c r="B127" s="65">
        <v>15.518934</v>
      </c>
      <c r="C127" s="65">
        <v>48</v>
      </c>
      <c r="D127" s="66">
        <v>811</v>
      </c>
    </row>
    <row r="128" spans="1:14" x14ac:dyDescent="0.2">
      <c r="A128" s="14">
        <v>43927.208333333328</v>
      </c>
      <c r="B128" s="65">
        <v>14.898934000000001</v>
      </c>
      <c r="C128" s="65">
        <v>50</v>
      </c>
      <c r="D128" s="66">
        <v>0</v>
      </c>
    </row>
    <row r="129" spans="1:11" x14ac:dyDescent="0.2">
      <c r="A129" s="14">
        <v>43927.25</v>
      </c>
      <c r="B129" s="65">
        <v>14.478934000000001</v>
      </c>
      <c r="C129" s="65">
        <v>51</v>
      </c>
      <c r="D129" s="66">
        <v>0</v>
      </c>
    </row>
    <row r="130" spans="1:11" x14ac:dyDescent="0.2">
      <c r="A130" s="14">
        <v>43927.291666666672</v>
      </c>
      <c r="B130" s="65">
        <v>15.188934</v>
      </c>
      <c r="C130" s="65">
        <v>51</v>
      </c>
      <c r="D130" s="66">
        <v>8885</v>
      </c>
      <c r="F130" s="65">
        <v>16.2</v>
      </c>
      <c r="G130" s="65">
        <v>80.2</v>
      </c>
      <c r="H130" s="65">
        <v>94565</v>
      </c>
      <c r="I130" s="65">
        <v>15.6</v>
      </c>
      <c r="J130" s="65">
        <v>82.9</v>
      </c>
      <c r="K130" s="65">
        <v>130719</v>
      </c>
    </row>
    <row r="131" spans="1:11" x14ac:dyDescent="0.2">
      <c r="A131" s="14">
        <v>43927.333333333328</v>
      </c>
      <c r="B131" s="65">
        <v>18.038934999999999</v>
      </c>
      <c r="C131" s="65">
        <v>46</v>
      </c>
      <c r="D131" s="66">
        <v>1098</v>
      </c>
      <c r="F131" s="65">
        <v>15.1</v>
      </c>
      <c r="G131" s="65">
        <v>90.2</v>
      </c>
      <c r="H131" s="65">
        <v>94565</v>
      </c>
      <c r="I131" s="65">
        <v>15.4</v>
      </c>
      <c r="J131" s="65">
        <v>82</v>
      </c>
      <c r="K131" s="65">
        <v>130719</v>
      </c>
    </row>
    <row r="132" spans="1:11" x14ac:dyDescent="0.2">
      <c r="A132" s="14">
        <v>43927.375</v>
      </c>
      <c r="B132" s="65">
        <v>22.568933000000001</v>
      </c>
      <c r="C132" s="65">
        <v>36</v>
      </c>
      <c r="D132" s="66">
        <v>1080</v>
      </c>
      <c r="F132" s="65">
        <v>16.100000000000001</v>
      </c>
      <c r="G132" s="65">
        <v>87.3</v>
      </c>
      <c r="H132" s="65">
        <v>94565</v>
      </c>
      <c r="I132" s="65">
        <v>19.600000000000001</v>
      </c>
      <c r="J132" s="65">
        <v>73.900000000000006</v>
      </c>
      <c r="K132" s="65">
        <v>130719</v>
      </c>
    </row>
    <row r="133" spans="1:11" x14ac:dyDescent="0.2">
      <c r="A133" s="14">
        <v>43927.416666666672</v>
      </c>
      <c r="B133" s="65">
        <v>24.878934999999998</v>
      </c>
      <c r="C133" s="65">
        <v>31</v>
      </c>
      <c r="D133" s="66">
        <v>1130</v>
      </c>
      <c r="F133" s="65">
        <v>17</v>
      </c>
      <c r="G133" s="65">
        <v>86.4</v>
      </c>
      <c r="H133" s="65">
        <v>94565</v>
      </c>
      <c r="I133" s="65">
        <v>21.4</v>
      </c>
      <c r="J133" s="65">
        <v>69.7</v>
      </c>
      <c r="K133" s="65">
        <v>130913</v>
      </c>
    </row>
    <row r="134" spans="1:11" x14ac:dyDescent="0.2">
      <c r="A134" s="14">
        <v>43927.458333333328</v>
      </c>
      <c r="B134" s="65">
        <v>26.208935</v>
      </c>
      <c r="C134" s="65">
        <v>27</v>
      </c>
      <c r="D134" s="66">
        <v>0</v>
      </c>
      <c r="F134" s="65">
        <v>17</v>
      </c>
      <c r="G134" s="65">
        <v>83.8</v>
      </c>
      <c r="H134" s="65">
        <v>94758</v>
      </c>
      <c r="I134" s="65">
        <v>20.9</v>
      </c>
      <c r="J134" s="65">
        <v>70.3</v>
      </c>
      <c r="K134" s="65">
        <v>130913</v>
      </c>
    </row>
    <row r="135" spans="1:11" x14ac:dyDescent="0.2">
      <c r="A135" s="14">
        <v>43927.5</v>
      </c>
      <c r="B135" s="65">
        <v>26.898933</v>
      </c>
      <c r="C135" s="65">
        <v>26</v>
      </c>
      <c r="D135" s="66">
        <v>0</v>
      </c>
      <c r="F135" s="65">
        <v>17.600000000000001</v>
      </c>
      <c r="G135" s="65">
        <v>82.3</v>
      </c>
      <c r="H135" s="65">
        <v>94758</v>
      </c>
      <c r="I135" s="65">
        <v>21.1</v>
      </c>
      <c r="J135" s="65">
        <v>68.3</v>
      </c>
      <c r="K135" s="65">
        <v>131133</v>
      </c>
    </row>
    <row r="136" spans="1:11" x14ac:dyDescent="0.2">
      <c r="A136" s="14">
        <v>43927.541666666672</v>
      </c>
      <c r="B136" s="65">
        <v>27.498933999999998</v>
      </c>
      <c r="C136" s="65">
        <v>25</v>
      </c>
      <c r="D136" s="66">
        <v>0</v>
      </c>
      <c r="F136" s="65">
        <v>17</v>
      </c>
      <c r="G136" s="65">
        <v>80.5</v>
      </c>
      <c r="H136" s="65">
        <v>95054</v>
      </c>
      <c r="I136" s="65">
        <v>21.4</v>
      </c>
      <c r="J136" s="65">
        <v>67.599999999999994</v>
      </c>
      <c r="K136" s="65">
        <v>131133</v>
      </c>
    </row>
    <row r="137" spans="1:11" x14ac:dyDescent="0.2">
      <c r="A137" s="14">
        <v>43927.583333333328</v>
      </c>
      <c r="B137" s="65">
        <v>27.618935</v>
      </c>
      <c r="C137" s="65">
        <v>23</v>
      </c>
      <c r="D137" s="66">
        <v>0</v>
      </c>
      <c r="F137" s="65">
        <v>17.5</v>
      </c>
      <c r="G137" s="65">
        <v>74.5</v>
      </c>
      <c r="H137" s="65">
        <v>95054</v>
      </c>
      <c r="I137" s="65">
        <v>24.5</v>
      </c>
      <c r="J137" s="65">
        <v>49.4</v>
      </c>
      <c r="K137" s="65">
        <v>131133</v>
      </c>
    </row>
    <row r="138" spans="1:11" x14ac:dyDescent="0.2">
      <c r="A138" s="14">
        <v>43927.625</v>
      </c>
      <c r="B138" s="65">
        <v>27.698934999999999</v>
      </c>
      <c r="C138" s="65">
        <v>22</v>
      </c>
      <c r="D138" s="66">
        <v>0</v>
      </c>
      <c r="F138" s="65">
        <v>18.600000000000001</v>
      </c>
      <c r="G138" s="65">
        <v>70.900000000000006</v>
      </c>
      <c r="H138" s="65">
        <v>95290</v>
      </c>
      <c r="I138" s="65">
        <v>21.9</v>
      </c>
      <c r="J138" s="65">
        <v>58.2</v>
      </c>
      <c r="K138" s="65">
        <v>131135</v>
      </c>
    </row>
    <row r="139" spans="1:11" x14ac:dyDescent="0.2">
      <c r="A139" s="14">
        <v>43927.666666666672</v>
      </c>
      <c r="B139" s="65">
        <v>27.438934</v>
      </c>
      <c r="C139" s="65">
        <v>22</v>
      </c>
      <c r="D139" s="66">
        <v>0</v>
      </c>
      <c r="H139" s="65">
        <v>95353</v>
      </c>
      <c r="K139" s="65">
        <v>131135</v>
      </c>
    </row>
    <row r="140" spans="1:11" x14ac:dyDescent="0.2">
      <c r="A140" s="14">
        <v>43927.708333333328</v>
      </c>
      <c r="B140" s="65">
        <v>26.668934</v>
      </c>
      <c r="C140" s="65">
        <v>23</v>
      </c>
      <c r="D140" s="66">
        <v>0</v>
      </c>
    </row>
    <row r="141" spans="1:11" x14ac:dyDescent="0.2">
      <c r="A141" s="14">
        <v>43927.75</v>
      </c>
      <c r="B141" s="65">
        <v>24.548935</v>
      </c>
      <c r="C141" s="65">
        <v>26</v>
      </c>
      <c r="D141" s="66">
        <v>0</v>
      </c>
    </row>
    <row r="142" spans="1:11" x14ac:dyDescent="0.2">
      <c r="A142" s="14">
        <v>43927.791666666672</v>
      </c>
      <c r="B142" s="65">
        <v>23.578934</v>
      </c>
      <c r="C142" s="65">
        <v>26</v>
      </c>
      <c r="D142" s="66">
        <v>0</v>
      </c>
    </row>
    <row r="143" spans="1:11" x14ac:dyDescent="0.2">
      <c r="A143" s="14">
        <v>43927.833333333328</v>
      </c>
      <c r="B143" s="65">
        <v>22.678934000000002</v>
      </c>
      <c r="C143" s="65">
        <v>28</v>
      </c>
      <c r="D143" s="66">
        <v>0</v>
      </c>
    </row>
    <row r="144" spans="1:11" x14ac:dyDescent="0.2">
      <c r="A144" s="14">
        <v>43927.875</v>
      </c>
      <c r="B144" s="65">
        <v>21.778934</v>
      </c>
      <c r="C144" s="65">
        <v>29</v>
      </c>
      <c r="D144" s="66">
        <v>0</v>
      </c>
    </row>
    <row r="145" spans="1:11" x14ac:dyDescent="0.2">
      <c r="A145" s="14">
        <v>43927.916666666672</v>
      </c>
      <c r="B145" s="65">
        <v>20.998933999999998</v>
      </c>
      <c r="C145" s="65">
        <v>31</v>
      </c>
      <c r="D145" s="66">
        <v>1003</v>
      </c>
    </row>
    <row r="146" spans="1:11" x14ac:dyDescent="0.2">
      <c r="A146" s="14">
        <v>43927.958333333328</v>
      </c>
      <c r="B146" s="65">
        <v>20.568933000000001</v>
      </c>
      <c r="C146" s="65">
        <v>32</v>
      </c>
      <c r="D146" s="66">
        <v>1003</v>
      </c>
      <c r="E146" s="67">
        <v>794.20833333333337</v>
      </c>
      <c r="F146" s="55">
        <f>AVERAGE(F130:F145)</f>
        <v>16.899999999999999</v>
      </c>
      <c r="G146" s="55">
        <f>AVERAGE(G130:G145)</f>
        <v>81.788888888888891</v>
      </c>
      <c r="H146" s="55">
        <f>H154-H130</f>
        <v>2316</v>
      </c>
      <c r="I146" s="55">
        <f>AVERAGE(I130:I145)</f>
        <v>20.200000000000003</v>
      </c>
      <c r="J146" s="55">
        <f>AVERAGE(J130:J145)</f>
        <v>69.144444444444446</v>
      </c>
      <c r="K146" s="55">
        <f>K154-K130</f>
        <v>847</v>
      </c>
    </row>
    <row r="147" spans="1:11" x14ac:dyDescent="0.2">
      <c r="A147" s="14">
        <v>43928</v>
      </c>
      <c r="B147" s="65">
        <v>19.558933</v>
      </c>
      <c r="C147" s="65">
        <v>34</v>
      </c>
      <c r="D147" s="66">
        <v>949</v>
      </c>
    </row>
    <row r="148" spans="1:11" x14ac:dyDescent="0.2">
      <c r="A148" s="14">
        <v>43928.041666666672</v>
      </c>
      <c r="B148" s="65">
        <v>19.568933000000001</v>
      </c>
      <c r="C148" s="65">
        <v>33</v>
      </c>
      <c r="D148" s="66">
        <v>949</v>
      </c>
    </row>
    <row r="149" spans="1:11" x14ac:dyDescent="0.2">
      <c r="A149" s="14">
        <v>43928.083333333328</v>
      </c>
      <c r="B149" s="65">
        <v>19.268934000000002</v>
      </c>
      <c r="C149" s="65">
        <v>34</v>
      </c>
      <c r="D149" s="66">
        <v>949</v>
      </c>
    </row>
    <row r="150" spans="1:11" x14ac:dyDescent="0.2">
      <c r="A150" s="14">
        <v>43928.125</v>
      </c>
      <c r="B150" s="65">
        <v>18.898933</v>
      </c>
      <c r="C150" s="65">
        <v>34</v>
      </c>
      <c r="D150" s="66">
        <v>881</v>
      </c>
    </row>
    <row r="151" spans="1:11" x14ac:dyDescent="0.2">
      <c r="A151" s="14">
        <v>43928.166666666672</v>
      </c>
      <c r="B151" s="65">
        <v>18.218934999999998</v>
      </c>
      <c r="C151" s="65">
        <v>36</v>
      </c>
      <c r="D151" s="66">
        <v>881</v>
      </c>
    </row>
    <row r="152" spans="1:11" x14ac:dyDescent="0.2">
      <c r="A152" s="14">
        <v>43928.208333333328</v>
      </c>
      <c r="B152" s="65">
        <v>17.498933999999998</v>
      </c>
      <c r="C152" s="65">
        <v>37</v>
      </c>
      <c r="D152" s="66">
        <v>797</v>
      </c>
    </row>
    <row r="153" spans="1:11" x14ac:dyDescent="0.2">
      <c r="A153" s="14">
        <v>43928.25</v>
      </c>
      <c r="B153" s="65">
        <v>16.788934999999999</v>
      </c>
      <c r="C153" s="65">
        <v>40</v>
      </c>
      <c r="D153" s="66">
        <v>921</v>
      </c>
    </row>
    <row r="154" spans="1:11" x14ac:dyDescent="0.2">
      <c r="A154" s="14">
        <v>43928.291666666672</v>
      </c>
      <c r="B154" s="65">
        <v>17.498933999999998</v>
      </c>
      <c r="C154" s="65">
        <v>41</v>
      </c>
      <c r="D154" s="66">
        <v>1016</v>
      </c>
      <c r="F154" s="17">
        <v>16.100000000000001</v>
      </c>
      <c r="G154" s="65">
        <v>80</v>
      </c>
      <c r="H154" s="65">
        <v>96881</v>
      </c>
      <c r="I154" s="17">
        <v>15.3</v>
      </c>
      <c r="J154" s="65">
        <v>81.599999999999994</v>
      </c>
      <c r="K154" s="65">
        <v>131566</v>
      </c>
    </row>
    <row r="155" spans="1:11" x14ac:dyDescent="0.2">
      <c r="A155" s="14">
        <v>43928.333333333328</v>
      </c>
      <c r="B155" s="65">
        <v>20.478933000000001</v>
      </c>
      <c r="C155" s="65">
        <v>39</v>
      </c>
      <c r="D155" s="66">
        <v>1003</v>
      </c>
      <c r="F155" s="17">
        <v>13.9</v>
      </c>
      <c r="G155" s="65">
        <v>85.7</v>
      </c>
      <c r="H155" s="65">
        <v>96881</v>
      </c>
      <c r="I155" s="17">
        <v>16</v>
      </c>
      <c r="J155" s="65">
        <v>78.599999999999994</v>
      </c>
      <c r="K155" s="65">
        <v>131566</v>
      </c>
    </row>
    <row r="156" spans="1:11" x14ac:dyDescent="0.2">
      <c r="A156" s="14">
        <v>43928.375</v>
      </c>
      <c r="B156" s="65">
        <v>24.128934999999998</v>
      </c>
      <c r="C156" s="65">
        <v>30</v>
      </c>
      <c r="D156" s="66">
        <v>1130</v>
      </c>
      <c r="F156" s="17">
        <v>14.9</v>
      </c>
      <c r="G156" s="65">
        <v>83.7</v>
      </c>
      <c r="H156" s="65">
        <v>96881</v>
      </c>
      <c r="I156" s="17">
        <v>17</v>
      </c>
      <c r="J156" s="65">
        <v>74.2</v>
      </c>
      <c r="K156" s="65">
        <v>131566</v>
      </c>
    </row>
    <row r="157" spans="1:11" x14ac:dyDescent="0.2">
      <c r="A157" s="14">
        <v>43928.416666666672</v>
      </c>
      <c r="B157" s="65">
        <v>26.148933</v>
      </c>
      <c r="C157" s="65">
        <v>24</v>
      </c>
      <c r="D157" s="66">
        <v>0</v>
      </c>
      <c r="F157" s="17">
        <v>15.3</v>
      </c>
      <c r="G157" s="65">
        <v>81.5</v>
      </c>
      <c r="H157" s="65">
        <v>96881</v>
      </c>
      <c r="I157" s="17">
        <v>19.8</v>
      </c>
      <c r="J157" s="65">
        <v>66.2</v>
      </c>
      <c r="K157" s="65">
        <v>131791</v>
      </c>
    </row>
    <row r="158" spans="1:11" x14ac:dyDescent="0.2">
      <c r="A158" s="14">
        <v>43928.458333333328</v>
      </c>
      <c r="B158" s="65">
        <v>25.948934999999999</v>
      </c>
      <c r="C158" s="65">
        <v>24</v>
      </c>
      <c r="D158" s="66">
        <v>0</v>
      </c>
      <c r="F158" s="17">
        <v>16.100000000000001</v>
      </c>
      <c r="G158" s="65">
        <v>77.2</v>
      </c>
      <c r="H158" s="65">
        <v>97071</v>
      </c>
      <c r="I158" s="17">
        <v>20.5</v>
      </c>
      <c r="J158" s="65">
        <v>56.7</v>
      </c>
      <c r="K158" s="65">
        <v>131792</v>
      </c>
    </row>
    <row r="159" spans="1:11" x14ac:dyDescent="0.2">
      <c r="A159" s="14">
        <v>43928.5</v>
      </c>
      <c r="B159" s="65">
        <v>27.618935</v>
      </c>
      <c r="C159" s="65">
        <v>23</v>
      </c>
      <c r="D159" s="66">
        <v>0</v>
      </c>
      <c r="F159" s="17">
        <v>16.7</v>
      </c>
      <c r="G159" s="65">
        <v>72.5</v>
      </c>
      <c r="H159" s="65">
        <v>97154</v>
      </c>
      <c r="I159" s="17">
        <v>21.1</v>
      </c>
      <c r="J159" s="65">
        <v>54.4</v>
      </c>
      <c r="K159" s="65">
        <v>131792</v>
      </c>
    </row>
    <row r="160" spans="1:11" x14ac:dyDescent="0.2">
      <c r="A160" s="14">
        <v>43928.541666666672</v>
      </c>
      <c r="B160" s="65">
        <v>29.318933000000001</v>
      </c>
      <c r="C160" s="65">
        <v>23</v>
      </c>
      <c r="D160" s="66">
        <v>0</v>
      </c>
      <c r="F160" s="17">
        <v>16.7</v>
      </c>
      <c r="G160" s="65">
        <v>73.2</v>
      </c>
      <c r="H160" s="65">
        <v>97154</v>
      </c>
      <c r="I160" s="17">
        <v>22.1</v>
      </c>
      <c r="J160" s="65">
        <v>61</v>
      </c>
      <c r="K160" s="65">
        <v>131795</v>
      </c>
    </row>
    <row r="161" spans="1:14" x14ac:dyDescent="0.2">
      <c r="A161" s="14">
        <v>43928.583333333328</v>
      </c>
      <c r="B161" s="65">
        <v>28.258934</v>
      </c>
      <c r="C161" s="65">
        <v>17</v>
      </c>
      <c r="D161" s="66">
        <v>0</v>
      </c>
      <c r="F161" s="17">
        <v>18.5</v>
      </c>
      <c r="G161" s="65">
        <v>71.8</v>
      </c>
      <c r="H161" s="65">
        <v>97154</v>
      </c>
      <c r="I161" s="17">
        <v>22.6</v>
      </c>
      <c r="J161" s="65">
        <v>57.4</v>
      </c>
      <c r="K161" s="65">
        <v>132007</v>
      </c>
    </row>
    <row r="162" spans="1:14" x14ac:dyDescent="0.2">
      <c r="A162" s="14">
        <v>43928.625</v>
      </c>
      <c r="B162" s="65">
        <v>28.298935</v>
      </c>
      <c r="C162" s="65">
        <v>17</v>
      </c>
      <c r="D162" s="66">
        <v>0</v>
      </c>
      <c r="F162" s="17">
        <v>18.7</v>
      </c>
      <c r="G162" s="65">
        <v>72</v>
      </c>
      <c r="H162" s="65">
        <v>97154</v>
      </c>
      <c r="I162" s="17">
        <v>22.7</v>
      </c>
      <c r="J162" s="65">
        <v>58.7</v>
      </c>
      <c r="K162" s="65">
        <v>132007</v>
      </c>
    </row>
    <row r="163" spans="1:14" x14ac:dyDescent="0.2">
      <c r="A163" s="14">
        <v>43928.666666666672</v>
      </c>
      <c r="B163" s="65">
        <v>27.908933999999999</v>
      </c>
      <c r="C163" s="65">
        <v>17</v>
      </c>
      <c r="D163" s="66">
        <v>0</v>
      </c>
      <c r="F163" s="17"/>
      <c r="H163" s="65">
        <v>97514</v>
      </c>
      <c r="I163" s="17"/>
      <c r="K163" s="65">
        <v>132007</v>
      </c>
    </row>
    <row r="164" spans="1:14" x14ac:dyDescent="0.2">
      <c r="A164" s="14">
        <v>43928.708333333328</v>
      </c>
      <c r="B164" s="65">
        <v>26.938934</v>
      </c>
      <c r="C164" s="65">
        <v>18</v>
      </c>
      <c r="D164" s="66">
        <v>0</v>
      </c>
    </row>
    <row r="165" spans="1:14" x14ac:dyDescent="0.2">
      <c r="A165" s="14">
        <v>43928.75</v>
      </c>
      <c r="B165" s="65">
        <v>24.348934</v>
      </c>
      <c r="C165" s="65">
        <v>21</v>
      </c>
      <c r="D165" s="66">
        <v>0</v>
      </c>
    </row>
    <row r="166" spans="1:14" x14ac:dyDescent="0.2">
      <c r="A166" s="14">
        <v>43928.791666666672</v>
      </c>
      <c r="B166" s="65">
        <v>22.898933</v>
      </c>
      <c r="C166" s="65">
        <v>23</v>
      </c>
      <c r="D166" s="66">
        <v>0</v>
      </c>
    </row>
    <row r="167" spans="1:14" x14ac:dyDescent="0.2">
      <c r="A167" s="14">
        <v>43928.833333333328</v>
      </c>
      <c r="B167" s="65">
        <v>20.618935</v>
      </c>
      <c r="C167" s="65">
        <v>28</v>
      </c>
      <c r="D167" s="66">
        <v>0</v>
      </c>
    </row>
    <row r="168" spans="1:14" x14ac:dyDescent="0.2">
      <c r="A168" s="14">
        <v>43928.875</v>
      </c>
      <c r="B168" s="65">
        <v>18.118935</v>
      </c>
      <c r="C168" s="65">
        <v>35</v>
      </c>
      <c r="D168" s="66">
        <v>881</v>
      </c>
    </row>
    <row r="169" spans="1:14" x14ac:dyDescent="0.2">
      <c r="A169" s="14">
        <v>43928.916666666672</v>
      </c>
      <c r="B169" s="65">
        <v>16.868935</v>
      </c>
      <c r="C169" s="65">
        <v>38</v>
      </c>
      <c r="D169" s="66">
        <v>692</v>
      </c>
    </row>
    <row r="170" spans="1:14" x14ac:dyDescent="0.2">
      <c r="A170" s="14">
        <v>43928.958333333328</v>
      </c>
      <c r="B170" s="65">
        <v>15.788933999999999</v>
      </c>
      <c r="C170" s="65">
        <v>40</v>
      </c>
      <c r="D170" s="66">
        <v>811</v>
      </c>
      <c r="E170" s="67">
        <v>494.16666666666669</v>
      </c>
      <c r="F170" s="55">
        <f>AVERAGE(F154:F169)</f>
        <v>16.322222222222223</v>
      </c>
      <c r="G170" s="55">
        <f>AVERAGE(G154:G169)</f>
        <v>77.511111111111106</v>
      </c>
      <c r="H170" s="55">
        <f>H178-H154</f>
        <v>1033</v>
      </c>
      <c r="I170" s="55">
        <f>AVERAGE(I154:I169)</f>
        <v>19.677777777777774</v>
      </c>
      <c r="J170" s="55">
        <f>AVERAGE(J154:J169)</f>
        <v>65.422222222222217</v>
      </c>
      <c r="K170" s="55">
        <f>K178-K154</f>
        <v>626</v>
      </c>
      <c r="L170" s="8"/>
      <c r="M170" s="8"/>
      <c r="N170" s="8"/>
    </row>
    <row r="171" spans="1:14" x14ac:dyDescent="0.2">
      <c r="A171" s="14">
        <v>43929</v>
      </c>
      <c r="B171" s="65">
        <v>14.848934</v>
      </c>
      <c r="C171" s="65">
        <v>40</v>
      </c>
      <c r="D171" s="66">
        <v>0</v>
      </c>
    </row>
    <row r="172" spans="1:14" x14ac:dyDescent="0.2">
      <c r="A172" s="14">
        <v>43929.041666666672</v>
      </c>
      <c r="B172" s="65">
        <v>14.338934</v>
      </c>
      <c r="C172" s="65">
        <v>39</v>
      </c>
      <c r="D172" s="66">
        <v>0</v>
      </c>
    </row>
    <row r="173" spans="1:14" x14ac:dyDescent="0.2">
      <c r="A173" s="14">
        <v>43929.083333333328</v>
      </c>
      <c r="B173" s="65">
        <v>14.148934000000001</v>
      </c>
      <c r="C173" s="65">
        <v>38</v>
      </c>
      <c r="D173" s="66">
        <v>0</v>
      </c>
    </row>
    <row r="174" spans="1:14" x14ac:dyDescent="0.2">
      <c r="A174" s="14">
        <v>43929.125</v>
      </c>
      <c r="B174" s="65">
        <v>13.318934</v>
      </c>
      <c r="C174" s="65">
        <v>40</v>
      </c>
      <c r="D174" s="66">
        <v>0</v>
      </c>
    </row>
    <row r="175" spans="1:14" x14ac:dyDescent="0.2">
      <c r="A175" s="14">
        <v>43929.166666666672</v>
      </c>
      <c r="B175" s="65">
        <v>15.238934499999999</v>
      </c>
      <c r="C175" s="65">
        <v>48</v>
      </c>
      <c r="D175" s="66">
        <v>811</v>
      </c>
    </row>
    <row r="176" spans="1:14" x14ac:dyDescent="0.2">
      <c r="A176" s="14">
        <v>43929.208333333328</v>
      </c>
      <c r="B176" s="65">
        <v>15.338934</v>
      </c>
      <c r="C176" s="65">
        <v>65</v>
      </c>
      <c r="D176" s="66">
        <v>1132</v>
      </c>
    </row>
    <row r="177" spans="1:11" x14ac:dyDescent="0.2">
      <c r="A177" s="14">
        <v>43929.25</v>
      </c>
      <c r="B177" s="65">
        <v>14.388934000000001</v>
      </c>
      <c r="C177" s="65">
        <v>75</v>
      </c>
      <c r="D177" s="66">
        <v>0</v>
      </c>
    </row>
    <row r="178" spans="1:11" x14ac:dyDescent="0.2">
      <c r="A178" s="14">
        <v>43929.291666666672</v>
      </c>
      <c r="B178" s="65">
        <v>14.298933999999999</v>
      </c>
      <c r="C178" s="65">
        <v>75</v>
      </c>
      <c r="D178" s="66">
        <v>0</v>
      </c>
      <c r="F178" s="17">
        <v>14.1</v>
      </c>
      <c r="G178" s="65">
        <v>79.900000000000006</v>
      </c>
      <c r="H178" s="65">
        <v>97914</v>
      </c>
      <c r="I178" s="17">
        <v>13.5</v>
      </c>
      <c r="J178" s="65">
        <v>80.099999999999994</v>
      </c>
      <c r="K178" s="65">
        <v>132192</v>
      </c>
    </row>
    <row r="179" spans="1:11" x14ac:dyDescent="0.2">
      <c r="A179" s="14">
        <v>43929.333333333328</v>
      </c>
      <c r="B179" s="65">
        <v>15.518934</v>
      </c>
      <c r="C179" s="65">
        <v>68</v>
      </c>
      <c r="D179" s="66">
        <v>1132</v>
      </c>
      <c r="F179" s="17">
        <v>15.7</v>
      </c>
      <c r="G179" s="65">
        <v>90.1</v>
      </c>
      <c r="H179" s="65">
        <v>97914</v>
      </c>
      <c r="I179" s="17">
        <v>15.5</v>
      </c>
      <c r="J179" s="65">
        <v>89.7</v>
      </c>
      <c r="K179" s="65">
        <v>132192</v>
      </c>
    </row>
    <row r="180" spans="1:11" x14ac:dyDescent="0.2">
      <c r="A180" s="14">
        <v>43929.375</v>
      </c>
      <c r="B180" s="65">
        <v>17.928934000000002</v>
      </c>
      <c r="C180" s="65">
        <v>60</v>
      </c>
      <c r="D180" s="66">
        <v>1242</v>
      </c>
      <c r="F180" s="17">
        <v>16</v>
      </c>
      <c r="G180" s="65">
        <v>90.1</v>
      </c>
      <c r="H180" s="65">
        <v>97914</v>
      </c>
      <c r="I180" s="17">
        <v>15.2</v>
      </c>
      <c r="J180" s="65">
        <v>89.8</v>
      </c>
      <c r="K180" s="65">
        <v>132192</v>
      </c>
    </row>
    <row r="181" spans="1:11" x14ac:dyDescent="0.2">
      <c r="A181" s="14">
        <v>43929.416666666672</v>
      </c>
      <c r="B181" s="65">
        <v>20.288934999999999</v>
      </c>
      <c r="C181" s="65">
        <v>53</v>
      </c>
      <c r="D181" s="66">
        <v>1403</v>
      </c>
      <c r="F181" s="17">
        <v>17.100000000000001</v>
      </c>
      <c r="G181" s="65">
        <v>85.7</v>
      </c>
      <c r="H181" s="65">
        <v>98152</v>
      </c>
      <c r="I181" s="17">
        <v>16.100000000000001</v>
      </c>
      <c r="J181" s="65">
        <v>89.6</v>
      </c>
      <c r="K181" s="65">
        <v>132347</v>
      </c>
    </row>
    <row r="182" spans="1:11" x14ac:dyDescent="0.2">
      <c r="A182" s="14">
        <v>43929.458333333328</v>
      </c>
      <c r="B182" s="65">
        <v>22.008934</v>
      </c>
      <c r="C182" s="65">
        <v>49</v>
      </c>
      <c r="D182" s="66">
        <v>1335</v>
      </c>
      <c r="F182" s="17">
        <v>16.3</v>
      </c>
      <c r="G182" s="65">
        <v>88.1</v>
      </c>
      <c r="H182" s="65">
        <v>98152</v>
      </c>
      <c r="I182" s="17">
        <v>16.2</v>
      </c>
      <c r="J182" s="65">
        <v>89.7</v>
      </c>
      <c r="K182" s="65">
        <v>132347</v>
      </c>
    </row>
    <row r="183" spans="1:11" x14ac:dyDescent="0.2">
      <c r="A183" s="14">
        <v>43929.5</v>
      </c>
      <c r="B183" s="65">
        <v>23.198934999999999</v>
      </c>
      <c r="C183" s="65">
        <v>46</v>
      </c>
      <c r="D183" s="66">
        <v>1381</v>
      </c>
      <c r="F183" s="17">
        <v>16.3</v>
      </c>
      <c r="G183" s="65">
        <v>87</v>
      </c>
      <c r="H183" s="65">
        <v>98545</v>
      </c>
      <c r="I183" s="17">
        <v>16.2</v>
      </c>
      <c r="J183" s="65">
        <v>89.5</v>
      </c>
      <c r="K183" s="65">
        <v>132763</v>
      </c>
    </row>
    <row r="184" spans="1:11" x14ac:dyDescent="0.2">
      <c r="A184" s="14">
        <v>43929.541666666672</v>
      </c>
      <c r="B184" s="65">
        <v>23.788934999999999</v>
      </c>
      <c r="C184" s="65">
        <v>44</v>
      </c>
      <c r="D184" s="66">
        <v>1381</v>
      </c>
      <c r="F184" s="17">
        <v>18.600000000000001</v>
      </c>
      <c r="G184" s="65">
        <v>85.4</v>
      </c>
      <c r="H184" s="65">
        <v>98545</v>
      </c>
      <c r="I184" s="17">
        <v>17.8</v>
      </c>
      <c r="J184" s="65">
        <v>89.1</v>
      </c>
      <c r="K184" s="65">
        <v>132763</v>
      </c>
    </row>
    <row r="185" spans="1:11" x14ac:dyDescent="0.2">
      <c r="A185" s="14">
        <v>43929.583333333328</v>
      </c>
      <c r="B185" s="65">
        <v>24.768934000000002</v>
      </c>
      <c r="C185" s="65">
        <v>44</v>
      </c>
      <c r="D185" s="66">
        <v>1424</v>
      </c>
      <c r="F185" s="17">
        <v>19.600000000000001</v>
      </c>
      <c r="G185" s="65">
        <v>81.5</v>
      </c>
      <c r="H185" s="65">
        <v>98545</v>
      </c>
      <c r="I185" s="17">
        <v>18.7</v>
      </c>
      <c r="J185" s="65">
        <v>84.4</v>
      </c>
      <c r="K185" s="65">
        <v>132763</v>
      </c>
    </row>
    <row r="186" spans="1:11" x14ac:dyDescent="0.2">
      <c r="A186" s="14">
        <v>43929.625</v>
      </c>
      <c r="B186" s="65">
        <v>25.218934999999998</v>
      </c>
      <c r="C186" s="65">
        <v>41</v>
      </c>
      <c r="D186" s="66">
        <v>1465</v>
      </c>
      <c r="F186" s="17">
        <v>17.5</v>
      </c>
      <c r="G186" s="65">
        <v>84</v>
      </c>
      <c r="H186" s="65">
        <v>98545</v>
      </c>
      <c r="I186" s="17">
        <v>17</v>
      </c>
      <c r="J186" s="65">
        <v>82.2</v>
      </c>
      <c r="K186" s="65">
        <v>132763</v>
      </c>
    </row>
    <row r="187" spans="1:11" x14ac:dyDescent="0.2">
      <c r="A187" s="14">
        <v>43929.666666666672</v>
      </c>
      <c r="B187" s="65">
        <v>24.968934999999998</v>
      </c>
      <c r="C187" s="65">
        <v>41</v>
      </c>
      <c r="D187" s="66">
        <v>1424</v>
      </c>
      <c r="F187" s="17"/>
      <c r="H187" s="65">
        <v>98545</v>
      </c>
      <c r="I187" s="17"/>
      <c r="K187" s="65">
        <v>132763</v>
      </c>
    </row>
    <row r="188" spans="1:11" x14ac:dyDescent="0.2">
      <c r="A188" s="14">
        <v>43929.708333333328</v>
      </c>
      <c r="B188" s="65">
        <v>23.938934</v>
      </c>
      <c r="C188" s="65">
        <v>42</v>
      </c>
      <c r="D188" s="66">
        <v>1381</v>
      </c>
    </row>
    <row r="189" spans="1:11" x14ac:dyDescent="0.2">
      <c r="A189" s="14">
        <v>43929.75</v>
      </c>
      <c r="B189" s="65">
        <v>22.948934999999999</v>
      </c>
      <c r="C189" s="65">
        <v>45</v>
      </c>
      <c r="D189" s="66">
        <v>1335</v>
      </c>
    </row>
    <row r="190" spans="1:11" x14ac:dyDescent="0.2">
      <c r="A190" s="14">
        <v>43929.791666666672</v>
      </c>
      <c r="B190" s="65">
        <v>20.058933</v>
      </c>
      <c r="C190" s="65">
        <v>56</v>
      </c>
      <c r="D190" s="66">
        <v>1403</v>
      </c>
    </row>
    <row r="191" spans="1:11" x14ac:dyDescent="0.2">
      <c r="A191" s="14">
        <v>43929.833333333328</v>
      </c>
      <c r="B191" s="65">
        <v>18.338933999999998</v>
      </c>
      <c r="C191" s="65">
        <v>63</v>
      </c>
      <c r="D191" s="66">
        <v>1333</v>
      </c>
    </row>
    <row r="192" spans="1:11" x14ac:dyDescent="0.2">
      <c r="A192" s="14">
        <v>43929.875</v>
      </c>
      <c r="B192" s="65">
        <v>16.808933</v>
      </c>
      <c r="C192" s="65">
        <v>70</v>
      </c>
      <c r="D192" s="66">
        <v>1607</v>
      </c>
    </row>
    <row r="193" spans="1:14" x14ac:dyDescent="0.2">
      <c r="A193" s="14">
        <v>43929.916666666672</v>
      </c>
      <c r="B193" s="65">
        <v>15.638934000000001</v>
      </c>
      <c r="C193" s="65">
        <v>77</v>
      </c>
      <c r="D193" s="66">
        <v>1423</v>
      </c>
    </row>
    <row r="194" spans="1:14" x14ac:dyDescent="0.2">
      <c r="A194" s="14">
        <v>43929.958333333328</v>
      </c>
      <c r="B194" s="65">
        <v>14.738934499999999</v>
      </c>
      <c r="C194" s="65">
        <v>82</v>
      </c>
      <c r="D194" s="66">
        <v>0</v>
      </c>
      <c r="E194" s="67">
        <v>942.16666666666663</v>
      </c>
      <c r="F194" s="55">
        <f>AVERAGE(F178:F193)</f>
        <v>16.799999999999997</v>
      </c>
      <c r="G194" s="55">
        <f>AVERAGE(G178:G193)</f>
        <v>85.755555555555546</v>
      </c>
      <c r="H194" s="55">
        <f>H202-H178</f>
        <v>2000</v>
      </c>
      <c r="I194" s="55">
        <f>AVERAGE(I178:I193)</f>
        <v>16.244444444444444</v>
      </c>
      <c r="J194" s="55">
        <f>AVERAGE(J178:J193)</f>
        <v>87.122222222222234</v>
      </c>
      <c r="K194" s="55">
        <f>K202-K178</f>
        <v>1465</v>
      </c>
      <c r="L194" s="8"/>
      <c r="M194" s="8"/>
      <c r="N194" s="8"/>
    </row>
    <row r="195" spans="1:14" x14ac:dyDescent="0.2">
      <c r="A195" s="14">
        <v>43930</v>
      </c>
      <c r="B195" s="65">
        <v>13.918934</v>
      </c>
      <c r="C195" s="65">
        <v>87</v>
      </c>
      <c r="D195" s="66">
        <v>0</v>
      </c>
    </row>
    <row r="196" spans="1:14" x14ac:dyDescent="0.2">
      <c r="A196" s="14">
        <v>43930.041666666672</v>
      </c>
      <c r="B196" s="65">
        <v>13.318934</v>
      </c>
      <c r="C196" s="65">
        <v>90</v>
      </c>
      <c r="D196" s="66">
        <v>0</v>
      </c>
    </row>
    <row r="197" spans="1:14" x14ac:dyDescent="0.2">
      <c r="A197" s="14">
        <v>43930.083333333328</v>
      </c>
      <c r="B197" s="65">
        <v>14.0289345</v>
      </c>
      <c r="C197" s="65">
        <v>85</v>
      </c>
      <c r="D197" s="66">
        <v>0</v>
      </c>
    </row>
    <row r="198" spans="1:14" x14ac:dyDescent="0.2">
      <c r="A198" s="14">
        <v>43930.125</v>
      </c>
      <c r="B198" s="65">
        <v>14.058934000000001</v>
      </c>
      <c r="C198" s="65">
        <v>84</v>
      </c>
      <c r="D198" s="66">
        <v>0</v>
      </c>
    </row>
    <row r="199" spans="1:14" x14ac:dyDescent="0.2">
      <c r="A199" s="14">
        <v>43930.166666666672</v>
      </c>
      <c r="B199" s="65">
        <v>13.848934</v>
      </c>
      <c r="C199" s="65">
        <v>85</v>
      </c>
      <c r="D199" s="66">
        <v>0</v>
      </c>
    </row>
    <row r="200" spans="1:14" x14ac:dyDescent="0.2">
      <c r="A200" s="14">
        <v>43930.208333333328</v>
      </c>
      <c r="B200" s="65">
        <v>13.748934</v>
      </c>
      <c r="C200" s="65">
        <v>85</v>
      </c>
      <c r="D200" s="66">
        <v>0</v>
      </c>
    </row>
    <row r="201" spans="1:14" x14ac:dyDescent="0.2">
      <c r="A201" s="14">
        <v>43930.25</v>
      </c>
      <c r="B201" s="65">
        <v>13.618935</v>
      </c>
      <c r="C201" s="65">
        <v>85</v>
      </c>
      <c r="D201" s="66">
        <v>0</v>
      </c>
    </row>
    <row r="202" spans="1:14" x14ac:dyDescent="0.2">
      <c r="A202" s="14">
        <v>43930.291666666672</v>
      </c>
      <c r="B202" s="65">
        <v>13.938934</v>
      </c>
      <c r="C202" s="65">
        <v>82</v>
      </c>
      <c r="D202" s="66">
        <v>0</v>
      </c>
      <c r="F202" s="17">
        <v>15.6</v>
      </c>
      <c r="G202" s="65">
        <v>84.5</v>
      </c>
      <c r="H202" s="65">
        <v>99914</v>
      </c>
      <c r="I202" s="17">
        <v>18.8</v>
      </c>
      <c r="J202" s="65">
        <v>87.9</v>
      </c>
      <c r="K202" s="65">
        <v>133657</v>
      </c>
    </row>
    <row r="203" spans="1:14" x14ac:dyDescent="0.2">
      <c r="A203" s="14">
        <v>43930.333333333328</v>
      </c>
      <c r="B203" s="65">
        <v>15.238934499999999</v>
      </c>
      <c r="C203" s="65">
        <v>76</v>
      </c>
      <c r="D203" s="66">
        <v>1423</v>
      </c>
      <c r="F203" s="17"/>
      <c r="I203" s="17"/>
    </row>
    <row r="204" spans="1:14" x14ac:dyDescent="0.2">
      <c r="A204" s="14">
        <v>43930.375</v>
      </c>
      <c r="B204" s="65">
        <v>17.038934999999999</v>
      </c>
      <c r="C204" s="65">
        <v>68</v>
      </c>
      <c r="D204" s="66">
        <v>1242</v>
      </c>
      <c r="F204" s="17"/>
      <c r="I204" s="17"/>
    </row>
    <row r="205" spans="1:14" x14ac:dyDescent="0.2">
      <c r="A205" s="14">
        <v>43930.416666666672</v>
      </c>
      <c r="B205" s="65">
        <v>18.528934</v>
      </c>
      <c r="C205" s="65">
        <v>62</v>
      </c>
      <c r="D205" s="66">
        <v>1333</v>
      </c>
      <c r="F205" s="17"/>
      <c r="I205" s="17"/>
    </row>
    <row r="206" spans="1:14" x14ac:dyDescent="0.2">
      <c r="A206" s="14">
        <v>43930.458333333328</v>
      </c>
      <c r="B206" s="65">
        <v>20.008934</v>
      </c>
      <c r="C206" s="65">
        <v>57</v>
      </c>
      <c r="D206" s="66">
        <v>1403</v>
      </c>
      <c r="F206" s="17"/>
      <c r="I206" s="17"/>
    </row>
    <row r="207" spans="1:14" x14ac:dyDescent="0.2">
      <c r="A207" s="14">
        <v>43930.5</v>
      </c>
      <c r="B207" s="65">
        <v>22.408933999999999</v>
      </c>
      <c r="C207" s="65">
        <v>50</v>
      </c>
      <c r="D207" s="66">
        <v>1590</v>
      </c>
      <c r="F207" s="17"/>
      <c r="I207" s="17"/>
    </row>
    <row r="208" spans="1:14" x14ac:dyDescent="0.2">
      <c r="A208" s="14">
        <v>43930.541666666672</v>
      </c>
      <c r="B208" s="65">
        <v>22.568933000000001</v>
      </c>
      <c r="C208" s="65">
        <v>50</v>
      </c>
      <c r="D208" s="66">
        <v>1590</v>
      </c>
      <c r="F208" s="17"/>
      <c r="I208" s="17"/>
    </row>
    <row r="209" spans="1:14" x14ac:dyDescent="0.2">
      <c r="A209" s="14">
        <v>43930.583333333328</v>
      </c>
      <c r="B209" s="65">
        <v>24.068933000000001</v>
      </c>
      <c r="C209" s="65">
        <v>44</v>
      </c>
      <c r="D209" s="66">
        <v>1424</v>
      </c>
      <c r="F209" s="17"/>
      <c r="I209" s="17"/>
    </row>
    <row r="210" spans="1:14" x14ac:dyDescent="0.2">
      <c r="A210" s="14">
        <v>43930.625</v>
      </c>
      <c r="B210" s="65">
        <v>24.568933000000001</v>
      </c>
      <c r="C210" s="65">
        <v>43</v>
      </c>
      <c r="D210" s="66">
        <v>1424</v>
      </c>
      <c r="F210" s="17"/>
      <c r="I210" s="17"/>
    </row>
    <row r="211" spans="1:14" x14ac:dyDescent="0.2">
      <c r="A211" s="14">
        <v>43930.666666666672</v>
      </c>
      <c r="B211" s="65">
        <v>24.668934</v>
      </c>
      <c r="C211" s="65">
        <v>42</v>
      </c>
      <c r="D211" s="66">
        <v>1424</v>
      </c>
      <c r="F211" s="17"/>
      <c r="I211" s="17"/>
    </row>
    <row r="212" spans="1:14" x14ac:dyDescent="0.2">
      <c r="A212" s="14">
        <v>43930.708333333328</v>
      </c>
      <c r="B212" s="65">
        <v>23.978933000000001</v>
      </c>
      <c r="C212" s="65">
        <v>44</v>
      </c>
      <c r="D212" s="66">
        <v>1381</v>
      </c>
    </row>
    <row r="213" spans="1:14" x14ac:dyDescent="0.2">
      <c r="A213" s="14">
        <v>43930.75</v>
      </c>
      <c r="B213" s="65">
        <v>21.588933999999998</v>
      </c>
      <c r="C213" s="65">
        <v>50</v>
      </c>
      <c r="D213" s="66">
        <v>1497</v>
      </c>
    </row>
    <row r="214" spans="1:14" x14ac:dyDescent="0.2">
      <c r="A214" s="14">
        <v>43930.791666666672</v>
      </c>
      <c r="B214" s="65">
        <v>19.698934999999999</v>
      </c>
      <c r="C214" s="65">
        <v>56</v>
      </c>
      <c r="D214" s="66">
        <v>1305</v>
      </c>
    </row>
    <row r="215" spans="1:14" x14ac:dyDescent="0.2">
      <c r="A215" s="14">
        <v>43930.833333333328</v>
      </c>
      <c r="B215" s="65">
        <v>18.588933999999998</v>
      </c>
      <c r="C215" s="65">
        <v>61</v>
      </c>
      <c r="D215" s="66">
        <v>1333</v>
      </c>
    </row>
    <row r="216" spans="1:14" x14ac:dyDescent="0.2">
      <c r="A216" s="14">
        <v>43930.875</v>
      </c>
      <c r="B216" s="65">
        <v>17.598934</v>
      </c>
      <c r="C216" s="65">
        <v>67</v>
      </c>
      <c r="D216" s="66">
        <v>1242</v>
      </c>
    </row>
    <row r="217" spans="1:14" x14ac:dyDescent="0.2">
      <c r="A217" s="14">
        <v>43930.916666666672</v>
      </c>
      <c r="B217" s="65">
        <v>16.628934999999998</v>
      </c>
      <c r="C217" s="65">
        <v>72</v>
      </c>
      <c r="D217" s="66">
        <v>1607</v>
      </c>
    </row>
    <row r="218" spans="1:14" x14ac:dyDescent="0.2">
      <c r="A218" s="14">
        <v>43930.958333333328</v>
      </c>
      <c r="B218" s="65">
        <v>15.768934</v>
      </c>
      <c r="C218" s="65">
        <v>77</v>
      </c>
      <c r="D218" s="66">
        <v>1423</v>
      </c>
      <c r="E218" s="67">
        <v>943.375</v>
      </c>
      <c r="F218" s="55">
        <f>AVERAGE(F202:F217)</f>
        <v>15.6</v>
      </c>
      <c r="G218" s="55">
        <f>AVERAGE(G202:G217)</f>
        <v>84.5</v>
      </c>
      <c r="H218" s="55"/>
      <c r="I218" s="55">
        <f>AVERAGE(I202:I217)</f>
        <v>18.8</v>
      </c>
      <c r="J218" s="55">
        <f>AVERAGE(J202:J217)</f>
        <v>87.9</v>
      </c>
      <c r="K218" s="55"/>
      <c r="L218" s="8"/>
      <c r="M218" s="8"/>
      <c r="N218" s="8"/>
    </row>
    <row r="219" spans="1:14" x14ac:dyDescent="0.2">
      <c r="A219" s="14">
        <v>43931</v>
      </c>
      <c r="B219" s="65">
        <v>14.7789345</v>
      </c>
      <c r="C219" s="65">
        <v>83</v>
      </c>
      <c r="D219" s="66">
        <v>0</v>
      </c>
    </row>
    <row r="220" spans="1:14" x14ac:dyDescent="0.2">
      <c r="A220" s="14">
        <v>43931.041666666672</v>
      </c>
      <c r="B220" s="65">
        <v>13.858934</v>
      </c>
      <c r="C220" s="65">
        <v>89</v>
      </c>
      <c r="D220" s="66">
        <v>0</v>
      </c>
    </row>
    <row r="221" spans="1:14" x14ac:dyDescent="0.2">
      <c r="A221" s="14">
        <v>43931.083333333328</v>
      </c>
      <c r="B221" s="65">
        <v>12.978934000000001</v>
      </c>
      <c r="C221" s="65">
        <v>94</v>
      </c>
      <c r="D221" s="66">
        <v>0</v>
      </c>
    </row>
    <row r="222" spans="1:14" x14ac:dyDescent="0.2">
      <c r="A222" s="14">
        <v>43931.125</v>
      </c>
      <c r="B222" s="65">
        <v>12.418934</v>
      </c>
      <c r="C222" s="65">
        <v>96</v>
      </c>
      <c r="D222" s="66">
        <v>0</v>
      </c>
    </row>
    <row r="223" spans="1:14" x14ac:dyDescent="0.2">
      <c r="A223" s="14">
        <v>43931.166666666672</v>
      </c>
      <c r="B223" s="65">
        <v>12.058934000000001</v>
      </c>
      <c r="C223" s="65">
        <v>96</v>
      </c>
      <c r="D223" s="66">
        <v>0</v>
      </c>
    </row>
    <row r="224" spans="1:14" x14ac:dyDescent="0.2">
      <c r="A224" s="14">
        <v>43931.208333333328</v>
      </c>
      <c r="B224" s="65">
        <v>12.338934</v>
      </c>
      <c r="C224" s="65">
        <v>97</v>
      </c>
      <c r="D224" s="66">
        <v>0</v>
      </c>
    </row>
    <row r="225" spans="1:11" x14ac:dyDescent="0.2">
      <c r="A225" s="14">
        <v>43931.25</v>
      </c>
      <c r="B225" s="65">
        <v>12.888934000000001</v>
      </c>
      <c r="C225" s="65">
        <v>94</v>
      </c>
      <c r="D225" s="66">
        <v>0</v>
      </c>
    </row>
    <row r="226" spans="1:11" x14ac:dyDescent="0.2">
      <c r="A226" s="14">
        <v>43931.291666666672</v>
      </c>
      <c r="B226" s="65">
        <v>13.2789345</v>
      </c>
      <c r="C226" s="65">
        <v>92</v>
      </c>
      <c r="D226" s="66">
        <v>0</v>
      </c>
      <c r="F226" s="22" t="s">
        <v>537</v>
      </c>
      <c r="G226" s="22" t="s">
        <v>537</v>
      </c>
      <c r="H226" s="22" t="s">
        <v>537</v>
      </c>
      <c r="I226" s="22" t="s">
        <v>537</v>
      </c>
      <c r="J226" s="22" t="s">
        <v>537</v>
      </c>
      <c r="K226" s="22" t="s">
        <v>537</v>
      </c>
    </row>
    <row r="227" spans="1:11" x14ac:dyDescent="0.2">
      <c r="A227" s="14">
        <v>43931.333333333328</v>
      </c>
      <c r="B227" s="65">
        <v>15.008934</v>
      </c>
      <c r="C227" s="65">
        <v>84</v>
      </c>
      <c r="D227" s="66">
        <v>1632</v>
      </c>
      <c r="F227" s="22" t="s">
        <v>537</v>
      </c>
      <c r="G227" s="22" t="s">
        <v>537</v>
      </c>
      <c r="H227" s="22" t="s">
        <v>537</v>
      </c>
      <c r="I227" s="22" t="s">
        <v>537</v>
      </c>
      <c r="J227" s="22" t="s">
        <v>537</v>
      </c>
      <c r="K227" s="22" t="s">
        <v>537</v>
      </c>
    </row>
    <row r="228" spans="1:11" x14ac:dyDescent="0.2">
      <c r="A228" s="14">
        <v>43931.375</v>
      </c>
      <c r="B228" s="65">
        <v>17.408933999999999</v>
      </c>
      <c r="C228" s="65">
        <v>73</v>
      </c>
      <c r="D228" s="66">
        <v>1791</v>
      </c>
      <c r="F228" s="22" t="s">
        <v>537</v>
      </c>
      <c r="G228" s="22" t="s">
        <v>537</v>
      </c>
      <c r="H228" s="22" t="s">
        <v>537</v>
      </c>
      <c r="I228" s="22" t="s">
        <v>537</v>
      </c>
      <c r="J228" s="22" t="s">
        <v>537</v>
      </c>
      <c r="K228" s="22" t="s">
        <v>537</v>
      </c>
    </row>
    <row r="229" spans="1:11" x14ac:dyDescent="0.2">
      <c r="A229" s="14">
        <v>43931.416666666672</v>
      </c>
      <c r="B229" s="65">
        <v>19.618935</v>
      </c>
      <c r="C229" s="65">
        <v>64</v>
      </c>
      <c r="D229" s="66">
        <v>1444</v>
      </c>
      <c r="F229" s="22" t="s">
        <v>537</v>
      </c>
      <c r="G229" s="22" t="s">
        <v>537</v>
      </c>
      <c r="H229" s="22" t="s">
        <v>537</v>
      </c>
      <c r="I229" s="22" t="s">
        <v>537</v>
      </c>
      <c r="J229" s="22" t="s">
        <v>537</v>
      </c>
      <c r="K229" s="22" t="s">
        <v>537</v>
      </c>
    </row>
    <row r="230" spans="1:11" x14ac:dyDescent="0.2">
      <c r="A230" s="14">
        <v>43931.458333333328</v>
      </c>
      <c r="B230" s="65">
        <v>21.218934999999998</v>
      </c>
      <c r="C230" s="65">
        <v>57</v>
      </c>
      <c r="D230" s="66">
        <v>1497</v>
      </c>
      <c r="F230" s="22" t="s">
        <v>537</v>
      </c>
      <c r="G230" s="22" t="s">
        <v>537</v>
      </c>
      <c r="H230" s="22" t="s">
        <v>537</v>
      </c>
      <c r="I230" s="22" t="s">
        <v>537</v>
      </c>
      <c r="J230" s="22" t="s">
        <v>537</v>
      </c>
      <c r="K230" s="22" t="s">
        <v>537</v>
      </c>
    </row>
    <row r="231" spans="1:11" x14ac:dyDescent="0.2">
      <c r="A231" s="14">
        <v>43931.5</v>
      </c>
      <c r="B231" s="65">
        <v>22.888935</v>
      </c>
      <c r="C231" s="65">
        <v>50</v>
      </c>
      <c r="D231" s="66">
        <v>1590</v>
      </c>
      <c r="F231" s="22" t="s">
        <v>537</v>
      </c>
      <c r="G231" s="22" t="s">
        <v>537</v>
      </c>
      <c r="H231" s="22" t="s">
        <v>537</v>
      </c>
      <c r="I231" s="22" t="s">
        <v>537</v>
      </c>
      <c r="J231" s="22" t="s">
        <v>537</v>
      </c>
      <c r="K231" s="22" t="s">
        <v>537</v>
      </c>
    </row>
    <row r="232" spans="1:11" x14ac:dyDescent="0.2">
      <c r="A232" s="14">
        <v>43931.541666666672</v>
      </c>
      <c r="B232" s="65">
        <v>24.178934000000002</v>
      </c>
      <c r="C232" s="65">
        <v>47</v>
      </c>
      <c r="D232" s="66">
        <v>1424</v>
      </c>
      <c r="F232" s="22" t="s">
        <v>537</v>
      </c>
      <c r="G232" s="22" t="s">
        <v>537</v>
      </c>
      <c r="H232" s="22" t="s">
        <v>537</v>
      </c>
      <c r="I232" s="22" t="s">
        <v>537</v>
      </c>
      <c r="J232" s="22" t="s">
        <v>537</v>
      </c>
      <c r="K232" s="22" t="s">
        <v>537</v>
      </c>
    </row>
    <row r="233" spans="1:11" x14ac:dyDescent="0.2">
      <c r="A233" s="14">
        <v>43931.583333333328</v>
      </c>
      <c r="B233" s="65">
        <v>25.268934000000002</v>
      </c>
      <c r="C233" s="65">
        <v>41</v>
      </c>
      <c r="D233" s="66">
        <v>1465</v>
      </c>
      <c r="F233" s="22" t="s">
        <v>537</v>
      </c>
      <c r="G233" s="22" t="s">
        <v>537</v>
      </c>
      <c r="H233" s="22" t="s">
        <v>537</v>
      </c>
      <c r="I233" s="22" t="s">
        <v>537</v>
      </c>
      <c r="J233" s="22" t="s">
        <v>537</v>
      </c>
      <c r="K233" s="22" t="s">
        <v>537</v>
      </c>
    </row>
    <row r="234" spans="1:11" x14ac:dyDescent="0.2">
      <c r="A234" s="14">
        <v>43931.625</v>
      </c>
      <c r="B234" s="65">
        <v>25.208935</v>
      </c>
      <c r="C234" s="65">
        <v>41</v>
      </c>
      <c r="D234" s="66">
        <v>1465</v>
      </c>
      <c r="F234" s="22" t="s">
        <v>537</v>
      </c>
      <c r="G234" s="22" t="s">
        <v>537</v>
      </c>
      <c r="H234" s="22" t="s">
        <v>537</v>
      </c>
      <c r="I234" s="22" t="s">
        <v>537</v>
      </c>
      <c r="J234" s="22" t="s">
        <v>537</v>
      </c>
      <c r="K234" s="22" t="s">
        <v>537</v>
      </c>
    </row>
    <row r="235" spans="1:11" x14ac:dyDescent="0.2">
      <c r="A235" s="14">
        <v>43931.666666666672</v>
      </c>
      <c r="B235" s="65">
        <v>25.068933000000001</v>
      </c>
      <c r="C235" s="65">
        <v>41</v>
      </c>
      <c r="D235" s="66">
        <v>1465</v>
      </c>
      <c r="F235" s="22" t="s">
        <v>537</v>
      </c>
      <c r="G235" s="22" t="s">
        <v>537</v>
      </c>
      <c r="H235" s="22" t="s">
        <v>537</v>
      </c>
      <c r="I235" s="22" t="s">
        <v>537</v>
      </c>
      <c r="J235" s="22" t="s">
        <v>537</v>
      </c>
      <c r="K235" s="22" t="s">
        <v>537</v>
      </c>
    </row>
    <row r="236" spans="1:11" x14ac:dyDescent="0.2">
      <c r="A236" s="14">
        <v>43931.708333333328</v>
      </c>
      <c r="B236" s="65">
        <v>24.578934</v>
      </c>
      <c r="C236" s="65">
        <v>42</v>
      </c>
      <c r="D236" s="66">
        <v>1424</v>
      </c>
      <c r="F236" s="21"/>
      <c r="G236" s="21"/>
      <c r="I236" s="21"/>
      <c r="K236" s="21"/>
    </row>
    <row r="237" spans="1:11" x14ac:dyDescent="0.2">
      <c r="A237" s="14">
        <v>43931.75</v>
      </c>
      <c r="B237" s="65">
        <v>23.128934999999998</v>
      </c>
      <c r="C237" s="65">
        <v>45</v>
      </c>
      <c r="D237" s="66">
        <v>1381</v>
      </c>
    </row>
    <row r="238" spans="1:11" x14ac:dyDescent="0.2">
      <c r="A238" s="14">
        <v>43931.791666666672</v>
      </c>
      <c r="B238" s="65">
        <v>22.548935</v>
      </c>
      <c r="C238" s="65">
        <v>47</v>
      </c>
      <c r="D238" s="66">
        <v>1335</v>
      </c>
    </row>
    <row r="239" spans="1:11" x14ac:dyDescent="0.2">
      <c r="A239" s="14">
        <v>43931.833333333328</v>
      </c>
      <c r="B239" s="65">
        <v>22.218934999999998</v>
      </c>
      <c r="C239" s="65">
        <v>48</v>
      </c>
      <c r="D239" s="66">
        <v>1335</v>
      </c>
    </row>
    <row r="240" spans="1:11" x14ac:dyDescent="0.2">
      <c r="A240" s="14">
        <v>43931.875</v>
      </c>
      <c r="B240" s="65">
        <v>21.618935</v>
      </c>
      <c r="C240" s="65">
        <v>50</v>
      </c>
      <c r="D240" s="66">
        <v>1497</v>
      </c>
    </row>
    <row r="241" spans="1:14" x14ac:dyDescent="0.2">
      <c r="A241" s="14">
        <v>43931.916666666672</v>
      </c>
      <c r="B241" s="65">
        <v>21.008934</v>
      </c>
      <c r="C241" s="65">
        <v>52</v>
      </c>
      <c r="D241" s="66">
        <v>1497</v>
      </c>
    </row>
    <row r="242" spans="1:14" x14ac:dyDescent="0.2">
      <c r="A242" s="14">
        <v>43931.958333333328</v>
      </c>
      <c r="B242" s="65">
        <v>20.368935</v>
      </c>
      <c r="C242" s="65">
        <v>53</v>
      </c>
      <c r="D242" s="66">
        <v>1403</v>
      </c>
      <c r="E242" s="67">
        <v>985.20833333333337</v>
      </c>
      <c r="L242" s="8"/>
      <c r="M242" s="8"/>
      <c r="N242" s="8"/>
    </row>
    <row r="243" spans="1:14" x14ac:dyDescent="0.2">
      <c r="A243" s="14">
        <v>43932</v>
      </c>
      <c r="B243" s="65">
        <v>20.098934</v>
      </c>
      <c r="C243" s="65">
        <v>54</v>
      </c>
      <c r="D243" s="66">
        <v>1403</v>
      </c>
    </row>
    <row r="244" spans="1:14" x14ac:dyDescent="0.2">
      <c r="A244" s="14">
        <v>43932.041666666672</v>
      </c>
      <c r="B244" s="65">
        <v>19.748933999999998</v>
      </c>
      <c r="C244" s="65">
        <v>55</v>
      </c>
      <c r="D244" s="66">
        <v>1305</v>
      </c>
    </row>
    <row r="245" spans="1:14" x14ac:dyDescent="0.2">
      <c r="A245" s="14">
        <v>43932.083333333328</v>
      </c>
      <c r="B245" s="65">
        <v>19.078934</v>
      </c>
      <c r="C245" s="65">
        <v>57</v>
      </c>
      <c r="D245" s="66">
        <v>1305</v>
      </c>
    </row>
    <row r="246" spans="1:14" x14ac:dyDescent="0.2">
      <c r="A246" s="14">
        <v>43932.125</v>
      </c>
      <c r="B246" s="65">
        <v>17.678934000000002</v>
      </c>
      <c r="C246" s="65">
        <v>62</v>
      </c>
      <c r="D246" s="66">
        <v>1242</v>
      </c>
    </row>
    <row r="247" spans="1:14" x14ac:dyDescent="0.2">
      <c r="A247" s="14">
        <v>43932.166666666672</v>
      </c>
      <c r="B247" s="65">
        <v>16.618935</v>
      </c>
      <c r="C247" s="65">
        <v>66</v>
      </c>
      <c r="D247" s="66">
        <v>1173</v>
      </c>
    </row>
    <row r="248" spans="1:14" x14ac:dyDescent="0.2">
      <c r="A248" s="14">
        <v>43932.208333333328</v>
      </c>
      <c r="B248" s="65">
        <v>16.228933000000001</v>
      </c>
      <c r="C248" s="65">
        <v>68</v>
      </c>
      <c r="D248" s="66">
        <v>1173</v>
      </c>
    </row>
    <row r="249" spans="1:14" x14ac:dyDescent="0.2">
      <c r="A249" s="14">
        <v>43932.25</v>
      </c>
      <c r="B249" s="65">
        <v>15.648934000000001</v>
      </c>
      <c r="C249" s="65">
        <v>72</v>
      </c>
      <c r="D249" s="66">
        <v>1423</v>
      </c>
    </row>
    <row r="250" spans="1:14" x14ac:dyDescent="0.2">
      <c r="A250" s="14">
        <v>43932.291666666672</v>
      </c>
      <c r="B250" s="65">
        <v>16.098934</v>
      </c>
      <c r="C250" s="65">
        <v>73</v>
      </c>
      <c r="D250" s="66">
        <v>1607</v>
      </c>
      <c r="F250" s="22" t="s">
        <v>537</v>
      </c>
      <c r="G250" s="22" t="s">
        <v>537</v>
      </c>
      <c r="H250" s="22" t="s">
        <v>537</v>
      </c>
      <c r="I250" s="22" t="s">
        <v>537</v>
      </c>
      <c r="J250" s="22" t="s">
        <v>537</v>
      </c>
      <c r="K250" s="22" t="s">
        <v>537</v>
      </c>
    </row>
    <row r="251" spans="1:14" x14ac:dyDescent="0.2">
      <c r="A251" s="14">
        <v>43932.333333333328</v>
      </c>
      <c r="B251" s="65">
        <v>18.728933000000001</v>
      </c>
      <c r="C251" s="65">
        <v>63</v>
      </c>
      <c r="D251" s="66">
        <v>1333</v>
      </c>
      <c r="F251" s="22" t="s">
        <v>537</v>
      </c>
      <c r="G251" s="22" t="s">
        <v>537</v>
      </c>
      <c r="H251" s="22" t="s">
        <v>537</v>
      </c>
      <c r="I251" s="22" t="s">
        <v>537</v>
      </c>
      <c r="J251" s="22" t="s">
        <v>537</v>
      </c>
      <c r="K251" s="22" t="s">
        <v>537</v>
      </c>
    </row>
    <row r="252" spans="1:14" x14ac:dyDescent="0.2">
      <c r="A252" s="14">
        <v>43932.375</v>
      </c>
      <c r="B252" s="65">
        <v>20.638935</v>
      </c>
      <c r="C252" s="65">
        <v>57</v>
      </c>
      <c r="D252" s="66">
        <v>1403</v>
      </c>
      <c r="F252" s="22" t="s">
        <v>537</v>
      </c>
      <c r="G252" s="22" t="s">
        <v>537</v>
      </c>
      <c r="H252" s="22" t="s">
        <v>537</v>
      </c>
      <c r="I252" s="22" t="s">
        <v>537</v>
      </c>
      <c r="J252" s="22" t="s">
        <v>537</v>
      </c>
      <c r="K252" s="22" t="s">
        <v>537</v>
      </c>
    </row>
    <row r="253" spans="1:14" x14ac:dyDescent="0.2">
      <c r="A253" s="14">
        <v>43932.416666666672</v>
      </c>
      <c r="B253" s="65">
        <v>22.508934</v>
      </c>
      <c r="C253" s="65">
        <v>52</v>
      </c>
      <c r="D253" s="66">
        <v>1590</v>
      </c>
      <c r="F253" s="22" t="s">
        <v>537</v>
      </c>
      <c r="G253" s="22" t="s">
        <v>537</v>
      </c>
      <c r="H253" s="22" t="s">
        <v>537</v>
      </c>
      <c r="I253" s="22" t="s">
        <v>537</v>
      </c>
      <c r="J253" s="22" t="s">
        <v>537</v>
      </c>
      <c r="K253" s="22" t="s">
        <v>537</v>
      </c>
    </row>
    <row r="254" spans="1:14" x14ac:dyDescent="0.2">
      <c r="A254" s="14">
        <v>43932.458333333328</v>
      </c>
      <c r="B254" s="65">
        <v>24.288934999999999</v>
      </c>
      <c r="C254" s="65">
        <v>47</v>
      </c>
      <c r="D254" s="66">
        <v>1424</v>
      </c>
      <c r="F254" s="22" t="s">
        <v>537</v>
      </c>
      <c r="G254" s="22" t="s">
        <v>537</v>
      </c>
      <c r="H254" s="22" t="s">
        <v>537</v>
      </c>
      <c r="I254" s="22" t="s">
        <v>537</v>
      </c>
      <c r="J254" s="22" t="s">
        <v>537</v>
      </c>
      <c r="K254" s="22" t="s">
        <v>537</v>
      </c>
    </row>
    <row r="255" spans="1:14" x14ac:dyDescent="0.2">
      <c r="A255" s="14">
        <v>43932.5</v>
      </c>
      <c r="B255" s="65">
        <v>25.738934</v>
      </c>
      <c r="C255" s="65">
        <v>42</v>
      </c>
      <c r="D255" s="66">
        <v>1465</v>
      </c>
      <c r="F255" s="22" t="s">
        <v>537</v>
      </c>
      <c r="G255" s="22" t="s">
        <v>537</v>
      </c>
      <c r="H255" s="22" t="s">
        <v>537</v>
      </c>
      <c r="I255" s="22" t="s">
        <v>537</v>
      </c>
      <c r="J255" s="22" t="s">
        <v>537</v>
      </c>
      <c r="K255" s="22" t="s">
        <v>537</v>
      </c>
    </row>
    <row r="256" spans="1:14" x14ac:dyDescent="0.2">
      <c r="A256" s="14">
        <v>43932.541666666672</v>
      </c>
      <c r="B256" s="65">
        <v>26.818933000000001</v>
      </c>
      <c r="C256" s="65">
        <v>38</v>
      </c>
      <c r="D256" s="66">
        <v>1169</v>
      </c>
      <c r="F256" s="22" t="s">
        <v>537</v>
      </c>
      <c r="G256" s="22" t="s">
        <v>537</v>
      </c>
      <c r="H256" s="22" t="s">
        <v>537</v>
      </c>
      <c r="I256" s="22" t="s">
        <v>537</v>
      </c>
      <c r="J256" s="22" t="s">
        <v>537</v>
      </c>
      <c r="K256" s="22" t="s">
        <v>537</v>
      </c>
    </row>
    <row r="257" spans="1:14" x14ac:dyDescent="0.2">
      <c r="A257" s="14">
        <v>43932.583333333328</v>
      </c>
      <c r="B257" s="65">
        <v>27.328934</v>
      </c>
      <c r="C257" s="65">
        <v>30</v>
      </c>
      <c r="D257" s="66">
        <v>1188</v>
      </c>
      <c r="F257" s="22" t="s">
        <v>537</v>
      </c>
      <c r="G257" s="22" t="s">
        <v>537</v>
      </c>
      <c r="H257" s="22" t="s">
        <v>537</v>
      </c>
      <c r="I257" s="22" t="s">
        <v>537</v>
      </c>
      <c r="J257" s="22" t="s">
        <v>537</v>
      </c>
      <c r="K257" s="22" t="s">
        <v>537</v>
      </c>
    </row>
    <row r="258" spans="1:14" x14ac:dyDescent="0.2">
      <c r="A258" s="14">
        <v>43932.625</v>
      </c>
      <c r="B258" s="65">
        <v>27.508934</v>
      </c>
      <c r="C258" s="65">
        <v>30</v>
      </c>
      <c r="D258" s="66">
        <v>1188</v>
      </c>
      <c r="F258" s="22" t="s">
        <v>537</v>
      </c>
      <c r="G258" s="22" t="s">
        <v>537</v>
      </c>
      <c r="H258" s="22" t="s">
        <v>537</v>
      </c>
      <c r="I258" s="22" t="s">
        <v>537</v>
      </c>
      <c r="J258" s="22" t="s">
        <v>537</v>
      </c>
      <c r="K258" s="22" t="s">
        <v>537</v>
      </c>
    </row>
    <row r="259" spans="1:14" x14ac:dyDescent="0.2">
      <c r="A259" s="14">
        <v>43932.666666666672</v>
      </c>
      <c r="B259" s="65">
        <v>27.238934</v>
      </c>
      <c r="C259" s="65">
        <v>30</v>
      </c>
      <c r="D259" s="66">
        <v>1188</v>
      </c>
      <c r="F259" s="22" t="s">
        <v>537</v>
      </c>
      <c r="G259" s="22" t="s">
        <v>537</v>
      </c>
      <c r="H259" s="22" t="s">
        <v>537</v>
      </c>
      <c r="I259" s="22" t="s">
        <v>537</v>
      </c>
      <c r="J259" s="22" t="s">
        <v>537</v>
      </c>
      <c r="K259" s="22" t="s">
        <v>537</v>
      </c>
    </row>
    <row r="260" spans="1:14" x14ac:dyDescent="0.2">
      <c r="A260" s="14">
        <v>43932.708333333328</v>
      </c>
      <c r="B260" s="65">
        <v>26.418934</v>
      </c>
      <c r="C260" s="65">
        <v>31</v>
      </c>
      <c r="D260" s="66">
        <v>1169</v>
      </c>
    </row>
    <row r="261" spans="1:14" x14ac:dyDescent="0.2">
      <c r="A261" s="14">
        <v>43932.75</v>
      </c>
      <c r="B261" s="65">
        <v>24.208935</v>
      </c>
      <c r="C261" s="65">
        <v>35</v>
      </c>
      <c r="D261" s="66">
        <v>1130</v>
      </c>
    </row>
    <row r="262" spans="1:14" x14ac:dyDescent="0.2">
      <c r="A262" s="14">
        <v>43932.791666666672</v>
      </c>
      <c r="B262" s="65">
        <v>23.298935</v>
      </c>
      <c r="C262" s="65">
        <v>36</v>
      </c>
      <c r="D262" s="66">
        <v>1107</v>
      </c>
    </row>
    <row r="263" spans="1:14" x14ac:dyDescent="0.2">
      <c r="A263" s="14">
        <v>43932.833333333328</v>
      </c>
      <c r="B263" s="65">
        <v>22.868935</v>
      </c>
      <c r="C263" s="65">
        <v>37</v>
      </c>
      <c r="D263" s="66">
        <v>1080</v>
      </c>
    </row>
    <row r="264" spans="1:14" x14ac:dyDescent="0.2">
      <c r="A264" s="14">
        <v>43932.875</v>
      </c>
      <c r="B264" s="65">
        <v>22.068933000000001</v>
      </c>
      <c r="C264" s="65">
        <v>39</v>
      </c>
      <c r="D264" s="66">
        <v>1080</v>
      </c>
    </row>
    <row r="265" spans="1:14" x14ac:dyDescent="0.2">
      <c r="A265" s="14">
        <v>43932.916666666672</v>
      </c>
      <c r="B265" s="65">
        <v>21.238934</v>
      </c>
      <c r="C265" s="65">
        <v>41</v>
      </c>
      <c r="D265" s="66">
        <v>1286</v>
      </c>
    </row>
    <row r="266" spans="1:14" x14ac:dyDescent="0.2">
      <c r="A266" s="14">
        <v>43932.958333333328</v>
      </c>
      <c r="B266" s="65">
        <v>20.468934999999998</v>
      </c>
      <c r="C266" s="65">
        <v>44</v>
      </c>
      <c r="D266" s="66">
        <v>1231</v>
      </c>
      <c r="E266" s="67">
        <v>1277.5833333333333</v>
      </c>
      <c r="L266" s="8"/>
      <c r="M266" s="8"/>
      <c r="N266" s="8"/>
    </row>
    <row r="267" spans="1:14" x14ac:dyDescent="0.2">
      <c r="A267" s="14">
        <v>43933</v>
      </c>
      <c r="B267" s="65">
        <v>19.808933</v>
      </c>
      <c r="C267" s="65">
        <v>46</v>
      </c>
      <c r="D267" s="66">
        <v>1169</v>
      </c>
    </row>
    <row r="268" spans="1:14" x14ac:dyDescent="0.2">
      <c r="A268" s="14">
        <v>43933.041666666672</v>
      </c>
      <c r="B268" s="65">
        <v>18.978933000000001</v>
      </c>
      <c r="C268" s="65">
        <v>49</v>
      </c>
      <c r="D268" s="66">
        <v>1098</v>
      </c>
    </row>
    <row r="269" spans="1:14" x14ac:dyDescent="0.2">
      <c r="A269" s="14">
        <v>43933.083333333328</v>
      </c>
      <c r="B269" s="65">
        <v>17.978933000000001</v>
      </c>
      <c r="C269" s="65">
        <v>52</v>
      </c>
      <c r="D269" s="66">
        <v>1103</v>
      </c>
    </row>
    <row r="270" spans="1:14" x14ac:dyDescent="0.2">
      <c r="A270" s="14">
        <v>43933.125</v>
      </c>
      <c r="B270" s="65">
        <v>17.178934000000002</v>
      </c>
      <c r="C270" s="65">
        <v>55</v>
      </c>
      <c r="D270" s="66">
        <v>1103</v>
      </c>
    </row>
    <row r="271" spans="1:14" x14ac:dyDescent="0.2">
      <c r="A271" s="14">
        <v>43933.166666666672</v>
      </c>
      <c r="B271" s="65">
        <v>16.628934999999998</v>
      </c>
      <c r="C271" s="65">
        <v>57</v>
      </c>
      <c r="D271" s="66">
        <v>996</v>
      </c>
    </row>
    <row r="272" spans="1:14" x14ac:dyDescent="0.2">
      <c r="A272" s="14">
        <v>43933.208333333328</v>
      </c>
      <c r="B272" s="65">
        <v>16.248933999999998</v>
      </c>
      <c r="C272" s="65">
        <v>58</v>
      </c>
      <c r="D272" s="66">
        <v>996</v>
      </c>
    </row>
    <row r="273" spans="1:11" x14ac:dyDescent="0.2">
      <c r="A273" s="14">
        <v>43933.25</v>
      </c>
      <c r="B273" s="65">
        <v>15.968934000000001</v>
      </c>
      <c r="C273" s="65">
        <v>58</v>
      </c>
      <c r="D273" s="66">
        <v>8885</v>
      </c>
    </row>
    <row r="274" spans="1:11" x14ac:dyDescent="0.2">
      <c r="A274" s="14">
        <v>43933.291666666672</v>
      </c>
      <c r="B274" s="65">
        <v>16.288934999999999</v>
      </c>
      <c r="C274" s="65">
        <v>58</v>
      </c>
      <c r="D274" s="66">
        <v>996</v>
      </c>
      <c r="F274" s="22" t="s">
        <v>537</v>
      </c>
      <c r="G274" s="22" t="s">
        <v>537</v>
      </c>
      <c r="H274" s="22" t="s">
        <v>537</v>
      </c>
      <c r="I274" s="22" t="s">
        <v>537</v>
      </c>
      <c r="J274" s="22" t="s">
        <v>537</v>
      </c>
      <c r="K274" s="22" t="s">
        <v>537</v>
      </c>
    </row>
    <row r="275" spans="1:11" x14ac:dyDescent="0.2">
      <c r="A275" s="14">
        <v>43933.333333333328</v>
      </c>
      <c r="B275" s="65">
        <v>19.258934</v>
      </c>
      <c r="C275" s="65">
        <v>51</v>
      </c>
      <c r="D275" s="66">
        <v>1305</v>
      </c>
      <c r="F275" s="22" t="s">
        <v>537</v>
      </c>
      <c r="G275" s="22" t="s">
        <v>537</v>
      </c>
      <c r="H275" s="22" t="s">
        <v>537</v>
      </c>
      <c r="I275" s="22" t="s">
        <v>537</v>
      </c>
      <c r="J275" s="22" t="s">
        <v>537</v>
      </c>
      <c r="K275" s="22" t="s">
        <v>537</v>
      </c>
    </row>
    <row r="276" spans="1:11" x14ac:dyDescent="0.2">
      <c r="A276" s="14">
        <v>43933.375</v>
      </c>
      <c r="B276" s="65">
        <v>23.208935</v>
      </c>
      <c r="C276" s="65">
        <v>40</v>
      </c>
      <c r="D276" s="66">
        <v>1381</v>
      </c>
      <c r="F276" s="22" t="s">
        <v>537</v>
      </c>
      <c r="G276" s="22" t="s">
        <v>537</v>
      </c>
      <c r="H276" s="22" t="s">
        <v>537</v>
      </c>
      <c r="I276" s="22" t="s">
        <v>537</v>
      </c>
      <c r="J276" s="22" t="s">
        <v>537</v>
      </c>
      <c r="K276" s="22" t="s">
        <v>537</v>
      </c>
    </row>
    <row r="277" spans="1:11" x14ac:dyDescent="0.2">
      <c r="A277" s="14">
        <v>43933.416666666672</v>
      </c>
      <c r="B277" s="65">
        <v>25.728933000000001</v>
      </c>
      <c r="C277" s="65">
        <v>33</v>
      </c>
      <c r="D277" s="66">
        <v>1150</v>
      </c>
      <c r="F277" s="22" t="s">
        <v>537</v>
      </c>
      <c r="G277" s="22" t="s">
        <v>537</v>
      </c>
      <c r="H277" s="22" t="s">
        <v>537</v>
      </c>
      <c r="I277" s="22" t="s">
        <v>537</v>
      </c>
      <c r="J277" s="22" t="s">
        <v>537</v>
      </c>
      <c r="K277" s="22" t="s">
        <v>537</v>
      </c>
    </row>
    <row r="278" spans="1:11" x14ac:dyDescent="0.2">
      <c r="A278" s="14">
        <v>43933.458333333328</v>
      </c>
      <c r="B278" s="65">
        <v>27.238934</v>
      </c>
      <c r="C278" s="65">
        <v>30</v>
      </c>
      <c r="D278" s="66">
        <v>1188</v>
      </c>
      <c r="F278" s="22" t="s">
        <v>537</v>
      </c>
      <c r="G278" s="22" t="s">
        <v>537</v>
      </c>
      <c r="H278" s="22" t="s">
        <v>537</v>
      </c>
      <c r="I278" s="22" t="s">
        <v>537</v>
      </c>
      <c r="J278" s="22" t="s">
        <v>537</v>
      </c>
      <c r="K278" s="22" t="s">
        <v>537</v>
      </c>
    </row>
    <row r="279" spans="1:11" x14ac:dyDescent="0.2">
      <c r="A279" s="14">
        <v>43933.5</v>
      </c>
      <c r="B279" s="65">
        <v>28.168934</v>
      </c>
      <c r="C279" s="65">
        <v>27</v>
      </c>
      <c r="D279" s="66">
        <v>0</v>
      </c>
      <c r="F279" s="22" t="s">
        <v>537</v>
      </c>
      <c r="G279" s="22" t="s">
        <v>537</v>
      </c>
      <c r="H279" s="22" t="s">
        <v>537</v>
      </c>
      <c r="I279" s="22" t="s">
        <v>537</v>
      </c>
      <c r="J279" s="22" t="s">
        <v>537</v>
      </c>
      <c r="K279" s="22" t="s">
        <v>537</v>
      </c>
    </row>
    <row r="280" spans="1:11" x14ac:dyDescent="0.2">
      <c r="A280" s="14">
        <v>43933.541666666672</v>
      </c>
      <c r="B280" s="65">
        <v>28.838933999999998</v>
      </c>
      <c r="C280" s="65">
        <v>26</v>
      </c>
      <c r="D280" s="66">
        <v>0</v>
      </c>
      <c r="F280" s="22" t="s">
        <v>537</v>
      </c>
      <c r="G280" s="22" t="s">
        <v>537</v>
      </c>
      <c r="H280" s="22" t="s">
        <v>537</v>
      </c>
      <c r="I280" s="22" t="s">
        <v>537</v>
      </c>
      <c r="J280" s="22" t="s">
        <v>537</v>
      </c>
      <c r="K280" s="22" t="s">
        <v>537</v>
      </c>
    </row>
    <row r="281" spans="1:11" x14ac:dyDescent="0.2">
      <c r="A281" s="14">
        <v>43933.583333333328</v>
      </c>
      <c r="B281" s="65">
        <v>28.688934</v>
      </c>
      <c r="C281" s="65">
        <v>23</v>
      </c>
      <c r="D281" s="66">
        <v>0</v>
      </c>
      <c r="F281" s="22" t="s">
        <v>537</v>
      </c>
      <c r="G281" s="22" t="s">
        <v>537</v>
      </c>
      <c r="H281" s="22" t="s">
        <v>537</v>
      </c>
      <c r="I281" s="22" t="s">
        <v>537</v>
      </c>
      <c r="J281" s="22" t="s">
        <v>537</v>
      </c>
      <c r="K281" s="22" t="s">
        <v>537</v>
      </c>
    </row>
    <row r="282" spans="1:11" x14ac:dyDescent="0.2">
      <c r="A282" s="14">
        <v>43933.625</v>
      </c>
      <c r="B282" s="65">
        <v>28.818933000000001</v>
      </c>
      <c r="C282" s="65">
        <v>23</v>
      </c>
      <c r="D282" s="66">
        <v>0</v>
      </c>
      <c r="F282" s="22" t="s">
        <v>537</v>
      </c>
      <c r="G282" s="22" t="s">
        <v>537</v>
      </c>
      <c r="H282" s="22" t="s">
        <v>537</v>
      </c>
      <c r="I282" s="22" t="s">
        <v>537</v>
      </c>
      <c r="J282" s="22" t="s">
        <v>537</v>
      </c>
      <c r="K282" s="22" t="s">
        <v>537</v>
      </c>
    </row>
    <row r="283" spans="1:11" x14ac:dyDescent="0.2">
      <c r="A283" s="14">
        <v>43933.666666666672</v>
      </c>
      <c r="B283" s="65">
        <v>28.518934000000002</v>
      </c>
      <c r="C283" s="65">
        <v>23</v>
      </c>
      <c r="D283" s="66">
        <v>0</v>
      </c>
      <c r="F283" s="22" t="s">
        <v>537</v>
      </c>
      <c r="G283" s="22" t="s">
        <v>537</v>
      </c>
      <c r="H283" s="22" t="s">
        <v>537</v>
      </c>
      <c r="I283" s="22" t="s">
        <v>537</v>
      </c>
      <c r="J283" s="22" t="s">
        <v>537</v>
      </c>
      <c r="K283" s="22" t="s">
        <v>537</v>
      </c>
    </row>
    <row r="284" spans="1:11" x14ac:dyDescent="0.2">
      <c r="A284" s="14">
        <v>43933.708333333328</v>
      </c>
      <c r="B284" s="65">
        <v>27.718934999999998</v>
      </c>
      <c r="C284" s="65">
        <v>25</v>
      </c>
      <c r="D284" s="66">
        <v>0</v>
      </c>
    </row>
    <row r="285" spans="1:11" x14ac:dyDescent="0.2">
      <c r="A285" s="14">
        <v>43933.75</v>
      </c>
      <c r="B285" s="65">
        <v>25.628934999999998</v>
      </c>
      <c r="C285" s="65">
        <v>28</v>
      </c>
      <c r="D285" s="66">
        <v>0</v>
      </c>
    </row>
    <row r="286" spans="1:11" x14ac:dyDescent="0.2">
      <c r="A286" s="14">
        <v>43933.791666666672</v>
      </c>
      <c r="B286" s="65">
        <v>25.098934</v>
      </c>
      <c r="C286" s="65">
        <v>29</v>
      </c>
      <c r="D286" s="66">
        <v>0</v>
      </c>
    </row>
    <row r="287" spans="1:11" x14ac:dyDescent="0.2">
      <c r="A287" s="14">
        <v>43933.833333333328</v>
      </c>
      <c r="B287" s="65">
        <v>24.158933999999999</v>
      </c>
      <c r="C287" s="65">
        <v>30</v>
      </c>
      <c r="D287" s="66">
        <v>1130</v>
      </c>
    </row>
    <row r="288" spans="1:11" x14ac:dyDescent="0.2">
      <c r="A288" s="14">
        <v>43933.875</v>
      </c>
      <c r="B288" s="65">
        <v>23.228933000000001</v>
      </c>
      <c r="C288" s="65">
        <v>32</v>
      </c>
      <c r="D288" s="66">
        <v>1107</v>
      </c>
    </row>
    <row r="289" spans="1:11" x14ac:dyDescent="0.2">
      <c r="A289" s="14">
        <v>43933.916666666672</v>
      </c>
      <c r="B289" s="65">
        <v>22.498933999999998</v>
      </c>
      <c r="C289" s="65">
        <v>33</v>
      </c>
      <c r="D289" s="66">
        <v>1080</v>
      </c>
    </row>
    <row r="290" spans="1:11" x14ac:dyDescent="0.2">
      <c r="A290" s="14">
        <v>43933.958333333328</v>
      </c>
      <c r="B290" s="65">
        <v>21.908933999999999</v>
      </c>
      <c r="C290" s="65">
        <v>34</v>
      </c>
      <c r="D290" s="66">
        <v>1046</v>
      </c>
      <c r="E290" s="67">
        <v>1072.2083333333333</v>
      </c>
    </row>
    <row r="291" spans="1:11" x14ac:dyDescent="0.2">
      <c r="A291" s="14">
        <v>43934</v>
      </c>
      <c r="B291" s="65">
        <v>21.608934000000001</v>
      </c>
      <c r="C291" s="65">
        <v>35</v>
      </c>
      <c r="D291" s="66">
        <v>1046</v>
      </c>
    </row>
    <row r="292" spans="1:11" x14ac:dyDescent="0.2">
      <c r="A292" s="14">
        <v>43934.041666666672</v>
      </c>
      <c r="B292" s="65">
        <v>21.058933</v>
      </c>
      <c r="C292" s="65">
        <v>36</v>
      </c>
      <c r="D292" s="66">
        <v>1046</v>
      </c>
    </row>
    <row r="293" spans="1:11" x14ac:dyDescent="0.2">
      <c r="A293" s="14">
        <v>43934.083333333328</v>
      </c>
      <c r="B293" s="65">
        <v>20.378934999999998</v>
      </c>
      <c r="C293" s="65">
        <v>37</v>
      </c>
      <c r="D293" s="66">
        <v>1003</v>
      </c>
    </row>
    <row r="294" spans="1:11" x14ac:dyDescent="0.2">
      <c r="A294" s="14">
        <v>43934.125</v>
      </c>
      <c r="B294" s="65">
        <v>20.438934</v>
      </c>
      <c r="C294" s="65">
        <v>37</v>
      </c>
      <c r="D294" s="66">
        <v>1003</v>
      </c>
    </row>
    <row r="295" spans="1:11" x14ac:dyDescent="0.2">
      <c r="A295" s="14">
        <v>43934.166666666672</v>
      </c>
      <c r="B295" s="65">
        <v>21.048935</v>
      </c>
      <c r="C295" s="65">
        <v>36</v>
      </c>
      <c r="D295" s="66">
        <v>1046</v>
      </c>
    </row>
    <row r="296" spans="1:11" x14ac:dyDescent="0.2">
      <c r="A296" s="14">
        <v>43934.208333333328</v>
      </c>
      <c r="B296" s="65">
        <v>20.878934999999998</v>
      </c>
      <c r="C296" s="65">
        <v>36</v>
      </c>
      <c r="D296" s="66">
        <v>1003</v>
      </c>
    </row>
    <row r="297" spans="1:11" x14ac:dyDescent="0.2">
      <c r="A297" s="14">
        <v>43934.25</v>
      </c>
      <c r="B297" s="65">
        <v>20.558933</v>
      </c>
      <c r="C297" s="65">
        <v>37</v>
      </c>
      <c r="D297" s="66">
        <v>1003</v>
      </c>
    </row>
    <row r="298" spans="1:11" x14ac:dyDescent="0.2">
      <c r="A298" s="14">
        <v>43934.291666666672</v>
      </c>
      <c r="B298" s="65">
        <v>20.768934000000002</v>
      </c>
      <c r="C298" s="65">
        <v>39</v>
      </c>
      <c r="D298" s="66">
        <v>1003</v>
      </c>
      <c r="F298" s="22" t="s">
        <v>537</v>
      </c>
      <c r="G298" s="22" t="s">
        <v>537</v>
      </c>
      <c r="H298" s="22" t="s">
        <v>537</v>
      </c>
      <c r="I298" s="22" t="s">
        <v>537</v>
      </c>
      <c r="J298" s="22" t="s">
        <v>537</v>
      </c>
      <c r="K298" s="22" t="s">
        <v>537</v>
      </c>
    </row>
    <row r="299" spans="1:11" x14ac:dyDescent="0.2">
      <c r="A299" s="14">
        <v>43934.333333333328</v>
      </c>
      <c r="B299" s="65">
        <v>23.088933999999998</v>
      </c>
      <c r="C299" s="65">
        <v>37</v>
      </c>
      <c r="D299" s="66">
        <v>1107</v>
      </c>
      <c r="F299" s="22" t="s">
        <v>537</v>
      </c>
      <c r="G299" s="22" t="s">
        <v>537</v>
      </c>
      <c r="H299" s="22" t="s">
        <v>537</v>
      </c>
      <c r="I299" s="22" t="s">
        <v>537</v>
      </c>
      <c r="J299" s="22" t="s">
        <v>537</v>
      </c>
      <c r="K299" s="22" t="s">
        <v>537</v>
      </c>
    </row>
    <row r="300" spans="1:11" x14ac:dyDescent="0.2">
      <c r="A300" s="14">
        <v>43934.375</v>
      </c>
      <c r="B300" s="65">
        <v>26.168934</v>
      </c>
      <c r="C300" s="65">
        <v>30</v>
      </c>
      <c r="D300" s="66">
        <v>1169</v>
      </c>
      <c r="F300" s="22" t="s">
        <v>537</v>
      </c>
      <c r="G300" s="22" t="s">
        <v>537</v>
      </c>
      <c r="H300" s="22" t="s">
        <v>537</v>
      </c>
      <c r="I300" s="22" t="s">
        <v>537</v>
      </c>
      <c r="J300" s="22" t="s">
        <v>537</v>
      </c>
      <c r="K300" s="22" t="s">
        <v>537</v>
      </c>
    </row>
    <row r="301" spans="1:11" x14ac:dyDescent="0.2">
      <c r="A301" s="14">
        <v>43934.416666666672</v>
      </c>
      <c r="B301" s="65">
        <v>28.148933</v>
      </c>
      <c r="C301" s="65">
        <v>26</v>
      </c>
      <c r="D301" s="66">
        <v>0</v>
      </c>
      <c r="F301" s="22" t="s">
        <v>537</v>
      </c>
      <c r="G301" s="22" t="s">
        <v>537</v>
      </c>
      <c r="H301" s="22" t="s">
        <v>537</v>
      </c>
      <c r="I301" s="22" t="s">
        <v>537</v>
      </c>
      <c r="J301" s="22" t="s">
        <v>537</v>
      </c>
      <c r="K301" s="22" t="s">
        <v>537</v>
      </c>
    </row>
    <row r="302" spans="1:11" x14ac:dyDescent="0.2">
      <c r="A302" s="14">
        <v>43934.458333333328</v>
      </c>
      <c r="B302" s="65">
        <v>29.228933000000001</v>
      </c>
      <c r="C302" s="65">
        <v>23</v>
      </c>
      <c r="D302" s="66">
        <v>0</v>
      </c>
      <c r="F302" s="22" t="s">
        <v>537</v>
      </c>
      <c r="G302" s="22" t="s">
        <v>537</v>
      </c>
      <c r="H302" s="22" t="s">
        <v>537</v>
      </c>
      <c r="I302" s="22" t="s">
        <v>537</v>
      </c>
      <c r="J302" s="22" t="s">
        <v>537</v>
      </c>
      <c r="K302" s="22" t="s">
        <v>537</v>
      </c>
    </row>
    <row r="303" spans="1:11" x14ac:dyDescent="0.2">
      <c r="A303" s="14">
        <v>43934.5</v>
      </c>
      <c r="B303" s="65">
        <v>29.858934000000001</v>
      </c>
      <c r="C303" s="65">
        <v>22</v>
      </c>
      <c r="D303" s="66">
        <v>0</v>
      </c>
      <c r="F303" s="22" t="s">
        <v>537</v>
      </c>
      <c r="G303" s="22" t="s">
        <v>537</v>
      </c>
      <c r="H303" s="22" t="s">
        <v>537</v>
      </c>
      <c r="I303" s="22" t="s">
        <v>537</v>
      </c>
      <c r="J303" s="22" t="s">
        <v>537</v>
      </c>
      <c r="K303" s="22" t="s">
        <v>537</v>
      </c>
    </row>
    <row r="304" spans="1:11" x14ac:dyDescent="0.2">
      <c r="A304" s="14">
        <v>43934.541666666672</v>
      </c>
      <c r="B304" s="65">
        <v>30.288934999999999</v>
      </c>
      <c r="C304" s="65">
        <v>21</v>
      </c>
      <c r="D304" s="66">
        <v>0</v>
      </c>
      <c r="F304" s="22" t="s">
        <v>537</v>
      </c>
      <c r="G304" s="22" t="s">
        <v>537</v>
      </c>
      <c r="H304" s="22" t="s">
        <v>537</v>
      </c>
      <c r="I304" s="22" t="s">
        <v>537</v>
      </c>
      <c r="J304" s="22" t="s">
        <v>537</v>
      </c>
      <c r="K304" s="22" t="s">
        <v>537</v>
      </c>
    </row>
    <row r="305" spans="1:11" x14ac:dyDescent="0.2">
      <c r="A305" s="14">
        <v>43934.583333333328</v>
      </c>
      <c r="B305" s="65">
        <v>29.808933</v>
      </c>
      <c r="C305" s="65">
        <v>22</v>
      </c>
      <c r="D305" s="66">
        <v>0</v>
      </c>
      <c r="F305" s="22" t="s">
        <v>537</v>
      </c>
      <c r="G305" s="22" t="s">
        <v>537</v>
      </c>
      <c r="H305" s="22" t="s">
        <v>537</v>
      </c>
      <c r="I305" s="22" t="s">
        <v>537</v>
      </c>
      <c r="J305" s="22" t="s">
        <v>537</v>
      </c>
      <c r="K305" s="22" t="s">
        <v>537</v>
      </c>
    </row>
    <row r="306" spans="1:11" x14ac:dyDescent="0.2">
      <c r="A306" s="14">
        <v>43934.625</v>
      </c>
      <c r="B306" s="65">
        <v>29.738934</v>
      </c>
      <c r="C306" s="65">
        <v>22</v>
      </c>
      <c r="D306" s="66">
        <v>0</v>
      </c>
      <c r="F306" s="22" t="s">
        <v>537</v>
      </c>
      <c r="G306" s="22" t="s">
        <v>537</v>
      </c>
      <c r="H306" s="22" t="s">
        <v>537</v>
      </c>
      <c r="I306" s="22" t="s">
        <v>537</v>
      </c>
      <c r="J306" s="22" t="s">
        <v>537</v>
      </c>
      <c r="K306" s="22" t="s">
        <v>537</v>
      </c>
    </row>
    <row r="307" spans="1:11" x14ac:dyDescent="0.2">
      <c r="A307" s="14">
        <v>43934.666666666672</v>
      </c>
      <c r="B307" s="65">
        <v>29.318933000000001</v>
      </c>
      <c r="C307" s="65">
        <v>23</v>
      </c>
      <c r="D307" s="66">
        <v>0</v>
      </c>
      <c r="F307" s="22" t="s">
        <v>537</v>
      </c>
      <c r="G307" s="22" t="s">
        <v>537</v>
      </c>
      <c r="H307" s="22" t="s">
        <v>537</v>
      </c>
      <c r="I307" s="22" t="s">
        <v>537</v>
      </c>
      <c r="J307" s="22" t="s">
        <v>537</v>
      </c>
      <c r="K307" s="22" t="s">
        <v>537</v>
      </c>
    </row>
    <row r="308" spans="1:11" x14ac:dyDescent="0.2">
      <c r="A308" s="14">
        <v>43934.708333333328</v>
      </c>
      <c r="B308" s="65">
        <v>28.418934</v>
      </c>
      <c r="C308" s="65">
        <v>24</v>
      </c>
      <c r="D308" s="66">
        <v>0</v>
      </c>
    </row>
    <row r="309" spans="1:11" x14ac:dyDescent="0.2">
      <c r="A309" s="14">
        <v>43934.75</v>
      </c>
      <c r="B309" s="65">
        <v>26.388935</v>
      </c>
      <c r="C309" s="65">
        <v>27</v>
      </c>
      <c r="D309" s="66">
        <v>0</v>
      </c>
    </row>
    <row r="310" spans="1:11" x14ac:dyDescent="0.2">
      <c r="A310" s="14">
        <v>43934.791666666672</v>
      </c>
      <c r="B310" s="65">
        <v>26.348934</v>
      </c>
      <c r="C310" s="65">
        <v>27</v>
      </c>
      <c r="D310" s="66">
        <v>0</v>
      </c>
    </row>
    <row r="311" spans="1:11" x14ac:dyDescent="0.2">
      <c r="A311" s="14">
        <v>43934.833333333328</v>
      </c>
      <c r="B311" s="65">
        <v>26.028934</v>
      </c>
      <c r="C311" s="65">
        <v>28</v>
      </c>
      <c r="D311" s="66">
        <v>0</v>
      </c>
    </row>
    <row r="312" spans="1:11" x14ac:dyDescent="0.2">
      <c r="A312" s="14">
        <v>43934.875</v>
      </c>
      <c r="B312" s="65">
        <v>24.898933</v>
      </c>
      <c r="C312" s="65">
        <v>30</v>
      </c>
      <c r="D312" s="66">
        <v>1130</v>
      </c>
    </row>
    <row r="313" spans="1:11" x14ac:dyDescent="0.2">
      <c r="A313" s="14">
        <v>43934.916666666672</v>
      </c>
      <c r="B313" s="65">
        <v>24.068933000000001</v>
      </c>
      <c r="C313" s="65">
        <v>32</v>
      </c>
      <c r="D313" s="66">
        <v>1130</v>
      </c>
    </row>
    <row r="314" spans="1:11" x14ac:dyDescent="0.2">
      <c r="A314" s="14">
        <v>43934.958333333328</v>
      </c>
      <c r="B314" s="65">
        <v>23.228933000000001</v>
      </c>
      <c r="C314" s="65">
        <v>35</v>
      </c>
      <c r="D314" s="66">
        <v>1107</v>
      </c>
      <c r="E314" s="67">
        <v>574.83333333333337</v>
      </c>
    </row>
    <row r="315" spans="1:11" x14ac:dyDescent="0.2">
      <c r="A315" s="14">
        <v>43935</v>
      </c>
      <c r="B315" s="65">
        <v>20.508934</v>
      </c>
      <c r="C315" s="65">
        <v>63</v>
      </c>
      <c r="D315" s="66">
        <v>1571</v>
      </c>
    </row>
    <row r="316" spans="1:11" x14ac:dyDescent="0.2">
      <c r="A316" s="14">
        <v>43935.041666666672</v>
      </c>
      <c r="B316" s="65">
        <v>19.368935</v>
      </c>
      <c r="C316" s="65">
        <v>69</v>
      </c>
      <c r="D316" s="66">
        <v>1444</v>
      </c>
    </row>
    <row r="317" spans="1:11" x14ac:dyDescent="0.2">
      <c r="A317" s="14">
        <v>43935.083333333328</v>
      </c>
      <c r="B317" s="65">
        <v>18.038934999999999</v>
      </c>
      <c r="C317" s="65">
        <v>76</v>
      </c>
      <c r="D317" s="66">
        <v>1975</v>
      </c>
    </row>
    <row r="318" spans="1:11" x14ac:dyDescent="0.2">
      <c r="A318" s="14">
        <v>43935.125</v>
      </c>
      <c r="B318" s="65">
        <v>16.528934</v>
      </c>
      <c r="C318" s="65">
        <v>88</v>
      </c>
      <c r="D318" s="66">
        <v>840</v>
      </c>
    </row>
    <row r="319" spans="1:11" x14ac:dyDescent="0.2">
      <c r="A319" s="14">
        <v>43935.166666666672</v>
      </c>
      <c r="B319" s="65">
        <v>15.768934</v>
      </c>
      <c r="C319" s="65">
        <v>93</v>
      </c>
      <c r="D319" s="66">
        <v>2158</v>
      </c>
    </row>
    <row r="320" spans="1:11" x14ac:dyDescent="0.2">
      <c r="A320" s="14">
        <v>43935.208333333328</v>
      </c>
      <c r="B320" s="65">
        <v>15.368935</v>
      </c>
      <c r="C320" s="65">
        <v>96</v>
      </c>
      <c r="D320" s="66">
        <v>2158</v>
      </c>
    </row>
    <row r="321" spans="1:11" x14ac:dyDescent="0.2">
      <c r="A321" s="14">
        <v>43935.25</v>
      </c>
      <c r="B321" s="65">
        <v>16.178934000000002</v>
      </c>
      <c r="C321" s="65">
        <v>92</v>
      </c>
      <c r="D321" s="66">
        <v>2415</v>
      </c>
    </row>
    <row r="322" spans="1:11" x14ac:dyDescent="0.2">
      <c r="A322" s="14">
        <v>43935.291666666672</v>
      </c>
      <c r="B322" s="65">
        <v>16.338933999999998</v>
      </c>
      <c r="C322" s="65">
        <v>91</v>
      </c>
      <c r="D322" s="66">
        <v>2415</v>
      </c>
      <c r="F322" s="65">
        <v>17.600000000000001</v>
      </c>
      <c r="G322" s="65">
        <v>74.5</v>
      </c>
      <c r="H322" s="65">
        <v>105480</v>
      </c>
      <c r="I322" s="65">
        <v>18.3</v>
      </c>
      <c r="J322" s="65">
        <v>74.8</v>
      </c>
      <c r="K322" s="65">
        <v>139240</v>
      </c>
    </row>
    <row r="323" spans="1:11" x14ac:dyDescent="0.2">
      <c r="A323" s="14">
        <v>43935.333333333328</v>
      </c>
      <c r="B323" s="65">
        <v>17.328934</v>
      </c>
      <c r="C323" s="65">
        <v>87</v>
      </c>
      <c r="D323" s="66">
        <v>2048</v>
      </c>
      <c r="F323" s="65">
        <v>17</v>
      </c>
      <c r="G323" s="65">
        <v>86.4</v>
      </c>
      <c r="I323" s="65">
        <v>17</v>
      </c>
      <c r="J323" s="65">
        <v>88.3</v>
      </c>
    </row>
    <row r="324" spans="1:11" x14ac:dyDescent="0.2">
      <c r="A324" s="14">
        <v>43935.375</v>
      </c>
      <c r="B324" s="65">
        <v>19.268934000000002</v>
      </c>
      <c r="C324" s="65">
        <v>76</v>
      </c>
      <c r="D324" s="66">
        <v>2159</v>
      </c>
      <c r="F324" s="65">
        <v>17.5</v>
      </c>
      <c r="G324" s="65">
        <v>83.6</v>
      </c>
      <c r="I324" s="65">
        <v>17.5</v>
      </c>
      <c r="J324" s="65">
        <v>88.3</v>
      </c>
    </row>
    <row r="325" spans="1:11" x14ac:dyDescent="0.2">
      <c r="A325" s="14">
        <v>43935.416666666672</v>
      </c>
      <c r="B325" s="65">
        <v>22.258934</v>
      </c>
      <c r="C325" s="65">
        <v>59</v>
      </c>
      <c r="D325" s="66">
        <v>1590</v>
      </c>
      <c r="F325" s="65">
        <v>17.7</v>
      </c>
      <c r="G325" s="65">
        <v>86.4</v>
      </c>
      <c r="I325" s="65">
        <v>17.5</v>
      </c>
      <c r="J325" s="65">
        <v>88</v>
      </c>
    </row>
    <row r="326" spans="1:11" x14ac:dyDescent="0.2">
      <c r="A326" s="14">
        <v>43935.458333333328</v>
      </c>
      <c r="B326" s="65">
        <v>24.528934</v>
      </c>
      <c r="C326" s="65">
        <v>49</v>
      </c>
      <c r="D326" s="66">
        <v>1424</v>
      </c>
      <c r="F326" s="65">
        <v>18</v>
      </c>
      <c r="G326" s="65">
        <v>87.1</v>
      </c>
      <c r="I326" s="65">
        <v>17.7</v>
      </c>
      <c r="J326" s="65">
        <v>88.3</v>
      </c>
    </row>
    <row r="327" spans="1:11" x14ac:dyDescent="0.2">
      <c r="A327" s="14">
        <v>43935.5</v>
      </c>
      <c r="B327" s="65">
        <v>25.468934999999998</v>
      </c>
      <c r="C327" s="65">
        <v>44</v>
      </c>
      <c r="D327" s="66">
        <v>1465</v>
      </c>
      <c r="F327" s="65">
        <v>18.3</v>
      </c>
      <c r="G327" s="65">
        <v>85.1</v>
      </c>
      <c r="I327" s="65">
        <v>18.3</v>
      </c>
      <c r="J327" s="65">
        <v>86</v>
      </c>
    </row>
    <row r="328" spans="1:11" x14ac:dyDescent="0.2">
      <c r="A328" s="14">
        <v>43935.541666666672</v>
      </c>
      <c r="B328" s="65">
        <v>28.028934</v>
      </c>
      <c r="C328" s="65">
        <v>36</v>
      </c>
      <c r="D328" s="66">
        <v>1209</v>
      </c>
      <c r="F328" s="65">
        <v>18.600000000000001</v>
      </c>
      <c r="G328" s="65">
        <v>85.3</v>
      </c>
      <c r="I328" s="65">
        <v>18.600000000000001</v>
      </c>
      <c r="J328" s="65">
        <v>86.1</v>
      </c>
    </row>
    <row r="329" spans="1:11" x14ac:dyDescent="0.2">
      <c r="A329" s="14">
        <v>43935.583333333328</v>
      </c>
      <c r="B329" s="65">
        <v>29.638935</v>
      </c>
      <c r="C329" s="65">
        <v>24</v>
      </c>
      <c r="D329" s="66">
        <v>0</v>
      </c>
      <c r="F329" s="65">
        <v>18.600000000000001</v>
      </c>
      <c r="G329" s="65">
        <v>80.400000000000006</v>
      </c>
      <c r="I329" s="65">
        <v>18.5</v>
      </c>
      <c r="J329" s="65">
        <v>83.6</v>
      </c>
    </row>
    <row r="330" spans="1:11" x14ac:dyDescent="0.2">
      <c r="A330" s="14">
        <v>43935.625</v>
      </c>
      <c r="B330" s="65">
        <v>29.318933000000001</v>
      </c>
      <c r="C330" s="65">
        <v>23</v>
      </c>
      <c r="D330" s="66">
        <v>0</v>
      </c>
      <c r="F330" s="65">
        <v>18.2</v>
      </c>
      <c r="G330" s="65">
        <v>81.599999999999994</v>
      </c>
      <c r="I330" s="65">
        <v>18.3</v>
      </c>
      <c r="J330" s="65">
        <v>82.7</v>
      </c>
    </row>
    <row r="331" spans="1:11" x14ac:dyDescent="0.2">
      <c r="A331" s="14">
        <v>43935.666666666672</v>
      </c>
      <c r="B331" s="65">
        <v>28.698934999999999</v>
      </c>
      <c r="C331" s="65">
        <v>23</v>
      </c>
      <c r="D331" s="66">
        <v>0</v>
      </c>
    </row>
    <row r="332" spans="1:11" x14ac:dyDescent="0.2">
      <c r="A332" s="14">
        <v>43935.708333333328</v>
      </c>
      <c r="B332" s="65">
        <v>27.448934999999999</v>
      </c>
      <c r="C332" s="65">
        <v>25</v>
      </c>
      <c r="D332" s="66">
        <v>0</v>
      </c>
    </row>
    <row r="333" spans="1:11" x14ac:dyDescent="0.2">
      <c r="A333" s="14">
        <v>43935.75</v>
      </c>
      <c r="B333" s="65">
        <v>26.328934</v>
      </c>
      <c r="C333" s="65">
        <v>26</v>
      </c>
      <c r="D333" s="66">
        <v>0</v>
      </c>
    </row>
    <row r="334" spans="1:11" x14ac:dyDescent="0.2">
      <c r="A334" s="14">
        <v>43935.791666666672</v>
      </c>
      <c r="B334" s="65">
        <v>25.288934999999999</v>
      </c>
      <c r="C334" s="65">
        <v>29</v>
      </c>
      <c r="D334" s="66">
        <v>0</v>
      </c>
    </row>
    <row r="335" spans="1:11" x14ac:dyDescent="0.2">
      <c r="A335" s="14">
        <v>43935.833333333328</v>
      </c>
      <c r="B335" s="65">
        <v>23.008934</v>
      </c>
      <c r="C335" s="65">
        <v>41</v>
      </c>
      <c r="D335" s="66">
        <v>1381</v>
      </c>
    </row>
    <row r="336" spans="1:11" x14ac:dyDescent="0.2">
      <c r="A336" s="14">
        <v>43935.875</v>
      </c>
      <c r="B336" s="65">
        <v>18.488934</v>
      </c>
      <c r="C336" s="65">
        <v>74</v>
      </c>
      <c r="D336" s="66">
        <v>1975</v>
      </c>
    </row>
    <row r="337" spans="1:14" x14ac:dyDescent="0.2">
      <c r="A337" s="14">
        <v>43935.916666666672</v>
      </c>
      <c r="B337" s="65">
        <v>16.618935</v>
      </c>
      <c r="C337" s="65">
        <v>90</v>
      </c>
      <c r="D337" s="66">
        <v>2415</v>
      </c>
    </row>
    <row r="338" spans="1:14" x14ac:dyDescent="0.2">
      <c r="A338" s="14">
        <v>43935.958333333328</v>
      </c>
      <c r="B338" s="65">
        <v>16.648933</v>
      </c>
      <c r="C338" s="65">
        <v>86</v>
      </c>
      <c r="D338" s="66">
        <v>840</v>
      </c>
      <c r="E338" s="67">
        <v>1311.75</v>
      </c>
      <c r="F338" s="55">
        <f>AVERAGE(F322:F337)</f>
        <v>17.944444444444443</v>
      </c>
      <c r="G338" s="55">
        <f>AVERAGE(G322:G337)</f>
        <v>83.37777777777778</v>
      </c>
      <c r="H338" s="55">
        <f>H346-H322</f>
        <v>1191</v>
      </c>
      <c r="I338" s="55">
        <f>AVERAGE(I322:I337)</f>
        <v>17.966666666666669</v>
      </c>
      <c r="J338" s="55">
        <f>AVERAGE(J322:J337)</f>
        <v>85.122222222222234</v>
      </c>
      <c r="K338" s="55">
        <f>K346-K322</f>
        <v>1669</v>
      </c>
      <c r="L338" s="8"/>
      <c r="M338" s="8"/>
      <c r="N338" s="8"/>
    </row>
    <row r="339" spans="1:14" x14ac:dyDescent="0.2">
      <c r="A339" s="14">
        <v>43936</v>
      </c>
      <c r="B339" s="65">
        <v>16.948934999999999</v>
      </c>
      <c r="C339" s="65">
        <v>84</v>
      </c>
      <c r="D339" s="66">
        <v>840</v>
      </c>
    </row>
    <row r="340" spans="1:14" x14ac:dyDescent="0.2">
      <c r="A340" s="14">
        <v>43936.041666666672</v>
      </c>
      <c r="B340" s="65">
        <v>16.848934</v>
      </c>
      <c r="C340" s="65">
        <v>84</v>
      </c>
      <c r="D340" s="66">
        <v>840</v>
      </c>
    </row>
    <row r="341" spans="1:14" x14ac:dyDescent="0.2">
      <c r="A341" s="14">
        <v>43936.083333333328</v>
      </c>
      <c r="B341" s="65">
        <v>16.548935</v>
      </c>
      <c r="C341" s="65">
        <v>85</v>
      </c>
      <c r="D341" s="66">
        <v>840</v>
      </c>
    </row>
    <row r="342" spans="1:14" x14ac:dyDescent="0.2">
      <c r="A342" s="14">
        <v>43936.125</v>
      </c>
      <c r="B342" s="65">
        <v>16.508934</v>
      </c>
      <c r="C342" s="65">
        <v>86</v>
      </c>
      <c r="D342" s="66">
        <v>840</v>
      </c>
    </row>
    <row r="343" spans="1:14" x14ac:dyDescent="0.2">
      <c r="A343" s="14">
        <v>43936.166666666672</v>
      </c>
      <c r="B343" s="65">
        <v>15.358934</v>
      </c>
      <c r="C343" s="65">
        <v>91</v>
      </c>
      <c r="D343" s="66">
        <v>2158</v>
      </c>
    </row>
    <row r="344" spans="1:14" x14ac:dyDescent="0.2">
      <c r="A344" s="14">
        <v>43936.208333333328</v>
      </c>
      <c r="B344" s="65">
        <v>15.818934</v>
      </c>
      <c r="C344" s="65">
        <v>88</v>
      </c>
      <c r="D344" s="66">
        <v>1632</v>
      </c>
    </row>
    <row r="345" spans="1:14" x14ac:dyDescent="0.2">
      <c r="A345" s="14">
        <v>43936.25</v>
      </c>
      <c r="B345" s="65">
        <v>15.678934</v>
      </c>
      <c r="C345" s="65">
        <v>88</v>
      </c>
      <c r="D345" s="66">
        <v>1632</v>
      </c>
    </row>
    <row r="346" spans="1:14" x14ac:dyDescent="0.2">
      <c r="A346" s="14">
        <v>43936.291666666672</v>
      </c>
      <c r="B346" s="65">
        <v>15.068934</v>
      </c>
      <c r="C346" s="65">
        <v>91</v>
      </c>
      <c r="D346" s="66">
        <v>2158</v>
      </c>
      <c r="F346" s="16">
        <v>15.3</v>
      </c>
      <c r="G346" s="16">
        <v>90.2</v>
      </c>
      <c r="H346" s="65">
        <v>106671</v>
      </c>
      <c r="I346" s="65">
        <v>15.1</v>
      </c>
      <c r="J346" s="65">
        <v>89.8</v>
      </c>
      <c r="K346" s="65">
        <v>140909</v>
      </c>
    </row>
    <row r="347" spans="1:14" x14ac:dyDescent="0.2">
      <c r="A347" s="14">
        <v>43936.333333333328</v>
      </c>
      <c r="B347" s="65">
        <v>16.978933000000001</v>
      </c>
      <c r="C347" s="65">
        <v>83</v>
      </c>
      <c r="D347" s="66">
        <v>840</v>
      </c>
      <c r="F347" s="16">
        <v>15</v>
      </c>
      <c r="G347" s="16">
        <v>90.2</v>
      </c>
      <c r="I347" s="65">
        <v>14.7</v>
      </c>
      <c r="J347" s="65">
        <v>89.7</v>
      </c>
    </row>
    <row r="348" spans="1:14" x14ac:dyDescent="0.2">
      <c r="A348" s="14">
        <v>43936.375</v>
      </c>
      <c r="B348" s="65">
        <v>19.058933</v>
      </c>
      <c r="C348" s="65">
        <v>74</v>
      </c>
      <c r="D348" s="66">
        <v>2159</v>
      </c>
      <c r="F348" s="16">
        <v>16</v>
      </c>
      <c r="G348" s="16">
        <v>90.2</v>
      </c>
      <c r="I348" s="65">
        <v>15.4</v>
      </c>
      <c r="J348" s="65">
        <v>89.7</v>
      </c>
    </row>
    <row r="349" spans="1:14" x14ac:dyDescent="0.2">
      <c r="A349" s="14">
        <v>43936.416666666672</v>
      </c>
      <c r="B349" s="65">
        <v>21.098934</v>
      </c>
      <c r="C349" s="65">
        <v>67</v>
      </c>
      <c r="D349" s="66">
        <v>1710</v>
      </c>
      <c r="F349" s="65">
        <v>16.3</v>
      </c>
      <c r="G349" s="65">
        <v>90.3</v>
      </c>
      <c r="I349" s="65">
        <v>16.100000000000001</v>
      </c>
      <c r="J349" s="65">
        <v>89.7</v>
      </c>
    </row>
    <row r="350" spans="1:14" x14ac:dyDescent="0.2">
      <c r="A350" s="14">
        <v>43936.458333333328</v>
      </c>
      <c r="B350" s="65">
        <v>23.388935</v>
      </c>
      <c r="C350" s="65">
        <v>57</v>
      </c>
      <c r="D350" s="66">
        <v>1682</v>
      </c>
      <c r="F350" s="65">
        <v>16.399999999999999</v>
      </c>
      <c r="G350" s="65">
        <v>90.3</v>
      </c>
      <c r="I350" s="65">
        <v>16.2</v>
      </c>
      <c r="J350" s="65">
        <v>89.6</v>
      </c>
    </row>
    <row r="351" spans="1:14" x14ac:dyDescent="0.2">
      <c r="A351" s="14">
        <v>43936.5</v>
      </c>
      <c r="B351" s="65">
        <v>25.298935</v>
      </c>
      <c r="C351" s="65">
        <v>44</v>
      </c>
      <c r="D351" s="66">
        <v>1465</v>
      </c>
      <c r="F351" s="65">
        <v>17</v>
      </c>
      <c r="G351" s="65">
        <v>90.1</v>
      </c>
      <c r="I351" s="65">
        <v>17.100000000000001</v>
      </c>
      <c r="J351" s="65">
        <v>89.7</v>
      </c>
    </row>
    <row r="352" spans="1:14" x14ac:dyDescent="0.2">
      <c r="A352" s="14">
        <v>43936.541666666672</v>
      </c>
      <c r="B352" s="65">
        <v>26.278934</v>
      </c>
      <c r="C352" s="65">
        <v>33</v>
      </c>
      <c r="D352" s="66">
        <v>1169</v>
      </c>
      <c r="F352" s="65">
        <v>17</v>
      </c>
      <c r="G352" s="65">
        <v>87.8</v>
      </c>
      <c r="I352" s="65">
        <v>16.3</v>
      </c>
      <c r="J352" s="65">
        <v>89.7</v>
      </c>
    </row>
    <row r="353" spans="1:14" x14ac:dyDescent="0.2">
      <c r="A353" s="14">
        <v>43936.583333333328</v>
      </c>
      <c r="B353" s="65">
        <v>25.028934</v>
      </c>
      <c r="C353" s="65">
        <v>35</v>
      </c>
      <c r="D353" s="66">
        <v>1150</v>
      </c>
      <c r="F353" s="65">
        <v>16</v>
      </c>
      <c r="G353" s="65">
        <v>83.9</v>
      </c>
      <c r="I353" s="65">
        <v>15.5</v>
      </c>
      <c r="J353" s="65">
        <v>87.4</v>
      </c>
    </row>
    <row r="354" spans="1:14" x14ac:dyDescent="0.2">
      <c r="A354" s="14">
        <v>43936.625</v>
      </c>
      <c r="B354" s="65">
        <v>25.208935</v>
      </c>
      <c r="C354" s="65">
        <v>33</v>
      </c>
      <c r="D354" s="66">
        <v>1150</v>
      </c>
      <c r="F354" s="65">
        <v>15.5</v>
      </c>
      <c r="G354" s="65">
        <v>84.1</v>
      </c>
      <c r="I354" s="65">
        <v>15.3</v>
      </c>
      <c r="J354" s="65">
        <v>86</v>
      </c>
    </row>
    <row r="355" spans="1:14" x14ac:dyDescent="0.2">
      <c r="A355" s="14">
        <v>43936.666666666672</v>
      </c>
      <c r="B355" s="65">
        <v>25.028934</v>
      </c>
      <c r="C355" s="65">
        <v>31</v>
      </c>
      <c r="D355" s="66">
        <v>1150</v>
      </c>
    </row>
    <row r="356" spans="1:14" x14ac:dyDescent="0.2">
      <c r="A356" s="14">
        <v>43936.708333333328</v>
      </c>
      <c r="B356" s="65">
        <v>24.288934999999999</v>
      </c>
      <c r="C356" s="65">
        <v>31</v>
      </c>
      <c r="D356" s="66">
        <v>1130</v>
      </c>
    </row>
    <row r="357" spans="1:14" x14ac:dyDescent="0.2">
      <c r="A357" s="14">
        <v>43936.75</v>
      </c>
      <c r="B357" s="65">
        <v>21.938934</v>
      </c>
      <c r="C357" s="65">
        <v>34</v>
      </c>
      <c r="D357" s="66">
        <v>1046</v>
      </c>
    </row>
    <row r="358" spans="1:14" x14ac:dyDescent="0.2">
      <c r="A358" s="14">
        <v>43936.791666666672</v>
      </c>
      <c r="B358" s="65">
        <v>21.018934000000002</v>
      </c>
      <c r="C358" s="65">
        <v>35</v>
      </c>
      <c r="D358" s="66">
        <v>1046</v>
      </c>
    </row>
    <row r="359" spans="1:14" x14ac:dyDescent="0.2">
      <c r="A359" s="14">
        <v>43936.833333333328</v>
      </c>
      <c r="B359" s="65">
        <v>19.928934000000002</v>
      </c>
      <c r="C359" s="65">
        <v>37</v>
      </c>
      <c r="D359" s="66">
        <v>949</v>
      </c>
    </row>
    <row r="360" spans="1:14" x14ac:dyDescent="0.2">
      <c r="A360" s="14">
        <v>43936.875</v>
      </c>
      <c r="B360" s="65">
        <v>19.098934</v>
      </c>
      <c r="C360" s="65">
        <v>39</v>
      </c>
      <c r="D360" s="66">
        <v>949</v>
      </c>
    </row>
    <row r="361" spans="1:14" x14ac:dyDescent="0.2">
      <c r="A361" s="14">
        <v>43936.916666666672</v>
      </c>
      <c r="B361" s="65">
        <v>18.478933000000001</v>
      </c>
      <c r="C361" s="65">
        <v>39</v>
      </c>
      <c r="D361" s="66">
        <v>881</v>
      </c>
    </row>
    <row r="362" spans="1:14" x14ac:dyDescent="0.2">
      <c r="A362" s="14">
        <v>43936.958333333328</v>
      </c>
      <c r="B362" s="65">
        <v>17.788934999999999</v>
      </c>
      <c r="C362" s="65">
        <v>39</v>
      </c>
      <c r="D362" s="66">
        <v>797</v>
      </c>
      <c r="E362" s="67">
        <v>1258.875</v>
      </c>
      <c r="F362" s="55">
        <f>AVERAGE(F346:F361)</f>
        <v>16.055555555555557</v>
      </c>
      <c r="G362" s="55">
        <f>AVERAGE(G346:G361)</f>
        <v>88.566666666666663</v>
      </c>
      <c r="H362" s="55">
        <f>H370-H346</f>
        <v>1246</v>
      </c>
      <c r="I362" s="55">
        <f>AVERAGE(I346:I361)</f>
        <v>15.744444444444444</v>
      </c>
      <c r="J362" s="55">
        <f>AVERAGE(J346:J361)</f>
        <v>89.033333333333346</v>
      </c>
      <c r="K362" s="55">
        <f>K370-K346</f>
        <v>858</v>
      </c>
      <c r="L362" s="8"/>
      <c r="M362" s="8"/>
      <c r="N362" s="8"/>
    </row>
    <row r="363" spans="1:14" x14ac:dyDescent="0.2">
      <c r="A363" s="14">
        <v>43937</v>
      </c>
      <c r="B363" s="65">
        <v>17.138935</v>
      </c>
      <c r="C363" s="65">
        <v>39</v>
      </c>
      <c r="D363" s="66">
        <v>797</v>
      </c>
    </row>
    <row r="364" spans="1:14" x14ac:dyDescent="0.2">
      <c r="A364" s="14">
        <v>43937.041666666672</v>
      </c>
      <c r="B364" s="65">
        <v>16.568933000000001</v>
      </c>
      <c r="C364" s="65">
        <v>39</v>
      </c>
      <c r="D364" s="66">
        <v>692</v>
      </c>
    </row>
    <row r="365" spans="1:14" x14ac:dyDescent="0.2">
      <c r="A365" s="14">
        <v>43937.083333333328</v>
      </c>
      <c r="B365" s="65">
        <v>16.038933</v>
      </c>
      <c r="C365" s="65">
        <v>40</v>
      </c>
      <c r="D365" s="66">
        <v>921</v>
      </c>
    </row>
    <row r="366" spans="1:14" x14ac:dyDescent="0.2">
      <c r="A366" s="14">
        <v>43937.125</v>
      </c>
      <c r="B366" s="65">
        <v>15.478934000000001</v>
      </c>
      <c r="C366" s="65">
        <v>41</v>
      </c>
      <c r="D366" s="66">
        <v>811</v>
      </c>
    </row>
    <row r="367" spans="1:14" x14ac:dyDescent="0.2">
      <c r="A367" s="14">
        <v>43937.166666666672</v>
      </c>
      <c r="B367" s="65">
        <v>14.798933999999999</v>
      </c>
      <c r="C367" s="65">
        <v>43</v>
      </c>
      <c r="D367" s="66">
        <v>0</v>
      </c>
    </row>
    <row r="368" spans="1:14" x14ac:dyDescent="0.2">
      <c r="A368" s="14">
        <v>43937.208333333328</v>
      </c>
      <c r="B368" s="65">
        <v>13.978934000000001</v>
      </c>
      <c r="C368" s="65">
        <v>46</v>
      </c>
      <c r="D368" s="66">
        <v>0</v>
      </c>
    </row>
    <row r="369" spans="1:11" x14ac:dyDescent="0.2">
      <c r="A369" s="14">
        <v>43937.25</v>
      </c>
      <c r="B369" s="65">
        <v>13.578934</v>
      </c>
      <c r="C369" s="65">
        <v>55</v>
      </c>
      <c r="D369" s="66">
        <v>0</v>
      </c>
    </row>
    <row r="370" spans="1:11" x14ac:dyDescent="0.2">
      <c r="A370" s="14">
        <v>43937.291666666672</v>
      </c>
      <c r="B370" s="65">
        <v>13.688934</v>
      </c>
      <c r="C370" s="65">
        <v>85</v>
      </c>
      <c r="D370" s="66">
        <v>0</v>
      </c>
      <c r="F370" s="65">
        <v>13.8</v>
      </c>
      <c r="G370" s="65">
        <v>80.099999999999994</v>
      </c>
      <c r="H370" s="65">
        <v>107917</v>
      </c>
      <c r="I370" s="65">
        <v>13.8</v>
      </c>
      <c r="J370" s="65">
        <v>81.099999999999994</v>
      </c>
      <c r="K370" s="65">
        <v>141767</v>
      </c>
    </row>
    <row r="371" spans="1:11" x14ac:dyDescent="0.2">
      <c r="A371" s="14">
        <v>43937.333333333328</v>
      </c>
      <c r="B371" s="65">
        <v>16.508934</v>
      </c>
      <c r="C371" s="65">
        <v>81</v>
      </c>
      <c r="D371" s="66">
        <v>840</v>
      </c>
      <c r="F371" s="65">
        <v>16</v>
      </c>
      <c r="G371" s="65">
        <v>82.9</v>
      </c>
      <c r="I371" s="65">
        <v>15.6</v>
      </c>
      <c r="J371" s="65">
        <v>82.8</v>
      </c>
    </row>
    <row r="372" spans="1:11" x14ac:dyDescent="0.2">
      <c r="A372" s="14">
        <v>43937.375</v>
      </c>
      <c r="B372" s="65">
        <v>19.498933999999998</v>
      </c>
      <c r="C372" s="65">
        <v>67</v>
      </c>
      <c r="D372" s="66">
        <v>1444</v>
      </c>
      <c r="F372" s="65">
        <v>13.5</v>
      </c>
      <c r="G372" s="65">
        <v>83.7</v>
      </c>
      <c r="I372" s="65">
        <v>14</v>
      </c>
      <c r="J372" s="65">
        <v>87.9</v>
      </c>
    </row>
    <row r="373" spans="1:11" x14ac:dyDescent="0.2">
      <c r="A373" s="14">
        <v>43937.416666666672</v>
      </c>
      <c r="B373" s="65">
        <v>21.968934999999998</v>
      </c>
      <c r="C373" s="65">
        <v>58</v>
      </c>
      <c r="D373" s="66">
        <v>1497</v>
      </c>
      <c r="F373" s="65">
        <v>14</v>
      </c>
      <c r="G373" s="65">
        <v>83.1</v>
      </c>
      <c r="I373" s="65">
        <v>15.2</v>
      </c>
      <c r="J373" s="65">
        <v>87.2</v>
      </c>
    </row>
    <row r="374" spans="1:11" x14ac:dyDescent="0.2">
      <c r="A374" s="14">
        <v>43937.458333333328</v>
      </c>
      <c r="B374" s="65">
        <v>22.128934999999998</v>
      </c>
      <c r="C374" s="65">
        <v>59</v>
      </c>
      <c r="D374" s="66">
        <v>1590</v>
      </c>
      <c r="F374" s="65">
        <v>14.2</v>
      </c>
      <c r="G374" s="65">
        <v>85.4</v>
      </c>
      <c r="I374" s="65">
        <v>16.3</v>
      </c>
      <c r="J374" s="65">
        <v>80.5</v>
      </c>
    </row>
    <row r="375" spans="1:11" x14ac:dyDescent="0.2">
      <c r="A375" s="14">
        <v>43937.5</v>
      </c>
      <c r="B375" s="65">
        <v>22.428934000000002</v>
      </c>
      <c r="C375" s="65">
        <v>59</v>
      </c>
      <c r="D375" s="66">
        <v>1590</v>
      </c>
      <c r="F375" s="65">
        <v>15.3</v>
      </c>
      <c r="G375" s="65">
        <v>85.3</v>
      </c>
      <c r="I375" s="65">
        <v>15.9</v>
      </c>
      <c r="J375" s="65">
        <v>88.2</v>
      </c>
    </row>
    <row r="376" spans="1:11" x14ac:dyDescent="0.2">
      <c r="A376" s="14">
        <v>43937.541666666672</v>
      </c>
      <c r="B376" s="65">
        <v>23.058933</v>
      </c>
      <c r="C376" s="65">
        <v>57</v>
      </c>
      <c r="D376" s="66">
        <v>1682</v>
      </c>
      <c r="F376" s="65">
        <v>15.7</v>
      </c>
      <c r="G376" s="65">
        <v>86.5</v>
      </c>
      <c r="I376" s="65">
        <v>15.5</v>
      </c>
      <c r="J376" s="65">
        <v>88.1</v>
      </c>
    </row>
    <row r="377" spans="1:11" x14ac:dyDescent="0.2">
      <c r="A377" s="14">
        <v>43937.583333333328</v>
      </c>
      <c r="B377" s="65">
        <v>26.328934</v>
      </c>
      <c r="C377" s="65">
        <v>22</v>
      </c>
      <c r="D377" s="66">
        <v>0</v>
      </c>
      <c r="F377" s="65">
        <v>14</v>
      </c>
      <c r="G377" s="65">
        <v>83.5</v>
      </c>
      <c r="I377" s="65">
        <v>14.3</v>
      </c>
      <c r="J377" s="65">
        <v>87.7</v>
      </c>
    </row>
    <row r="378" spans="1:11" x14ac:dyDescent="0.2">
      <c r="A378" s="14">
        <v>43937.625</v>
      </c>
      <c r="B378" s="65">
        <v>26.428934000000002</v>
      </c>
      <c r="C378" s="65">
        <v>21</v>
      </c>
      <c r="D378" s="66">
        <v>0</v>
      </c>
      <c r="F378" s="65">
        <v>15</v>
      </c>
      <c r="G378" s="65">
        <v>83.4</v>
      </c>
      <c r="I378" s="65">
        <v>14.6</v>
      </c>
      <c r="J378" s="65">
        <v>87.5</v>
      </c>
    </row>
    <row r="379" spans="1:11" x14ac:dyDescent="0.2">
      <c r="A379" s="14">
        <v>43937.666666666672</v>
      </c>
      <c r="B379" s="65">
        <v>26.098934</v>
      </c>
      <c r="C379" s="65">
        <v>21</v>
      </c>
      <c r="D379" s="66">
        <v>0</v>
      </c>
      <c r="F379" s="16"/>
      <c r="G379" s="16"/>
    </row>
    <row r="380" spans="1:11" x14ac:dyDescent="0.2">
      <c r="A380" s="14">
        <v>43937.708333333328</v>
      </c>
      <c r="B380" s="65">
        <v>25.178934000000002</v>
      </c>
      <c r="C380" s="65">
        <v>22</v>
      </c>
      <c r="D380" s="66">
        <v>0</v>
      </c>
    </row>
    <row r="381" spans="1:11" x14ac:dyDescent="0.2">
      <c r="A381" s="14">
        <v>43937.75</v>
      </c>
      <c r="B381" s="65">
        <v>22.878934999999998</v>
      </c>
      <c r="C381" s="65">
        <v>24</v>
      </c>
      <c r="D381" s="66">
        <v>0</v>
      </c>
    </row>
    <row r="382" spans="1:11" x14ac:dyDescent="0.2">
      <c r="A382" s="14">
        <v>43937.791666666672</v>
      </c>
      <c r="B382" s="65">
        <v>21.638935</v>
      </c>
      <c r="C382" s="65">
        <v>25</v>
      </c>
      <c r="D382" s="66">
        <v>0</v>
      </c>
    </row>
    <row r="383" spans="1:11" x14ac:dyDescent="0.2">
      <c r="A383" s="14">
        <v>43937.833333333328</v>
      </c>
      <c r="B383" s="65">
        <v>20.438934</v>
      </c>
      <c r="C383" s="65">
        <v>27</v>
      </c>
      <c r="D383" s="66">
        <v>0</v>
      </c>
    </row>
    <row r="384" spans="1:11" x14ac:dyDescent="0.2">
      <c r="A384" s="14">
        <v>43937.875</v>
      </c>
      <c r="B384" s="65">
        <v>19.578934</v>
      </c>
      <c r="C384" s="65">
        <v>29</v>
      </c>
      <c r="D384" s="66">
        <v>0</v>
      </c>
    </row>
    <row r="385" spans="1:14" x14ac:dyDescent="0.2">
      <c r="A385" s="14">
        <v>43937.916666666672</v>
      </c>
      <c r="B385" s="65">
        <v>18.118935</v>
      </c>
      <c r="C385" s="65">
        <v>31</v>
      </c>
      <c r="D385" s="66">
        <v>881</v>
      </c>
    </row>
    <row r="386" spans="1:14" x14ac:dyDescent="0.2">
      <c r="A386" s="14">
        <v>43937.958333333328</v>
      </c>
      <c r="B386" s="65">
        <v>16.518934000000002</v>
      </c>
      <c r="C386" s="65">
        <v>34</v>
      </c>
      <c r="D386" s="66">
        <v>692</v>
      </c>
      <c r="E386" s="67">
        <v>559.875</v>
      </c>
      <c r="F386" s="55">
        <f>AVERAGE(F370:F385)</f>
        <v>14.611111111111111</v>
      </c>
      <c r="G386" s="55">
        <f>AVERAGE(G370:G385)</f>
        <v>83.766666666666666</v>
      </c>
      <c r="H386" s="55">
        <f>H394-H370</f>
        <v>801</v>
      </c>
      <c r="I386" s="55">
        <f>AVERAGE(I370:I385)</f>
        <v>15.02222222222222</v>
      </c>
      <c r="J386" s="55">
        <f>AVERAGE(J370:J385)</f>
        <v>85.666666666666671</v>
      </c>
      <c r="K386" s="55">
        <f>K394-K370</f>
        <v>653</v>
      </c>
      <c r="L386" s="8"/>
      <c r="M386" s="8"/>
      <c r="N386" s="8"/>
    </row>
    <row r="387" spans="1:14" x14ac:dyDescent="0.2">
      <c r="A387" s="14">
        <v>43938</v>
      </c>
      <c r="B387" s="65">
        <v>15.248934</v>
      </c>
      <c r="C387" s="65">
        <v>38</v>
      </c>
      <c r="D387" s="66">
        <v>565</v>
      </c>
    </row>
    <row r="388" spans="1:14" x14ac:dyDescent="0.2">
      <c r="A388" s="14">
        <v>43938.041666666672</v>
      </c>
      <c r="B388" s="65">
        <v>13.578934</v>
      </c>
      <c r="C388" s="65">
        <v>45</v>
      </c>
      <c r="D388" s="66">
        <v>0</v>
      </c>
    </row>
    <row r="389" spans="1:14" x14ac:dyDescent="0.2">
      <c r="A389" s="14">
        <v>43938.083333333328</v>
      </c>
      <c r="B389" s="65">
        <v>12.588934</v>
      </c>
      <c r="C389" s="65">
        <v>50</v>
      </c>
      <c r="D389" s="66">
        <v>0</v>
      </c>
    </row>
    <row r="390" spans="1:14" x14ac:dyDescent="0.2">
      <c r="A390" s="14">
        <v>43938.125</v>
      </c>
      <c r="B390" s="65">
        <v>12.718934000000001</v>
      </c>
      <c r="C390" s="65">
        <v>52</v>
      </c>
      <c r="D390" s="66">
        <v>0</v>
      </c>
    </row>
    <row r="391" spans="1:14" x14ac:dyDescent="0.2">
      <c r="A391" s="14">
        <v>43938.166666666672</v>
      </c>
      <c r="B391" s="65">
        <v>13.648934000000001</v>
      </c>
      <c r="C391" s="65">
        <v>69</v>
      </c>
      <c r="D391" s="66">
        <v>0</v>
      </c>
    </row>
    <row r="392" spans="1:14" x14ac:dyDescent="0.2">
      <c r="A392" s="14">
        <v>43938.208333333328</v>
      </c>
      <c r="B392" s="65">
        <v>15.478934000000001</v>
      </c>
      <c r="C392" s="65">
        <v>86</v>
      </c>
      <c r="D392" s="66">
        <v>1632</v>
      </c>
    </row>
    <row r="393" spans="1:14" x14ac:dyDescent="0.2">
      <c r="A393" s="14">
        <v>43938.25</v>
      </c>
      <c r="B393" s="65">
        <v>16.188934</v>
      </c>
      <c r="C393" s="65">
        <v>90</v>
      </c>
      <c r="D393" s="66">
        <v>2415</v>
      </c>
    </row>
    <row r="394" spans="1:14" x14ac:dyDescent="0.2">
      <c r="A394" s="14">
        <v>43938.291666666672</v>
      </c>
      <c r="B394" s="65">
        <v>16.268934000000002</v>
      </c>
      <c r="C394" s="65">
        <v>91</v>
      </c>
      <c r="D394" s="66">
        <v>2415</v>
      </c>
      <c r="F394" s="65">
        <v>13.7</v>
      </c>
      <c r="G394" s="65">
        <v>79.3</v>
      </c>
      <c r="H394" s="65">
        <v>108718</v>
      </c>
      <c r="I394" s="65">
        <v>9.5</v>
      </c>
      <c r="J394" s="65">
        <v>89.7</v>
      </c>
      <c r="K394" s="65">
        <v>142420</v>
      </c>
    </row>
    <row r="395" spans="1:14" x14ac:dyDescent="0.2">
      <c r="A395" s="14">
        <v>43938.333333333328</v>
      </c>
      <c r="B395" s="65">
        <v>17.218934999999998</v>
      </c>
      <c r="C395" s="65">
        <v>88</v>
      </c>
      <c r="D395" s="66">
        <v>2048</v>
      </c>
      <c r="F395" s="65">
        <v>13.6</v>
      </c>
      <c r="G395" s="65">
        <v>82</v>
      </c>
      <c r="I395" s="65">
        <v>14.2</v>
      </c>
      <c r="J395" s="65">
        <v>87</v>
      </c>
    </row>
    <row r="396" spans="1:14" x14ac:dyDescent="0.2">
      <c r="A396" s="14">
        <v>43938.375</v>
      </c>
      <c r="B396" s="65">
        <v>17.958935</v>
      </c>
      <c r="C396" s="65">
        <v>86</v>
      </c>
      <c r="D396" s="66">
        <v>2048</v>
      </c>
      <c r="F396" s="65">
        <v>15.5</v>
      </c>
      <c r="G396" s="65">
        <v>81.8</v>
      </c>
      <c r="I396" s="65">
        <v>16</v>
      </c>
      <c r="J396" s="65">
        <v>81.7</v>
      </c>
    </row>
    <row r="397" spans="1:14" x14ac:dyDescent="0.2">
      <c r="A397" s="14">
        <v>43938.416666666672</v>
      </c>
      <c r="B397" s="65">
        <v>19.368935</v>
      </c>
      <c r="C397" s="65">
        <v>79</v>
      </c>
      <c r="D397" s="66">
        <v>2159</v>
      </c>
      <c r="F397" s="65">
        <v>14.7</v>
      </c>
      <c r="G397" s="65">
        <v>83.3</v>
      </c>
      <c r="I397" s="65">
        <v>13.5</v>
      </c>
      <c r="J397" s="65">
        <v>89.1</v>
      </c>
    </row>
    <row r="398" spans="1:14" x14ac:dyDescent="0.2">
      <c r="A398" s="14">
        <v>43938.458333333328</v>
      </c>
      <c r="B398" s="65">
        <v>20.768934000000002</v>
      </c>
      <c r="C398" s="65">
        <v>71</v>
      </c>
      <c r="D398" s="66">
        <v>2343</v>
      </c>
      <c r="F398" s="16">
        <v>15</v>
      </c>
      <c r="G398" s="16">
        <v>83.8</v>
      </c>
      <c r="I398" s="65">
        <v>14</v>
      </c>
      <c r="J398" s="65">
        <v>86.5</v>
      </c>
    </row>
    <row r="399" spans="1:14" x14ac:dyDescent="0.2">
      <c r="A399" s="14">
        <v>43938.5</v>
      </c>
      <c r="B399" s="65">
        <v>23.328934</v>
      </c>
      <c r="C399" s="65">
        <v>60</v>
      </c>
      <c r="D399" s="66">
        <v>2016</v>
      </c>
      <c r="F399" s="65">
        <v>16.100000000000001</v>
      </c>
      <c r="G399" s="65">
        <v>82.9</v>
      </c>
      <c r="I399" s="65">
        <v>14.9</v>
      </c>
      <c r="J399" s="65">
        <v>88.1</v>
      </c>
    </row>
    <row r="400" spans="1:14" x14ac:dyDescent="0.2">
      <c r="A400" s="14">
        <v>43938.541666666672</v>
      </c>
      <c r="B400" s="65">
        <v>25.118935</v>
      </c>
      <c r="C400" s="65">
        <v>54</v>
      </c>
      <c r="D400" s="66">
        <v>1861</v>
      </c>
      <c r="F400" s="65">
        <v>16.8</v>
      </c>
      <c r="G400" s="65">
        <v>81.400000000000006</v>
      </c>
      <c r="I400" s="65">
        <v>15.7</v>
      </c>
      <c r="J400" s="65">
        <v>86.5</v>
      </c>
    </row>
    <row r="401" spans="1:14" x14ac:dyDescent="0.2">
      <c r="A401" s="14">
        <v>43938.583333333328</v>
      </c>
      <c r="B401" s="65">
        <v>26.548935</v>
      </c>
      <c r="C401" s="65">
        <v>27</v>
      </c>
      <c r="D401" s="66">
        <v>0</v>
      </c>
      <c r="F401" s="65">
        <v>16.8</v>
      </c>
      <c r="G401" s="65">
        <v>85.9</v>
      </c>
      <c r="I401" s="65">
        <v>16.100000000000001</v>
      </c>
      <c r="J401" s="65">
        <v>83.5</v>
      </c>
    </row>
    <row r="402" spans="1:14" x14ac:dyDescent="0.2">
      <c r="A402" s="14">
        <v>43938.625</v>
      </c>
      <c r="B402" s="65">
        <v>26.858934000000001</v>
      </c>
      <c r="C402" s="65">
        <v>27</v>
      </c>
      <c r="D402" s="66">
        <v>0</v>
      </c>
      <c r="F402" s="65">
        <v>16.8</v>
      </c>
      <c r="G402" s="65">
        <v>81.3</v>
      </c>
      <c r="I402" s="65">
        <v>16.100000000000001</v>
      </c>
      <c r="J402" s="65">
        <v>83.4</v>
      </c>
    </row>
    <row r="403" spans="1:14" x14ac:dyDescent="0.2">
      <c r="A403" s="14">
        <v>43938.666666666672</v>
      </c>
      <c r="B403" s="65">
        <v>26.728933000000001</v>
      </c>
      <c r="C403" s="65">
        <v>27</v>
      </c>
      <c r="D403" s="66">
        <v>0</v>
      </c>
    </row>
    <row r="404" spans="1:14" x14ac:dyDescent="0.2">
      <c r="A404" s="14">
        <v>43938.708333333328</v>
      </c>
      <c r="B404" s="65">
        <v>25.938934</v>
      </c>
      <c r="C404" s="65">
        <v>28</v>
      </c>
      <c r="D404" s="66">
        <v>0</v>
      </c>
    </row>
    <row r="405" spans="1:14" x14ac:dyDescent="0.2">
      <c r="A405" s="14">
        <v>43938.75</v>
      </c>
      <c r="B405" s="65">
        <v>23.828934</v>
      </c>
      <c r="C405" s="65">
        <v>31</v>
      </c>
      <c r="D405" s="66">
        <v>1107</v>
      </c>
    </row>
    <row r="406" spans="1:14" x14ac:dyDescent="0.2">
      <c r="A406" s="14">
        <v>43938.791666666672</v>
      </c>
      <c r="B406" s="65">
        <v>23.378934999999998</v>
      </c>
      <c r="C406" s="65">
        <v>32</v>
      </c>
      <c r="D406" s="66">
        <v>1107</v>
      </c>
    </row>
    <row r="407" spans="1:14" x14ac:dyDescent="0.2">
      <c r="A407" s="14">
        <v>43938.833333333328</v>
      </c>
      <c r="B407" s="65">
        <v>23.138935</v>
      </c>
      <c r="C407" s="65">
        <v>34</v>
      </c>
      <c r="D407" s="66">
        <v>1107</v>
      </c>
    </row>
    <row r="408" spans="1:14" x14ac:dyDescent="0.2">
      <c r="A408" s="14">
        <v>43938.875</v>
      </c>
      <c r="B408" s="65">
        <v>22.098934</v>
      </c>
      <c r="C408" s="65">
        <v>39</v>
      </c>
      <c r="D408" s="66">
        <v>1080</v>
      </c>
    </row>
    <row r="409" spans="1:14" x14ac:dyDescent="0.2">
      <c r="A409" s="14">
        <v>43938.916666666672</v>
      </c>
      <c r="B409" s="65">
        <v>20.048935</v>
      </c>
      <c r="C409" s="65">
        <v>57</v>
      </c>
      <c r="D409" s="66">
        <v>1403</v>
      </c>
    </row>
    <row r="410" spans="1:14" x14ac:dyDescent="0.2">
      <c r="A410" s="14">
        <v>43938.958333333328</v>
      </c>
      <c r="B410" s="65">
        <v>17.578934</v>
      </c>
      <c r="C410" s="65">
        <v>79</v>
      </c>
      <c r="D410" s="66">
        <v>1791</v>
      </c>
      <c r="E410" s="67">
        <v>1129.0416666666667</v>
      </c>
      <c r="F410" s="55">
        <f>AVERAGE(F394:F409)</f>
        <v>15.444444444444445</v>
      </c>
      <c r="G410" s="55">
        <f>AVERAGE(G394:G409)</f>
        <v>82.411111111111097</v>
      </c>
      <c r="H410" s="55" t="e">
        <f>H418-H394</f>
        <v>#VALUE!</v>
      </c>
      <c r="I410" s="55">
        <f>AVERAGE(I394:I409)</f>
        <v>14.444444444444445</v>
      </c>
      <c r="J410" s="55">
        <f>AVERAGE(J394:J409)</f>
        <v>86.166666666666671</v>
      </c>
      <c r="K410" s="55" t="e">
        <f>K418-K394</f>
        <v>#VALUE!</v>
      </c>
      <c r="L410" s="8"/>
      <c r="M410" s="8"/>
      <c r="N410" s="8"/>
    </row>
    <row r="411" spans="1:14" x14ac:dyDescent="0.2">
      <c r="A411" s="14">
        <v>43939</v>
      </c>
      <c r="B411" s="65">
        <v>16.398933</v>
      </c>
      <c r="C411" s="65">
        <v>87</v>
      </c>
      <c r="D411" s="66">
        <v>840</v>
      </c>
    </row>
    <row r="412" spans="1:14" x14ac:dyDescent="0.2">
      <c r="A412" s="14">
        <v>43939.041666666672</v>
      </c>
      <c r="B412" s="65">
        <v>15.438934</v>
      </c>
      <c r="C412" s="65">
        <v>92</v>
      </c>
      <c r="D412" s="66">
        <v>2158</v>
      </c>
    </row>
    <row r="413" spans="1:14" x14ac:dyDescent="0.2">
      <c r="A413" s="14">
        <v>43939.083333333328</v>
      </c>
      <c r="B413" s="65">
        <v>15.158935</v>
      </c>
      <c r="C413" s="65">
        <v>95</v>
      </c>
      <c r="D413" s="66">
        <v>2158</v>
      </c>
    </row>
    <row r="414" spans="1:14" x14ac:dyDescent="0.2">
      <c r="A414" s="14">
        <v>43939.125</v>
      </c>
      <c r="B414" s="65">
        <v>15.478934000000001</v>
      </c>
      <c r="C414" s="65">
        <v>93</v>
      </c>
      <c r="D414" s="66">
        <v>2158</v>
      </c>
    </row>
    <row r="415" spans="1:14" x14ac:dyDescent="0.2">
      <c r="A415" s="14">
        <v>43939.166666666672</v>
      </c>
      <c r="B415" s="65">
        <v>15.118935</v>
      </c>
      <c r="C415" s="65">
        <v>94</v>
      </c>
      <c r="D415" s="66">
        <v>2158</v>
      </c>
    </row>
    <row r="416" spans="1:14" x14ac:dyDescent="0.2">
      <c r="A416" s="14">
        <v>43939.208333333328</v>
      </c>
      <c r="B416" s="65">
        <v>14.938934</v>
      </c>
      <c r="C416" s="65">
        <v>95</v>
      </c>
      <c r="D416" s="66">
        <v>0</v>
      </c>
    </row>
    <row r="417" spans="1:11" x14ac:dyDescent="0.2">
      <c r="A417" s="14">
        <v>43939.25</v>
      </c>
      <c r="B417" s="65">
        <v>14.878933999999999</v>
      </c>
      <c r="C417" s="65">
        <v>95</v>
      </c>
      <c r="D417" s="66">
        <v>0</v>
      </c>
    </row>
    <row r="418" spans="1:11" x14ac:dyDescent="0.2">
      <c r="A418" s="14">
        <v>43939.291666666672</v>
      </c>
      <c r="B418" s="65">
        <v>15.058934000000001</v>
      </c>
      <c r="C418" s="65">
        <v>94</v>
      </c>
      <c r="D418" s="66">
        <v>2158</v>
      </c>
      <c r="F418" s="65" t="s">
        <v>537</v>
      </c>
      <c r="G418" s="65" t="s">
        <v>537</v>
      </c>
      <c r="H418" s="65" t="s">
        <v>537</v>
      </c>
      <c r="I418" s="65" t="s">
        <v>537</v>
      </c>
      <c r="J418" s="65" t="s">
        <v>537</v>
      </c>
      <c r="K418" s="65" t="s">
        <v>537</v>
      </c>
    </row>
    <row r="419" spans="1:11" x14ac:dyDescent="0.2">
      <c r="A419" s="14">
        <v>43939.333333333328</v>
      </c>
      <c r="B419" s="65">
        <v>15.858934</v>
      </c>
      <c r="C419" s="65">
        <v>89</v>
      </c>
      <c r="D419" s="66">
        <v>1632</v>
      </c>
      <c r="F419" s="65" t="s">
        <v>537</v>
      </c>
      <c r="G419" s="65" t="s">
        <v>537</v>
      </c>
      <c r="H419" s="65" t="s">
        <v>537</v>
      </c>
      <c r="I419" s="65" t="s">
        <v>537</v>
      </c>
      <c r="J419" s="65" t="s">
        <v>537</v>
      </c>
      <c r="K419" s="65" t="s">
        <v>537</v>
      </c>
    </row>
    <row r="420" spans="1:11" x14ac:dyDescent="0.2">
      <c r="A420" s="14">
        <v>43939.375</v>
      </c>
      <c r="B420" s="65">
        <v>17.368935</v>
      </c>
      <c r="C420" s="65">
        <v>82</v>
      </c>
      <c r="D420" s="66">
        <v>2048</v>
      </c>
      <c r="F420" s="65" t="s">
        <v>537</v>
      </c>
      <c r="G420" s="65" t="s">
        <v>537</v>
      </c>
      <c r="H420" s="65" t="s">
        <v>537</v>
      </c>
      <c r="I420" s="65" t="s">
        <v>537</v>
      </c>
      <c r="J420" s="65" t="s">
        <v>537</v>
      </c>
      <c r="K420" s="65" t="s">
        <v>537</v>
      </c>
    </row>
    <row r="421" spans="1:11" x14ac:dyDescent="0.2">
      <c r="A421" s="14">
        <v>43939.416666666672</v>
      </c>
      <c r="B421" s="65">
        <v>19.758934</v>
      </c>
      <c r="C421" s="65">
        <v>71</v>
      </c>
      <c r="D421" s="66">
        <v>2159</v>
      </c>
      <c r="F421" s="65" t="s">
        <v>537</v>
      </c>
      <c r="G421" s="65" t="s">
        <v>537</v>
      </c>
      <c r="H421" s="65" t="s">
        <v>537</v>
      </c>
      <c r="I421" s="65" t="s">
        <v>537</v>
      </c>
      <c r="J421" s="65" t="s">
        <v>537</v>
      </c>
      <c r="K421" s="65" t="s">
        <v>537</v>
      </c>
    </row>
    <row r="422" spans="1:11" x14ac:dyDescent="0.2">
      <c r="A422" s="14">
        <v>43939.458333333328</v>
      </c>
      <c r="B422" s="65">
        <v>22.148933</v>
      </c>
      <c r="C422" s="65">
        <v>60</v>
      </c>
      <c r="D422" s="66">
        <v>1860</v>
      </c>
      <c r="F422" s="65" t="s">
        <v>537</v>
      </c>
      <c r="G422" s="65" t="s">
        <v>537</v>
      </c>
      <c r="H422" s="65" t="s">
        <v>537</v>
      </c>
      <c r="I422" s="65" t="s">
        <v>537</v>
      </c>
      <c r="J422" s="65" t="s">
        <v>537</v>
      </c>
      <c r="K422" s="65" t="s">
        <v>537</v>
      </c>
    </row>
    <row r="423" spans="1:11" x14ac:dyDescent="0.2">
      <c r="A423" s="14">
        <v>43939.5</v>
      </c>
      <c r="B423" s="65">
        <v>24.128934999999998</v>
      </c>
      <c r="C423" s="65">
        <v>52</v>
      </c>
      <c r="D423" s="66">
        <v>1772</v>
      </c>
      <c r="F423" s="65" t="s">
        <v>537</v>
      </c>
      <c r="G423" s="65" t="s">
        <v>537</v>
      </c>
      <c r="H423" s="65" t="s">
        <v>537</v>
      </c>
      <c r="I423" s="65" t="s">
        <v>537</v>
      </c>
      <c r="J423" s="65" t="s">
        <v>537</v>
      </c>
      <c r="K423" s="65" t="s">
        <v>537</v>
      </c>
    </row>
    <row r="424" spans="1:11" x14ac:dyDescent="0.2">
      <c r="A424" s="14">
        <v>43939.541666666672</v>
      </c>
      <c r="B424" s="65">
        <v>25.598934</v>
      </c>
      <c r="C424" s="65">
        <v>45</v>
      </c>
      <c r="D424" s="66">
        <v>1465</v>
      </c>
      <c r="F424" s="65" t="s">
        <v>537</v>
      </c>
      <c r="G424" s="65" t="s">
        <v>537</v>
      </c>
      <c r="H424" s="65" t="s">
        <v>537</v>
      </c>
      <c r="I424" s="65" t="s">
        <v>537</v>
      </c>
      <c r="J424" s="65" t="s">
        <v>537</v>
      </c>
      <c r="K424" s="65" t="s">
        <v>537</v>
      </c>
    </row>
    <row r="425" spans="1:11" x14ac:dyDescent="0.2">
      <c r="A425" s="14">
        <v>43939.583333333328</v>
      </c>
      <c r="B425" s="65">
        <v>26.608934000000001</v>
      </c>
      <c r="C425" s="65">
        <v>34</v>
      </c>
      <c r="D425" s="66">
        <v>1169</v>
      </c>
      <c r="F425" s="65" t="s">
        <v>537</v>
      </c>
      <c r="G425" s="65" t="s">
        <v>537</v>
      </c>
      <c r="H425" s="65" t="s">
        <v>537</v>
      </c>
      <c r="I425" s="65" t="s">
        <v>537</v>
      </c>
      <c r="J425" s="65" t="s">
        <v>537</v>
      </c>
      <c r="K425" s="65" t="s">
        <v>537</v>
      </c>
    </row>
    <row r="426" spans="1:11" x14ac:dyDescent="0.2">
      <c r="A426" s="14">
        <v>43939.625</v>
      </c>
      <c r="B426" s="65">
        <v>26.928934000000002</v>
      </c>
      <c r="C426" s="65">
        <v>32</v>
      </c>
      <c r="D426" s="66">
        <v>1169</v>
      </c>
      <c r="F426" s="65" t="s">
        <v>537</v>
      </c>
      <c r="G426" s="65" t="s">
        <v>537</v>
      </c>
      <c r="H426" s="65" t="s">
        <v>537</v>
      </c>
      <c r="I426" s="65" t="s">
        <v>537</v>
      </c>
      <c r="J426" s="65" t="s">
        <v>537</v>
      </c>
      <c r="K426" s="65" t="s">
        <v>537</v>
      </c>
    </row>
    <row r="427" spans="1:11" x14ac:dyDescent="0.2">
      <c r="A427" s="14">
        <v>43939.666666666672</v>
      </c>
      <c r="B427" s="65">
        <v>26.638935</v>
      </c>
      <c r="C427" s="65">
        <v>31</v>
      </c>
      <c r="D427" s="66">
        <v>1169</v>
      </c>
      <c r="F427" s="65" t="s">
        <v>537</v>
      </c>
      <c r="G427" s="65" t="s">
        <v>537</v>
      </c>
      <c r="H427" s="65" t="s">
        <v>537</v>
      </c>
      <c r="I427" s="65" t="s">
        <v>537</v>
      </c>
      <c r="J427" s="65" t="s">
        <v>537</v>
      </c>
      <c r="K427" s="65" t="s">
        <v>537</v>
      </c>
    </row>
    <row r="428" spans="1:11" x14ac:dyDescent="0.2">
      <c r="A428" s="14">
        <v>43939.708333333328</v>
      </c>
      <c r="B428" s="65">
        <v>25.958935</v>
      </c>
      <c r="C428" s="65">
        <v>32</v>
      </c>
      <c r="D428" s="66">
        <v>1150</v>
      </c>
    </row>
    <row r="429" spans="1:11" x14ac:dyDescent="0.2">
      <c r="A429" s="14">
        <v>43939.75</v>
      </c>
      <c r="B429" s="65">
        <v>24.528934</v>
      </c>
      <c r="C429" s="65">
        <v>34</v>
      </c>
      <c r="D429" s="66">
        <v>1130</v>
      </c>
    </row>
    <row r="430" spans="1:11" x14ac:dyDescent="0.2">
      <c r="A430" s="14">
        <v>43939.791666666672</v>
      </c>
      <c r="B430" s="65">
        <v>23.188934</v>
      </c>
      <c r="C430" s="65">
        <v>37</v>
      </c>
      <c r="D430" s="66">
        <v>1107</v>
      </c>
    </row>
    <row r="431" spans="1:11" x14ac:dyDescent="0.2">
      <c r="A431" s="14">
        <v>43939.833333333328</v>
      </c>
      <c r="B431" s="65">
        <v>21.848934</v>
      </c>
      <c r="C431" s="65">
        <v>42</v>
      </c>
      <c r="D431" s="66">
        <v>1286</v>
      </c>
    </row>
    <row r="432" spans="1:11" x14ac:dyDescent="0.2">
      <c r="A432" s="14">
        <v>43939.875</v>
      </c>
      <c r="B432" s="65">
        <v>20.778934</v>
      </c>
      <c r="C432" s="65">
        <v>45</v>
      </c>
      <c r="D432" s="66">
        <v>1231</v>
      </c>
    </row>
    <row r="433" spans="1:14" x14ac:dyDescent="0.2">
      <c r="A433" s="14">
        <v>43939.916666666672</v>
      </c>
      <c r="B433" s="65">
        <v>20.068933000000001</v>
      </c>
      <c r="C433" s="65">
        <v>48</v>
      </c>
      <c r="D433" s="66">
        <v>1231</v>
      </c>
    </row>
    <row r="434" spans="1:14" x14ac:dyDescent="0.2">
      <c r="A434" s="14">
        <v>43939.958333333328</v>
      </c>
      <c r="B434" s="65">
        <v>18.378934999999998</v>
      </c>
      <c r="C434" s="65">
        <v>54</v>
      </c>
      <c r="D434" s="66">
        <v>1206</v>
      </c>
      <c r="E434" s="67">
        <v>1433.9166666666667</v>
      </c>
      <c r="F434" s="55"/>
      <c r="G434" s="55"/>
      <c r="H434" s="55"/>
      <c r="I434" s="55"/>
      <c r="J434" s="55"/>
      <c r="K434" s="55"/>
      <c r="L434" s="8"/>
      <c r="M434" s="8"/>
      <c r="N434" s="8"/>
    </row>
    <row r="435" spans="1:14" x14ac:dyDescent="0.2">
      <c r="A435" s="14">
        <v>43940</v>
      </c>
      <c r="B435" s="65">
        <v>16.658933999999999</v>
      </c>
      <c r="C435" s="65">
        <v>75</v>
      </c>
      <c r="D435" s="66">
        <v>1607</v>
      </c>
    </row>
    <row r="436" spans="1:14" x14ac:dyDescent="0.2">
      <c r="A436" s="14">
        <v>43940.041666666672</v>
      </c>
      <c r="B436" s="65">
        <v>15.588934</v>
      </c>
      <c r="C436" s="65">
        <v>84</v>
      </c>
      <c r="D436" s="66">
        <v>1632</v>
      </c>
    </row>
    <row r="437" spans="1:14" x14ac:dyDescent="0.2">
      <c r="A437" s="14">
        <v>43940.083333333328</v>
      </c>
      <c r="B437" s="65">
        <v>15.138934000000001</v>
      </c>
      <c r="C437" s="65">
        <v>88</v>
      </c>
      <c r="D437" s="66">
        <v>1632</v>
      </c>
    </row>
    <row r="438" spans="1:14" x14ac:dyDescent="0.2">
      <c r="A438" s="14">
        <v>43940.125</v>
      </c>
      <c r="B438" s="65">
        <v>14.428934</v>
      </c>
      <c r="C438" s="65">
        <v>92</v>
      </c>
      <c r="D438" s="66">
        <v>0</v>
      </c>
    </row>
    <row r="439" spans="1:14" x14ac:dyDescent="0.2">
      <c r="A439" s="14">
        <v>43940.166666666672</v>
      </c>
      <c r="B439" s="65">
        <v>13.868935</v>
      </c>
      <c r="C439" s="65">
        <v>95</v>
      </c>
      <c r="D439" s="66">
        <v>0</v>
      </c>
    </row>
    <row r="440" spans="1:14" x14ac:dyDescent="0.2">
      <c r="A440" s="14">
        <v>43940.208333333328</v>
      </c>
      <c r="B440" s="65">
        <v>14.208933999999999</v>
      </c>
      <c r="C440" s="65">
        <v>94</v>
      </c>
      <c r="D440" s="66">
        <v>0</v>
      </c>
    </row>
    <row r="441" spans="1:14" x14ac:dyDescent="0.2">
      <c r="A441" s="14">
        <v>43940.25</v>
      </c>
      <c r="B441" s="65">
        <v>14.968934000000001</v>
      </c>
      <c r="C441" s="65">
        <v>91</v>
      </c>
      <c r="D441" s="66">
        <v>0</v>
      </c>
    </row>
    <row r="442" spans="1:14" x14ac:dyDescent="0.2">
      <c r="A442" s="14">
        <v>43940.291666666672</v>
      </c>
      <c r="B442" s="65">
        <v>15.0289345</v>
      </c>
      <c r="C442" s="65">
        <v>91</v>
      </c>
      <c r="D442" s="66">
        <v>2158</v>
      </c>
      <c r="F442" s="65" t="s">
        <v>537</v>
      </c>
      <c r="G442" s="65" t="s">
        <v>537</v>
      </c>
      <c r="H442" s="65" t="s">
        <v>537</v>
      </c>
      <c r="I442" s="65" t="s">
        <v>537</v>
      </c>
      <c r="J442" s="65" t="s">
        <v>537</v>
      </c>
      <c r="K442" s="65" t="s">
        <v>537</v>
      </c>
    </row>
    <row r="443" spans="1:14" x14ac:dyDescent="0.2">
      <c r="A443" s="14">
        <v>43940.333333333328</v>
      </c>
      <c r="B443" s="65">
        <v>15.948935000000001</v>
      </c>
      <c r="C443" s="65">
        <v>87</v>
      </c>
      <c r="D443" s="66">
        <v>1632</v>
      </c>
      <c r="F443" s="65" t="s">
        <v>537</v>
      </c>
      <c r="G443" s="65" t="s">
        <v>537</v>
      </c>
      <c r="H443" s="65" t="s">
        <v>537</v>
      </c>
      <c r="I443" s="65" t="s">
        <v>537</v>
      </c>
      <c r="J443" s="65" t="s">
        <v>537</v>
      </c>
      <c r="K443" s="65" t="s">
        <v>537</v>
      </c>
    </row>
    <row r="444" spans="1:14" x14ac:dyDescent="0.2">
      <c r="A444" s="14">
        <v>43940.375</v>
      </c>
      <c r="B444" s="65">
        <v>17.498933999999998</v>
      </c>
      <c r="C444" s="65">
        <v>78</v>
      </c>
      <c r="D444" s="66">
        <v>1791</v>
      </c>
      <c r="F444" s="65" t="s">
        <v>537</v>
      </c>
      <c r="G444" s="65" t="s">
        <v>537</v>
      </c>
      <c r="H444" s="65" t="s">
        <v>537</v>
      </c>
      <c r="I444" s="65" t="s">
        <v>537</v>
      </c>
      <c r="J444" s="65" t="s">
        <v>537</v>
      </c>
      <c r="K444" s="65" t="s">
        <v>537</v>
      </c>
    </row>
    <row r="445" spans="1:14" x14ac:dyDescent="0.2">
      <c r="A445" s="14">
        <v>43940.416666666672</v>
      </c>
      <c r="B445" s="65">
        <v>19.748933999999998</v>
      </c>
      <c r="C445" s="65">
        <v>67</v>
      </c>
      <c r="D445" s="66">
        <v>1444</v>
      </c>
      <c r="F445" s="65" t="s">
        <v>537</v>
      </c>
      <c r="G445" s="65" t="s">
        <v>537</v>
      </c>
      <c r="H445" s="65" t="s">
        <v>537</v>
      </c>
      <c r="I445" s="65" t="s">
        <v>537</v>
      </c>
      <c r="J445" s="65" t="s">
        <v>537</v>
      </c>
      <c r="K445" s="65" t="s">
        <v>537</v>
      </c>
    </row>
    <row r="446" spans="1:14" x14ac:dyDescent="0.2">
      <c r="A446" s="14">
        <v>43940.458333333328</v>
      </c>
      <c r="B446" s="65">
        <v>21.988934</v>
      </c>
      <c r="C446" s="65">
        <v>59</v>
      </c>
      <c r="D446" s="66">
        <v>1497</v>
      </c>
      <c r="F446" s="65" t="s">
        <v>537</v>
      </c>
      <c r="G446" s="65" t="s">
        <v>537</v>
      </c>
      <c r="H446" s="65" t="s">
        <v>537</v>
      </c>
      <c r="I446" s="65" t="s">
        <v>537</v>
      </c>
      <c r="J446" s="65" t="s">
        <v>537</v>
      </c>
      <c r="K446" s="65" t="s">
        <v>537</v>
      </c>
    </row>
    <row r="447" spans="1:14" x14ac:dyDescent="0.2">
      <c r="A447" s="14">
        <v>43940.5</v>
      </c>
      <c r="B447" s="65">
        <v>23.558933</v>
      </c>
      <c r="C447" s="65">
        <v>52</v>
      </c>
      <c r="D447" s="66">
        <v>1682</v>
      </c>
      <c r="F447" s="65" t="s">
        <v>537</v>
      </c>
      <c r="G447" s="65" t="s">
        <v>537</v>
      </c>
      <c r="H447" s="65" t="s">
        <v>537</v>
      </c>
      <c r="I447" s="65" t="s">
        <v>537</v>
      </c>
      <c r="J447" s="65" t="s">
        <v>537</v>
      </c>
      <c r="K447" s="65" t="s">
        <v>537</v>
      </c>
    </row>
    <row r="448" spans="1:14" x14ac:dyDescent="0.2">
      <c r="A448" s="14">
        <v>43940.541666666672</v>
      </c>
      <c r="B448" s="65">
        <v>24.828934</v>
      </c>
      <c r="C448" s="65">
        <v>47</v>
      </c>
      <c r="D448" s="66">
        <v>1424</v>
      </c>
      <c r="F448" s="65" t="s">
        <v>537</v>
      </c>
      <c r="G448" s="65" t="s">
        <v>537</v>
      </c>
      <c r="H448" s="65" t="s">
        <v>537</v>
      </c>
      <c r="I448" s="65" t="s">
        <v>537</v>
      </c>
      <c r="J448" s="65" t="s">
        <v>537</v>
      </c>
      <c r="K448" s="65" t="s">
        <v>537</v>
      </c>
    </row>
    <row r="449" spans="1:11" x14ac:dyDescent="0.2">
      <c r="A449" s="14">
        <v>43940.583333333328</v>
      </c>
      <c r="B449" s="65">
        <v>25.668934</v>
      </c>
      <c r="C449" s="65">
        <v>35</v>
      </c>
      <c r="D449" s="66">
        <v>1150</v>
      </c>
      <c r="F449" s="65" t="s">
        <v>537</v>
      </c>
      <c r="G449" s="65" t="s">
        <v>537</v>
      </c>
      <c r="H449" s="65" t="s">
        <v>537</v>
      </c>
      <c r="I449" s="65" t="s">
        <v>537</v>
      </c>
      <c r="J449" s="65" t="s">
        <v>537</v>
      </c>
      <c r="K449" s="65" t="s">
        <v>537</v>
      </c>
    </row>
    <row r="450" spans="1:11" x14ac:dyDescent="0.2">
      <c r="A450" s="14">
        <v>43940.625</v>
      </c>
      <c r="B450" s="65">
        <v>25.958935</v>
      </c>
      <c r="C450" s="65">
        <v>34</v>
      </c>
      <c r="D450" s="66">
        <v>1150</v>
      </c>
      <c r="F450" s="65" t="s">
        <v>537</v>
      </c>
      <c r="G450" s="65" t="s">
        <v>537</v>
      </c>
      <c r="H450" s="65" t="s">
        <v>537</v>
      </c>
      <c r="I450" s="65" t="s">
        <v>537</v>
      </c>
      <c r="J450" s="65" t="s">
        <v>537</v>
      </c>
      <c r="K450" s="65" t="s">
        <v>537</v>
      </c>
    </row>
    <row r="451" spans="1:11" x14ac:dyDescent="0.2">
      <c r="A451" s="14">
        <v>43940.666666666672</v>
      </c>
      <c r="B451" s="65">
        <v>25.778934</v>
      </c>
      <c r="C451" s="65">
        <v>34</v>
      </c>
      <c r="D451" s="66">
        <v>1150</v>
      </c>
      <c r="F451" s="65" t="s">
        <v>537</v>
      </c>
      <c r="G451" s="65" t="s">
        <v>537</v>
      </c>
      <c r="H451" s="65" t="s">
        <v>537</v>
      </c>
      <c r="I451" s="65" t="s">
        <v>537</v>
      </c>
      <c r="J451" s="65" t="s">
        <v>537</v>
      </c>
      <c r="K451" s="65" t="s">
        <v>537</v>
      </c>
    </row>
    <row r="452" spans="1:11" x14ac:dyDescent="0.2">
      <c r="A452" s="14">
        <v>43940.708333333328</v>
      </c>
      <c r="B452" s="65">
        <v>25.138935</v>
      </c>
      <c r="C452" s="65">
        <v>35</v>
      </c>
      <c r="D452" s="66">
        <v>1150</v>
      </c>
    </row>
    <row r="453" spans="1:11" x14ac:dyDescent="0.2">
      <c r="A453" s="14">
        <v>43940.75</v>
      </c>
      <c r="B453" s="65">
        <v>24.078934</v>
      </c>
      <c r="C453" s="65">
        <v>37</v>
      </c>
      <c r="D453" s="66">
        <v>1130</v>
      </c>
    </row>
    <row r="454" spans="1:11" x14ac:dyDescent="0.2">
      <c r="A454" s="14">
        <v>43940.791666666672</v>
      </c>
      <c r="B454" s="65">
        <v>23.448934999999999</v>
      </c>
      <c r="C454" s="65">
        <v>38</v>
      </c>
      <c r="D454" s="66">
        <v>1107</v>
      </c>
    </row>
    <row r="455" spans="1:11" x14ac:dyDescent="0.2">
      <c r="A455" s="14">
        <v>43940.833333333328</v>
      </c>
      <c r="B455" s="65">
        <v>23.078934</v>
      </c>
      <c r="C455" s="65">
        <v>40</v>
      </c>
      <c r="D455" s="66">
        <v>1381</v>
      </c>
    </row>
    <row r="456" spans="1:11" x14ac:dyDescent="0.2">
      <c r="A456" s="14">
        <v>43940.875</v>
      </c>
      <c r="B456" s="65">
        <v>22.358934000000001</v>
      </c>
      <c r="C456" s="65">
        <v>42</v>
      </c>
      <c r="D456" s="66">
        <v>1335</v>
      </c>
    </row>
    <row r="457" spans="1:11" x14ac:dyDescent="0.2">
      <c r="A457" s="14">
        <v>43940.916666666672</v>
      </c>
      <c r="B457" s="65">
        <v>21.458935</v>
      </c>
      <c r="C457" s="65">
        <v>44</v>
      </c>
      <c r="D457" s="66">
        <v>1286</v>
      </c>
    </row>
    <row r="458" spans="1:11" x14ac:dyDescent="0.2">
      <c r="A458" s="14">
        <v>43940.958333333328</v>
      </c>
      <c r="B458" s="65">
        <v>20.468934999999998</v>
      </c>
      <c r="C458" s="65">
        <v>48</v>
      </c>
      <c r="D458" s="66">
        <v>1231</v>
      </c>
      <c r="E458" s="67">
        <v>1190.375</v>
      </c>
    </row>
    <row r="459" spans="1:11" x14ac:dyDescent="0.2">
      <c r="A459" s="14">
        <v>43941</v>
      </c>
      <c r="B459" s="65">
        <v>19.618935</v>
      </c>
      <c r="C459" s="65">
        <v>51</v>
      </c>
      <c r="D459" s="66">
        <v>1305</v>
      </c>
    </row>
    <row r="460" spans="1:11" x14ac:dyDescent="0.2">
      <c r="A460" s="14">
        <v>43941.041666666672</v>
      </c>
      <c r="B460" s="65">
        <v>18.378934999999998</v>
      </c>
      <c r="C460" s="65">
        <v>57</v>
      </c>
      <c r="D460" s="66">
        <v>1206</v>
      </c>
    </row>
    <row r="461" spans="1:11" x14ac:dyDescent="0.2">
      <c r="A461" s="14">
        <v>43941.083333333328</v>
      </c>
      <c r="B461" s="65">
        <v>17.578934</v>
      </c>
      <c r="C461" s="65">
        <v>62</v>
      </c>
      <c r="D461" s="66">
        <v>1242</v>
      </c>
    </row>
    <row r="462" spans="1:11" x14ac:dyDescent="0.2">
      <c r="A462" s="14">
        <v>43941.125</v>
      </c>
      <c r="B462" s="65">
        <v>17.058933</v>
      </c>
      <c r="C462" s="65">
        <v>67</v>
      </c>
      <c r="D462" s="66">
        <v>1242</v>
      </c>
    </row>
    <row r="463" spans="1:11" x14ac:dyDescent="0.2">
      <c r="A463" s="14">
        <v>43941.166666666672</v>
      </c>
      <c r="B463" s="65">
        <v>15.888934000000001</v>
      </c>
      <c r="C463" s="65">
        <v>73</v>
      </c>
      <c r="D463" s="66">
        <v>1423</v>
      </c>
    </row>
    <row r="464" spans="1:11" x14ac:dyDescent="0.2">
      <c r="A464" s="14">
        <v>43941.208333333328</v>
      </c>
      <c r="B464" s="65">
        <v>14.928934</v>
      </c>
      <c r="C464" s="65">
        <v>78</v>
      </c>
      <c r="D464" s="66">
        <v>0</v>
      </c>
    </row>
    <row r="465" spans="1:11" x14ac:dyDescent="0.2">
      <c r="A465" s="14">
        <v>43941.25</v>
      </c>
      <c r="B465" s="65">
        <v>14.238934499999999</v>
      </c>
      <c r="C465" s="65">
        <v>81</v>
      </c>
      <c r="D465" s="66">
        <v>0</v>
      </c>
    </row>
    <row r="466" spans="1:11" x14ac:dyDescent="0.2">
      <c r="A466" s="14">
        <v>43941.291666666672</v>
      </c>
      <c r="B466" s="65">
        <v>14.398934000000001</v>
      </c>
      <c r="C466" s="65">
        <v>83</v>
      </c>
      <c r="D466" s="66">
        <v>0</v>
      </c>
      <c r="F466" s="65">
        <v>16.100000000000001</v>
      </c>
      <c r="G466" s="65">
        <v>81.8</v>
      </c>
      <c r="H466" s="65">
        <v>113791</v>
      </c>
      <c r="I466" s="65">
        <v>15.6</v>
      </c>
      <c r="J466" s="65">
        <v>83.1</v>
      </c>
      <c r="K466" s="65">
        <v>146099</v>
      </c>
    </row>
    <row r="467" spans="1:11" x14ac:dyDescent="0.2">
      <c r="A467" s="14">
        <v>43941.333333333328</v>
      </c>
      <c r="B467" s="65">
        <v>17.018934000000002</v>
      </c>
      <c r="C467" s="65">
        <v>70</v>
      </c>
      <c r="D467" s="66">
        <v>1791</v>
      </c>
      <c r="F467" s="16">
        <v>16.3</v>
      </c>
      <c r="G467" s="16">
        <v>85.1</v>
      </c>
      <c r="I467" s="65">
        <v>14.9</v>
      </c>
      <c r="J467" s="65">
        <v>89.7</v>
      </c>
    </row>
    <row r="468" spans="1:11" x14ac:dyDescent="0.2">
      <c r="A468" s="14">
        <v>43941.375</v>
      </c>
      <c r="B468" s="65">
        <v>19.348934</v>
      </c>
      <c r="C468" s="65">
        <v>59</v>
      </c>
      <c r="D468" s="66">
        <v>1305</v>
      </c>
      <c r="F468" s="16">
        <v>14.8</v>
      </c>
      <c r="G468" s="16">
        <v>84.8</v>
      </c>
      <c r="I468" s="65">
        <v>14.9</v>
      </c>
      <c r="J468" s="65">
        <v>89.6</v>
      </c>
    </row>
    <row r="469" spans="1:11" x14ac:dyDescent="0.2">
      <c r="A469" s="14">
        <v>43941.416666666672</v>
      </c>
      <c r="B469" s="65">
        <v>21.298935</v>
      </c>
      <c r="C469" s="65">
        <v>52</v>
      </c>
      <c r="D469" s="66">
        <v>1497</v>
      </c>
      <c r="F469" s="16">
        <v>15</v>
      </c>
      <c r="G469" s="16">
        <v>88</v>
      </c>
      <c r="I469" s="65">
        <v>14.3</v>
      </c>
      <c r="J469" s="65">
        <v>89.6</v>
      </c>
    </row>
    <row r="470" spans="1:11" x14ac:dyDescent="0.2">
      <c r="A470" s="14">
        <v>43941.458333333328</v>
      </c>
      <c r="B470" s="65">
        <v>23.048935</v>
      </c>
      <c r="C470" s="65">
        <v>47</v>
      </c>
      <c r="D470" s="66">
        <v>1381</v>
      </c>
      <c r="F470" s="65">
        <v>16.2</v>
      </c>
      <c r="G470" s="65">
        <v>87.3</v>
      </c>
      <c r="I470" s="65">
        <v>15.5</v>
      </c>
      <c r="J470" s="65">
        <v>89.7</v>
      </c>
    </row>
    <row r="471" spans="1:11" x14ac:dyDescent="0.2">
      <c r="A471" s="14">
        <v>43941.5</v>
      </c>
      <c r="B471" s="65">
        <v>24.748933999999998</v>
      </c>
      <c r="C471" s="65">
        <v>42</v>
      </c>
      <c r="D471" s="66">
        <v>1424</v>
      </c>
      <c r="F471" s="65">
        <v>17</v>
      </c>
      <c r="G471" s="65">
        <v>86.1</v>
      </c>
      <c r="I471" s="65">
        <v>17.899999999999999</v>
      </c>
      <c r="J471" s="65">
        <v>88.2</v>
      </c>
    </row>
    <row r="472" spans="1:11" x14ac:dyDescent="0.2">
      <c r="A472" s="14">
        <v>43941.541666666672</v>
      </c>
      <c r="B472" s="65">
        <v>26.078934</v>
      </c>
      <c r="C472" s="65">
        <v>36</v>
      </c>
      <c r="D472" s="66">
        <v>1169</v>
      </c>
      <c r="F472" s="65">
        <v>17.100000000000001</v>
      </c>
      <c r="G472" s="65">
        <v>88.5</v>
      </c>
      <c r="I472" s="65">
        <v>16.3</v>
      </c>
      <c r="J472" s="65">
        <v>88.2</v>
      </c>
    </row>
    <row r="473" spans="1:11" x14ac:dyDescent="0.2">
      <c r="A473" s="14">
        <v>43941.583333333328</v>
      </c>
      <c r="B473" s="65">
        <v>26.098934</v>
      </c>
      <c r="C473" s="65">
        <v>32</v>
      </c>
      <c r="D473" s="66">
        <v>1169</v>
      </c>
      <c r="F473" s="65">
        <v>17.5</v>
      </c>
      <c r="G473" s="65">
        <v>87.7</v>
      </c>
      <c r="I473" s="65">
        <v>16</v>
      </c>
      <c r="J473" s="65">
        <v>87.5</v>
      </c>
    </row>
    <row r="474" spans="1:11" x14ac:dyDescent="0.2">
      <c r="A474" s="14">
        <v>43941.625</v>
      </c>
      <c r="B474" s="65">
        <v>26.388935</v>
      </c>
      <c r="C474" s="65">
        <v>29</v>
      </c>
      <c r="D474" s="66">
        <v>0</v>
      </c>
      <c r="F474" s="65">
        <v>16.3</v>
      </c>
      <c r="G474" s="65">
        <v>84</v>
      </c>
      <c r="I474" s="65">
        <v>16.2</v>
      </c>
      <c r="J474" s="65">
        <v>86.6</v>
      </c>
    </row>
    <row r="475" spans="1:11" x14ac:dyDescent="0.2">
      <c r="A475" s="14">
        <v>43941.666666666672</v>
      </c>
      <c r="B475" s="65">
        <v>26.268934000000002</v>
      </c>
      <c r="C475" s="65">
        <v>27</v>
      </c>
      <c r="D475" s="66">
        <v>0</v>
      </c>
    </row>
    <row r="476" spans="1:11" x14ac:dyDescent="0.2">
      <c r="A476" s="14">
        <v>43941.708333333328</v>
      </c>
      <c r="B476" s="65">
        <v>25.478933000000001</v>
      </c>
      <c r="C476" s="65">
        <v>26</v>
      </c>
      <c r="D476" s="66">
        <v>0</v>
      </c>
    </row>
    <row r="477" spans="1:11" x14ac:dyDescent="0.2">
      <c r="A477" s="14">
        <v>43941.75</v>
      </c>
      <c r="B477" s="65">
        <v>23.658933999999999</v>
      </c>
      <c r="C477" s="65">
        <v>28</v>
      </c>
      <c r="D477" s="66">
        <v>0</v>
      </c>
    </row>
    <row r="478" spans="1:11" x14ac:dyDescent="0.2">
      <c r="A478" s="14">
        <v>43941.791666666672</v>
      </c>
      <c r="B478" s="65">
        <v>22.838933999999998</v>
      </c>
      <c r="C478" s="65">
        <v>29</v>
      </c>
      <c r="D478" s="66">
        <v>0</v>
      </c>
    </row>
    <row r="479" spans="1:11" x14ac:dyDescent="0.2">
      <c r="A479" s="14">
        <v>43941.833333333328</v>
      </c>
      <c r="B479" s="65">
        <v>21.738934</v>
      </c>
      <c r="C479" s="65">
        <v>32</v>
      </c>
      <c r="D479" s="66">
        <v>1046</v>
      </c>
    </row>
    <row r="480" spans="1:11" x14ac:dyDescent="0.2">
      <c r="A480" s="14">
        <v>43941.875</v>
      </c>
      <c r="B480" s="65">
        <v>20.388935</v>
      </c>
      <c r="C480" s="65">
        <v>35</v>
      </c>
      <c r="D480" s="66">
        <v>1003</v>
      </c>
    </row>
    <row r="481" spans="1:14" x14ac:dyDescent="0.2">
      <c r="A481" s="14">
        <v>43941.916666666672</v>
      </c>
      <c r="B481" s="65">
        <v>19.708935</v>
      </c>
      <c r="C481" s="65">
        <v>36</v>
      </c>
      <c r="D481" s="66">
        <v>949</v>
      </c>
    </row>
    <row r="482" spans="1:14" x14ac:dyDescent="0.2">
      <c r="A482" s="14">
        <v>43941.958333333328</v>
      </c>
      <c r="B482" s="65">
        <v>18.228933000000001</v>
      </c>
      <c r="C482" s="65">
        <v>40</v>
      </c>
      <c r="D482" s="66">
        <v>1098</v>
      </c>
      <c r="E482" s="67">
        <v>843.75</v>
      </c>
      <c r="F482" s="55">
        <f>AVERAGE(F466:F481)</f>
        <v>16.255555555555556</v>
      </c>
      <c r="G482" s="55">
        <f>AVERAGE(G466:G481)</f>
        <v>85.922222222222231</v>
      </c>
      <c r="H482" s="55">
        <f>H490-H466</f>
        <v>1224</v>
      </c>
      <c r="I482" s="55">
        <f>AVERAGE(I466:I481)</f>
        <v>15.733333333333333</v>
      </c>
      <c r="J482" s="55">
        <f>AVERAGE(J466:J481)</f>
        <v>88.022222222222226</v>
      </c>
      <c r="K482" s="55">
        <f>K490-K466</f>
        <v>0</v>
      </c>
      <c r="L482" s="8"/>
      <c r="M482" s="8"/>
      <c r="N482" s="8"/>
    </row>
    <row r="483" spans="1:14" x14ac:dyDescent="0.2">
      <c r="A483" s="14">
        <v>43942</v>
      </c>
      <c r="B483" s="65">
        <v>16.138935</v>
      </c>
      <c r="C483" s="65">
        <v>46</v>
      </c>
      <c r="D483" s="66">
        <v>921</v>
      </c>
    </row>
    <row r="484" spans="1:14" x14ac:dyDescent="0.2">
      <c r="A484" s="14">
        <v>43942.041666666672</v>
      </c>
      <c r="B484" s="65">
        <v>13.938934</v>
      </c>
      <c r="C484" s="65">
        <v>52</v>
      </c>
      <c r="D484" s="66">
        <v>0</v>
      </c>
    </row>
    <row r="485" spans="1:14" x14ac:dyDescent="0.2">
      <c r="A485" s="14">
        <v>43942.083333333328</v>
      </c>
      <c r="B485" s="65">
        <v>12.828934</v>
      </c>
      <c r="C485" s="65">
        <v>54</v>
      </c>
      <c r="D485" s="66">
        <v>0</v>
      </c>
    </row>
    <row r="486" spans="1:14" x14ac:dyDescent="0.2">
      <c r="A486" s="14">
        <v>43942.125</v>
      </c>
      <c r="B486" s="65">
        <v>12.448935000000001</v>
      </c>
      <c r="C486" s="65">
        <v>55</v>
      </c>
      <c r="D486" s="66">
        <v>0</v>
      </c>
    </row>
    <row r="487" spans="1:14" x14ac:dyDescent="0.2">
      <c r="A487" s="14">
        <v>43942.166666666672</v>
      </c>
      <c r="B487" s="65">
        <v>12.158935</v>
      </c>
      <c r="C487" s="65">
        <v>59</v>
      </c>
      <c r="D487" s="66">
        <v>0</v>
      </c>
    </row>
    <row r="488" spans="1:14" x14ac:dyDescent="0.2">
      <c r="A488" s="14">
        <v>43942.208333333328</v>
      </c>
      <c r="B488" s="65">
        <v>11.998934</v>
      </c>
      <c r="C488" s="65">
        <v>62</v>
      </c>
      <c r="D488" s="66">
        <v>0</v>
      </c>
    </row>
    <row r="489" spans="1:14" x14ac:dyDescent="0.2">
      <c r="A489" s="14">
        <v>43942.25</v>
      </c>
      <c r="B489" s="65">
        <v>11.818934</v>
      </c>
      <c r="C489" s="65">
        <v>65</v>
      </c>
      <c r="D489" s="66">
        <v>0</v>
      </c>
    </row>
    <row r="490" spans="1:14" x14ac:dyDescent="0.2">
      <c r="A490" s="14">
        <v>43942.291666666672</v>
      </c>
      <c r="B490" s="65">
        <v>12.148934000000001</v>
      </c>
      <c r="C490" s="65">
        <v>67</v>
      </c>
      <c r="D490" s="66">
        <v>0</v>
      </c>
      <c r="F490" s="65">
        <v>13.9</v>
      </c>
      <c r="G490" s="65">
        <v>83</v>
      </c>
      <c r="H490" s="65">
        <v>115015</v>
      </c>
      <c r="I490" s="65">
        <v>13.8</v>
      </c>
      <c r="J490" s="65">
        <v>82.1</v>
      </c>
      <c r="K490" s="65">
        <v>146099</v>
      </c>
    </row>
    <row r="491" spans="1:14" x14ac:dyDescent="0.2">
      <c r="A491" s="14">
        <v>43942.333333333328</v>
      </c>
      <c r="B491" s="65">
        <v>15.468934000000001</v>
      </c>
      <c r="C491" s="65">
        <v>57</v>
      </c>
      <c r="D491" s="66">
        <v>8885</v>
      </c>
      <c r="F491" s="65">
        <v>15.1</v>
      </c>
      <c r="G491" s="65">
        <v>88.3</v>
      </c>
      <c r="I491" s="65">
        <v>14.8</v>
      </c>
      <c r="J491" s="65">
        <v>89.7</v>
      </c>
    </row>
    <row r="492" spans="1:14" x14ac:dyDescent="0.2">
      <c r="A492" s="14">
        <v>43942.375</v>
      </c>
      <c r="B492" s="65">
        <v>18.718934999999998</v>
      </c>
      <c r="C492" s="65">
        <v>43</v>
      </c>
      <c r="D492" s="66">
        <v>1098</v>
      </c>
      <c r="F492" s="65">
        <v>15.2</v>
      </c>
      <c r="G492" s="65">
        <v>88.8</v>
      </c>
      <c r="I492" s="65">
        <v>15.7</v>
      </c>
      <c r="J492" s="65">
        <v>89.7</v>
      </c>
    </row>
    <row r="493" spans="1:14" x14ac:dyDescent="0.2">
      <c r="A493" s="14">
        <v>43942.416666666672</v>
      </c>
      <c r="B493" s="65">
        <v>20.648933</v>
      </c>
      <c r="C493" s="65">
        <v>38</v>
      </c>
      <c r="D493" s="66">
        <v>1003</v>
      </c>
      <c r="F493" s="65">
        <v>16.3</v>
      </c>
      <c r="G493" s="65">
        <v>86.8</v>
      </c>
      <c r="I493" s="65">
        <v>17</v>
      </c>
      <c r="J493" s="65">
        <v>86.8</v>
      </c>
    </row>
    <row r="494" spans="1:14" x14ac:dyDescent="0.2">
      <c r="A494" s="14">
        <v>43942.458333333328</v>
      </c>
      <c r="B494" s="65">
        <v>22.618935</v>
      </c>
      <c r="C494" s="65">
        <v>35</v>
      </c>
      <c r="D494" s="66">
        <v>1080</v>
      </c>
      <c r="F494" s="65">
        <v>18.2</v>
      </c>
      <c r="G494" s="65">
        <v>88</v>
      </c>
      <c r="I494" s="65">
        <v>17.5</v>
      </c>
      <c r="J494" s="65">
        <v>88</v>
      </c>
    </row>
    <row r="495" spans="1:14" x14ac:dyDescent="0.2">
      <c r="A495" s="14">
        <v>43942.5</v>
      </c>
      <c r="B495" s="65">
        <v>24.478933000000001</v>
      </c>
      <c r="C495" s="65">
        <v>32</v>
      </c>
      <c r="D495" s="66">
        <v>1130</v>
      </c>
      <c r="F495" s="65">
        <v>18.3</v>
      </c>
      <c r="G495" s="65">
        <v>87.6</v>
      </c>
      <c r="I495" s="65">
        <v>17.3</v>
      </c>
      <c r="J495" s="65">
        <v>87.6</v>
      </c>
    </row>
    <row r="496" spans="1:14" x14ac:dyDescent="0.2">
      <c r="A496" s="14">
        <v>43942.541666666672</v>
      </c>
      <c r="B496" s="65">
        <v>26.208935</v>
      </c>
      <c r="C496" s="65">
        <v>29</v>
      </c>
      <c r="D496" s="66">
        <v>0</v>
      </c>
      <c r="F496" s="65">
        <v>17.3</v>
      </c>
      <c r="G496" s="65">
        <v>84.6</v>
      </c>
      <c r="I496" s="65">
        <v>17</v>
      </c>
      <c r="J496" s="65">
        <v>84.6</v>
      </c>
    </row>
    <row r="497" spans="1:18" x14ac:dyDescent="0.2">
      <c r="A497" s="14">
        <v>43942.583333333328</v>
      </c>
      <c r="B497" s="65">
        <v>28.288934999999999</v>
      </c>
      <c r="C497" s="65">
        <v>17</v>
      </c>
      <c r="D497" s="66">
        <v>0</v>
      </c>
      <c r="F497" s="65">
        <v>16.5</v>
      </c>
      <c r="G497" s="65">
        <v>81.7</v>
      </c>
      <c r="I497" s="65">
        <v>16.2</v>
      </c>
      <c r="J497" s="65">
        <v>81.7</v>
      </c>
    </row>
    <row r="498" spans="1:18" x14ac:dyDescent="0.2">
      <c r="A498" s="14">
        <v>43942.625</v>
      </c>
      <c r="B498" s="65">
        <v>28.198934999999999</v>
      </c>
      <c r="C498" s="65">
        <v>15</v>
      </c>
      <c r="D498" s="66">
        <v>0</v>
      </c>
      <c r="F498" s="65">
        <v>17</v>
      </c>
      <c r="G498" s="65">
        <v>80.099999999999994</v>
      </c>
      <c r="I498" s="65">
        <v>16.3</v>
      </c>
      <c r="J498" s="65">
        <v>80.099999999999994</v>
      </c>
    </row>
    <row r="499" spans="1:18" x14ac:dyDescent="0.2">
      <c r="A499" s="14">
        <v>43942.666666666672</v>
      </c>
      <c r="B499" s="65">
        <v>27.708935</v>
      </c>
      <c r="C499" s="65">
        <v>14</v>
      </c>
      <c r="D499" s="66">
        <v>0</v>
      </c>
    </row>
    <row r="500" spans="1:18" x14ac:dyDescent="0.2">
      <c r="A500" s="14">
        <v>43942.708333333328</v>
      </c>
      <c r="B500" s="65">
        <v>26.348934</v>
      </c>
      <c r="C500" s="65">
        <v>15</v>
      </c>
      <c r="D500" s="66">
        <v>0</v>
      </c>
      <c r="O500" s="8"/>
      <c r="P500" s="8"/>
      <c r="Q500" s="8"/>
      <c r="R500" s="8"/>
    </row>
    <row r="501" spans="1:18" x14ac:dyDescent="0.2">
      <c r="A501" s="14">
        <v>43942.75</v>
      </c>
      <c r="B501" s="65">
        <v>23.498933999999998</v>
      </c>
      <c r="C501" s="65">
        <v>18</v>
      </c>
      <c r="D501" s="66">
        <v>0</v>
      </c>
    </row>
    <row r="502" spans="1:18" x14ac:dyDescent="0.2">
      <c r="A502" s="14">
        <v>43942.791666666672</v>
      </c>
      <c r="B502" s="65">
        <v>21.868935</v>
      </c>
      <c r="C502" s="65">
        <v>20</v>
      </c>
      <c r="D502" s="66">
        <v>0</v>
      </c>
    </row>
    <row r="503" spans="1:18" x14ac:dyDescent="0.2">
      <c r="A503" s="14">
        <v>43942.833333333328</v>
      </c>
      <c r="B503" s="65">
        <v>20.328934</v>
      </c>
      <c r="C503" s="65">
        <v>23</v>
      </c>
      <c r="D503" s="66">
        <v>0</v>
      </c>
    </row>
    <row r="504" spans="1:18" x14ac:dyDescent="0.2">
      <c r="A504" s="14">
        <v>43942.875</v>
      </c>
      <c r="B504" s="65">
        <v>17.448934999999999</v>
      </c>
      <c r="C504" s="65">
        <v>28</v>
      </c>
      <c r="D504" s="66">
        <v>0</v>
      </c>
    </row>
    <row r="505" spans="1:18" x14ac:dyDescent="0.2">
      <c r="A505" s="14">
        <v>43942.916666666672</v>
      </c>
      <c r="B505" s="65">
        <v>16.578934</v>
      </c>
      <c r="C505" s="65">
        <v>27</v>
      </c>
      <c r="D505" s="66">
        <v>0</v>
      </c>
    </row>
    <row r="506" spans="1:18" x14ac:dyDescent="0.2">
      <c r="A506" s="14">
        <v>43942.958333333328</v>
      </c>
      <c r="B506" s="65">
        <v>16.468934999999998</v>
      </c>
      <c r="C506" s="65">
        <v>31</v>
      </c>
      <c r="D506" s="66">
        <v>692</v>
      </c>
      <c r="E506" s="67">
        <v>617.04166666666663</v>
      </c>
      <c r="F506" s="55">
        <f>AVERAGE(F490:F505)</f>
        <v>16.422222222222224</v>
      </c>
      <c r="G506" s="55">
        <f>AVERAGE(G490:G505)</f>
        <v>85.433333333333337</v>
      </c>
      <c r="H506" s="55">
        <f>H514-H490</f>
        <v>1121</v>
      </c>
      <c r="I506" s="55">
        <f>AVERAGE(I490:I505)</f>
        <v>16.177777777777777</v>
      </c>
      <c r="J506" s="55">
        <f>AVERAGE(J490:J505)</f>
        <v>85.588888888888903</v>
      </c>
      <c r="K506" s="55">
        <f>K514-K490</f>
        <v>2242</v>
      </c>
      <c r="L506" s="8"/>
      <c r="M506" s="8"/>
      <c r="N506" s="8"/>
    </row>
    <row r="507" spans="1:18" x14ac:dyDescent="0.2">
      <c r="A507" s="14">
        <v>43943</v>
      </c>
      <c r="B507" s="65">
        <v>14.668934</v>
      </c>
      <c r="C507" s="65">
        <v>44</v>
      </c>
      <c r="D507" s="66">
        <v>0</v>
      </c>
    </row>
    <row r="508" spans="1:18" x14ac:dyDescent="0.2">
      <c r="A508" s="14">
        <v>43943.041666666672</v>
      </c>
      <c r="B508" s="65">
        <v>13.518934</v>
      </c>
      <c r="C508" s="65">
        <v>49</v>
      </c>
      <c r="D508" s="66">
        <v>0</v>
      </c>
    </row>
    <row r="509" spans="1:18" x14ac:dyDescent="0.2">
      <c r="A509" s="14">
        <v>43943.083333333328</v>
      </c>
      <c r="B509" s="65">
        <v>12.828934</v>
      </c>
      <c r="C509" s="65">
        <v>55</v>
      </c>
      <c r="D509" s="66">
        <v>0</v>
      </c>
    </row>
    <row r="510" spans="1:18" x14ac:dyDescent="0.2">
      <c r="A510" s="14">
        <v>43943.125</v>
      </c>
      <c r="B510" s="65">
        <v>12.308934000000001</v>
      </c>
      <c r="C510" s="65">
        <v>61</v>
      </c>
      <c r="D510" s="66">
        <v>0</v>
      </c>
    </row>
    <row r="511" spans="1:18" x14ac:dyDescent="0.2">
      <c r="A511" s="14">
        <v>43943.166666666672</v>
      </c>
      <c r="B511" s="65">
        <v>12.158935</v>
      </c>
      <c r="C511" s="65">
        <v>64</v>
      </c>
      <c r="D511" s="66">
        <v>0</v>
      </c>
    </row>
    <row r="512" spans="1:18" s="8" customFormat="1" x14ac:dyDescent="0.2">
      <c r="A512" s="14">
        <v>43943.208333333328</v>
      </c>
      <c r="B512" s="65">
        <v>12.088934</v>
      </c>
      <c r="C512" s="65">
        <v>71</v>
      </c>
      <c r="D512" s="66">
        <v>0</v>
      </c>
      <c r="O512" s="65"/>
      <c r="P512" s="65"/>
      <c r="Q512" s="65"/>
      <c r="R512" s="65"/>
    </row>
    <row r="513" spans="1:11" x14ac:dyDescent="0.2">
      <c r="A513" s="14">
        <v>43943.25</v>
      </c>
      <c r="B513" s="65">
        <v>12.078934</v>
      </c>
      <c r="C513" s="65">
        <v>77</v>
      </c>
      <c r="D513" s="66">
        <v>0</v>
      </c>
    </row>
    <row r="514" spans="1:11" x14ac:dyDescent="0.2">
      <c r="A514" s="14">
        <v>43943.291666666672</v>
      </c>
      <c r="B514" s="65">
        <v>12.408935</v>
      </c>
      <c r="C514" s="65">
        <v>81</v>
      </c>
      <c r="D514" s="66">
        <v>0</v>
      </c>
      <c r="F514" s="8">
        <v>14.2</v>
      </c>
      <c r="G514" s="8">
        <v>83.5</v>
      </c>
      <c r="H514" s="8">
        <v>116136</v>
      </c>
      <c r="I514" s="65">
        <v>14</v>
      </c>
      <c r="J514" s="65">
        <v>81.7</v>
      </c>
      <c r="K514" s="8">
        <v>148341</v>
      </c>
    </row>
    <row r="515" spans="1:11" x14ac:dyDescent="0.2">
      <c r="A515" s="14">
        <v>43943.333333333328</v>
      </c>
      <c r="B515" s="65">
        <v>15.268934</v>
      </c>
      <c r="C515" s="65">
        <v>75</v>
      </c>
      <c r="D515" s="66">
        <v>1423</v>
      </c>
      <c r="F515" s="65">
        <v>14.7</v>
      </c>
      <c r="G515" s="65">
        <v>84.4</v>
      </c>
      <c r="I515" s="65">
        <v>16</v>
      </c>
      <c r="J515" s="65">
        <v>83.4</v>
      </c>
      <c r="K515" s="8"/>
    </row>
    <row r="516" spans="1:11" x14ac:dyDescent="0.2">
      <c r="A516" s="14">
        <v>43943.375</v>
      </c>
      <c r="B516" s="65">
        <v>17.248933999999998</v>
      </c>
      <c r="C516" s="65">
        <v>68</v>
      </c>
      <c r="D516" s="66">
        <v>1242</v>
      </c>
      <c r="F516" s="65">
        <v>16.3</v>
      </c>
      <c r="G516" s="65">
        <v>82.4</v>
      </c>
      <c r="I516" s="65">
        <v>14.6</v>
      </c>
      <c r="J516" s="65">
        <v>89.4</v>
      </c>
      <c r="K516" s="8"/>
    </row>
    <row r="517" spans="1:11" x14ac:dyDescent="0.2">
      <c r="A517" s="14">
        <v>43943.416666666672</v>
      </c>
      <c r="B517" s="65">
        <v>19.788934999999999</v>
      </c>
      <c r="C517" s="65">
        <v>58</v>
      </c>
      <c r="D517" s="66">
        <v>1305</v>
      </c>
      <c r="F517" s="65">
        <v>17.5</v>
      </c>
      <c r="G517" s="65">
        <v>83</v>
      </c>
      <c r="I517" s="65">
        <v>16.100000000000001</v>
      </c>
      <c r="J517" s="65">
        <v>87.2</v>
      </c>
      <c r="K517" s="8"/>
    </row>
    <row r="518" spans="1:11" x14ac:dyDescent="0.2">
      <c r="A518" s="14">
        <v>43943.458333333328</v>
      </c>
      <c r="B518" s="65">
        <v>21.708935</v>
      </c>
      <c r="C518" s="65">
        <v>47</v>
      </c>
      <c r="D518" s="66">
        <v>1286</v>
      </c>
      <c r="F518" s="65">
        <v>18.5</v>
      </c>
      <c r="G518" s="65">
        <v>81.900000000000006</v>
      </c>
      <c r="I518" s="65">
        <v>14.8</v>
      </c>
      <c r="J518" s="65">
        <v>87.7</v>
      </c>
      <c r="K518" s="8"/>
    </row>
    <row r="519" spans="1:11" x14ac:dyDescent="0.2">
      <c r="A519" s="14">
        <v>43943.5</v>
      </c>
      <c r="B519" s="65">
        <v>23.198934999999999</v>
      </c>
      <c r="C519" s="65">
        <v>43</v>
      </c>
      <c r="D519" s="66">
        <v>1381</v>
      </c>
      <c r="F519" s="65">
        <v>16.100000000000001</v>
      </c>
      <c r="G519" s="65">
        <v>87.8</v>
      </c>
      <c r="I519" s="65">
        <v>15.7</v>
      </c>
      <c r="J519" s="65">
        <v>87.3</v>
      </c>
      <c r="K519" s="8"/>
    </row>
    <row r="520" spans="1:11" x14ac:dyDescent="0.2">
      <c r="A520" s="14">
        <v>43943.541666666672</v>
      </c>
      <c r="B520" s="65">
        <v>24.628934999999998</v>
      </c>
      <c r="C520" s="65">
        <v>39</v>
      </c>
      <c r="D520" s="66">
        <v>1130</v>
      </c>
      <c r="F520" s="65">
        <v>17.5</v>
      </c>
      <c r="G520" s="65">
        <v>83.3</v>
      </c>
      <c r="I520" s="65">
        <v>15.7</v>
      </c>
      <c r="J520" s="65">
        <v>87.2</v>
      </c>
      <c r="K520" s="8"/>
    </row>
    <row r="521" spans="1:11" x14ac:dyDescent="0.2">
      <c r="A521" s="14">
        <v>43943.583333333328</v>
      </c>
      <c r="B521" s="65">
        <v>26.268934000000002</v>
      </c>
      <c r="C521" s="65">
        <v>24</v>
      </c>
      <c r="D521" s="66">
        <v>0</v>
      </c>
      <c r="F521" s="65">
        <v>16.899999999999999</v>
      </c>
      <c r="G521" s="65">
        <v>84.1</v>
      </c>
      <c r="I521" s="65">
        <v>16.3</v>
      </c>
      <c r="J521" s="65">
        <v>86.2</v>
      </c>
      <c r="K521" s="8"/>
    </row>
    <row r="522" spans="1:11" x14ac:dyDescent="0.2">
      <c r="A522" s="14">
        <v>43943.625</v>
      </c>
      <c r="B522" s="65">
        <v>26.498933999999998</v>
      </c>
      <c r="C522" s="65">
        <v>24</v>
      </c>
      <c r="D522" s="66">
        <v>0</v>
      </c>
      <c r="F522" s="65">
        <v>16.899999999999999</v>
      </c>
      <c r="G522" s="65">
        <v>89.2</v>
      </c>
      <c r="I522" s="65">
        <v>16.3</v>
      </c>
      <c r="J522" s="65">
        <v>83.9</v>
      </c>
      <c r="K522" s="8"/>
    </row>
    <row r="523" spans="1:11" x14ac:dyDescent="0.2">
      <c r="A523" s="14">
        <v>43943.666666666672</v>
      </c>
      <c r="B523" s="65">
        <v>26.318933000000001</v>
      </c>
      <c r="C523" s="65">
        <v>25</v>
      </c>
      <c r="D523" s="66">
        <v>0</v>
      </c>
    </row>
    <row r="524" spans="1:11" x14ac:dyDescent="0.2">
      <c r="A524" s="14">
        <v>43943.708333333328</v>
      </c>
      <c r="B524" s="65">
        <v>25.578934</v>
      </c>
      <c r="C524" s="65">
        <v>26</v>
      </c>
      <c r="D524" s="66">
        <v>0</v>
      </c>
    </row>
    <row r="525" spans="1:11" x14ac:dyDescent="0.2">
      <c r="A525" s="14">
        <v>43943.75</v>
      </c>
      <c r="B525" s="65">
        <v>23.698934999999999</v>
      </c>
      <c r="C525" s="65">
        <v>29</v>
      </c>
      <c r="D525" s="66">
        <v>0</v>
      </c>
    </row>
    <row r="526" spans="1:11" x14ac:dyDescent="0.2">
      <c r="A526" s="14">
        <v>43943.791666666672</v>
      </c>
      <c r="B526" s="65">
        <v>23.288934999999999</v>
      </c>
      <c r="C526" s="65">
        <v>29</v>
      </c>
      <c r="D526" s="66">
        <v>0</v>
      </c>
    </row>
    <row r="527" spans="1:11" x14ac:dyDescent="0.2">
      <c r="A527" s="14">
        <v>43943.833333333328</v>
      </c>
      <c r="B527" s="65">
        <v>22.068933000000001</v>
      </c>
      <c r="C527" s="65">
        <v>30</v>
      </c>
      <c r="D527" s="66">
        <v>1080</v>
      </c>
    </row>
    <row r="528" spans="1:11" x14ac:dyDescent="0.2">
      <c r="A528" s="14">
        <v>43943.875</v>
      </c>
      <c r="B528" s="65">
        <v>20.228933000000001</v>
      </c>
      <c r="C528" s="65">
        <v>33</v>
      </c>
      <c r="D528" s="66">
        <v>1003</v>
      </c>
    </row>
    <row r="529" spans="1:14" x14ac:dyDescent="0.2">
      <c r="A529" s="14">
        <v>43943.916666666672</v>
      </c>
      <c r="B529" s="65">
        <v>18.498933999999998</v>
      </c>
      <c r="C529" s="65">
        <v>35</v>
      </c>
      <c r="D529" s="66">
        <v>881</v>
      </c>
    </row>
    <row r="530" spans="1:14" x14ac:dyDescent="0.2">
      <c r="A530" s="14">
        <v>43943.958333333328</v>
      </c>
      <c r="B530" s="65">
        <v>15.858934</v>
      </c>
      <c r="C530" s="65">
        <v>38</v>
      </c>
      <c r="D530" s="66">
        <v>565</v>
      </c>
      <c r="E530" s="67">
        <v>470.66666666666669</v>
      </c>
      <c r="F530" s="55">
        <f>AVERAGE(F514:F529)</f>
        <v>16.511111111111113</v>
      </c>
      <c r="G530" s="55">
        <f>AVERAGE(G514:G529)</f>
        <v>84.40000000000002</v>
      </c>
      <c r="H530" s="55">
        <f>H538-H514</f>
        <v>896</v>
      </c>
      <c r="I530" s="55">
        <f>AVERAGE(I514:I529)</f>
        <v>15.5</v>
      </c>
      <c r="J530" s="55">
        <f>AVERAGE(J514:J529)</f>
        <v>86.000000000000014</v>
      </c>
      <c r="K530" s="55">
        <f>K538-K514</f>
        <v>651</v>
      </c>
      <c r="L530" s="8"/>
      <c r="M530" s="8"/>
      <c r="N530" s="8"/>
    </row>
    <row r="531" spans="1:14" x14ac:dyDescent="0.2">
      <c r="A531" s="14">
        <v>43944</v>
      </c>
      <c r="B531" s="65">
        <v>14.838934</v>
      </c>
      <c r="C531" s="65">
        <v>43</v>
      </c>
      <c r="D531" s="66">
        <v>0</v>
      </c>
    </row>
    <row r="532" spans="1:14" x14ac:dyDescent="0.2">
      <c r="A532" s="14">
        <v>43944.041666666672</v>
      </c>
      <c r="B532" s="65">
        <v>14.078934</v>
      </c>
      <c r="C532" s="65">
        <v>65</v>
      </c>
      <c r="D532" s="66">
        <v>0</v>
      </c>
    </row>
    <row r="533" spans="1:14" x14ac:dyDescent="0.2">
      <c r="A533" s="14">
        <v>43944.083333333328</v>
      </c>
      <c r="B533" s="65">
        <v>13.398934000000001</v>
      </c>
      <c r="C533" s="65">
        <v>77</v>
      </c>
      <c r="D533" s="66">
        <v>0</v>
      </c>
    </row>
    <row r="534" spans="1:14" x14ac:dyDescent="0.2">
      <c r="A534" s="14">
        <v>43944.125</v>
      </c>
      <c r="B534" s="65">
        <v>12.868935</v>
      </c>
      <c r="C534" s="65">
        <v>85</v>
      </c>
      <c r="D534" s="66">
        <v>0</v>
      </c>
    </row>
    <row r="535" spans="1:14" x14ac:dyDescent="0.2">
      <c r="A535" s="14">
        <v>43944.166666666672</v>
      </c>
      <c r="B535" s="65">
        <v>12.208933999999999</v>
      </c>
      <c r="C535" s="65">
        <v>91</v>
      </c>
      <c r="D535" s="66">
        <v>0</v>
      </c>
    </row>
    <row r="536" spans="1:14" x14ac:dyDescent="0.2">
      <c r="A536" s="14">
        <v>43944.208333333328</v>
      </c>
      <c r="B536" s="65">
        <v>11.768934</v>
      </c>
      <c r="C536" s="65">
        <v>93</v>
      </c>
      <c r="D536" s="66">
        <v>0</v>
      </c>
    </row>
    <row r="537" spans="1:14" x14ac:dyDescent="0.2">
      <c r="A537" s="14">
        <v>43944.25</v>
      </c>
      <c r="B537" s="65">
        <v>11.338934</v>
      </c>
      <c r="C537" s="65">
        <v>94</v>
      </c>
      <c r="D537" s="66">
        <v>0</v>
      </c>
    </row>
    <row r="538" spans="1:14" x14ac:dyDescent="0.2">
      <c r="A538" s="14">
        <v>43944.291666666672</v>
      </c>
      <c r="B538" s="65">
        <v>12.198935000000001</v>
      </c>
      <c r="C538" s="65">
        <v>91</v>
      </c>
      <c r="D538" s="66">
        <v>0</v>
      </c>
      <c r="F538" s="22">
        <v>14.2</v>
      </c>
      <c r="G538" s="21">
        <v>83.5</v>
      </c>
      <c r="H538" s="22">
        <v>117032</v>
      </c>
      <c r="I538" s="22">
        <v>14.2</v>
      </c>
      <c r="J538" s="22">
        <v>82.9</v>
      </c>
      <c r="K538" s="22">
        <v>148992</v>
      </c>
    </row>
    <row r="539" spans="1:14" x14ac:dyDescent="0.2">
      <c r="A539" s="14">
        <v>43944.333333333328</v>
      </c>
      <c r="B539" s="65">
        <v>15.378933999999999</v>
      </c>
      <c r="C539" s="65">
        <v>78</v>
      </c>
      <c r="D539" s="66">
        <v>1423</v>
      </c>
      <c r="F539" s="22">
        <v>14.7</v>
      </c>
      <c r="G539" s="21">
        <v>84.4</v>
      </c>
      <c r="H539" s="22"/>
      <c r="I539" s="22">
        <v>16.2</v>
      </c>
      <c r="J539" s="22">
        <v>83.8</v>
      </c>
      <c r="K539" s="22"/>
    </row>
    <row r="540" spans="1:14" x14ac:dyDescent="0.2">
      <c r="A540" s="14">
        <v>43944.375</v>
      </c>
      <c r="B540" s="65">
        <v>17.648933</v>
      </c>
      <c r="C540" s="65">
        <v>68</v>
      </c>
      <c r="D540" s="66">
        <v>1242</v>
      </c>
      <c r="F540" s="22">
        <v>16.3</v>
      </c>
      <c r="G540" s="21">
        <v>82.4</v>
      </c>
      <c r="H540" s="22"/>
      <c r="I540" s="22">
        <v>16</v>
      </c>
      <c r="J540" s="22">
        <v>85.2</v>
      </c>
      <c r="K540" s="22"/>
    </row>
    <row r="541" spans="1:14" x14ac:dyDescent="0.2">
      <c r="A541" s="14">
        <v>43944.416666666672</v>
      </c>
      <c r="B541" s="65">
        <v>19.738934</v>
      </c>
      <c r="C541" s="65">
        <v>59</v>
      </c>
      <c r="D541" s="66">
        <v>1305</v>
      </c>
      <c r="F541" s="22">
        <v>17.5</v>
      </c>
      <c r="G541" s="21">
        <v>83</v>
      </c>
      <c r="H541" s="22"/>
      <c r="I541" s="22">
        <v>14.3</v>
      </c>
      <c r="J541" s="22">
        <v>89.6</v>
      </c>
      <c r="K541" s="22"/>
    </row>
    <row r="542" spans="1:14" x14ac:dyDescent="0.2">
      <c r="A542" s="14">
        <v>43944.458333333328</v>
      </c>
      <c r="B542" s="65">
        <v>21.598934</v>
      </c>
      <c r="C542" s="65">
        <v>52</v>
      </c>
      <c r="D542" s="66">
        <v>1497</v>
      </c>
      <c r="F542" s="22">
        <v>18.5</v>
      </c>
      <c r="G542" s="21">
        <v>81.900000000000006</v>
      </c>
      <c r="H542" s="22"/>
      <c r="I542" s="22">
        <v>14.9</v>
      </c>
      <c r="J542" s="22">
        <v>89.7</v>
      </c>
      <c r="K542" s="22"/>
    </row>
    <row r="543" spans="1:14" x14ac:dyDescent="0.2">
      <c r="A543" s="14">
        <v>43944.5</v>
      </c>
      <c r="B543" s="65">
        <v>22.998933999999998</v>
      </c>
      <c r="C543" s="65">
        <v>45</v>
      </c>
      <c r="D543" s="66">
        <v>1335</v>
      </c>
      <c r="F543" s="22">
        <v>16.100000000000001</v>
      </c>
      <c r="G543" s="21">
        <v>87.8</v>
      </c>
      <c r="H543" s="22"/>
      <c r="I543" s="22">
        <v>15.7</v>
      </c>
      <c r="J543" s="22">
        <v>89.6</v>
      </c>
      <c r="K543" s="22"/>
    </row>
    <row r="544" spans="1:14" x14ac:dyDescent="0.2">
      <c r="A544" s="14">
        <v>43944.541666666672</v>
      </c>
      <c r="B544" s="65">
        <v>24.208935</v>
      </c>
      <c r="C544" s="65">
        <v>42</v>
      </c>
      <c r="D544" s="66">
        <v>1424</v>
      </c>
      <c r="F544" s="22">
        <v>17.5</v>
      </c>
      <c r="G544" s="21">
        <v>83.3</v>
      </c>
      <c r="H544" s="22"/>
      <c r="I544" s="22">
        <v>17.399999999999999</v>
      </c>
      <c r="J544" s="22">
        <v>87.9</v>
      </c>
      <c r="K544" s="22"/>
    </row>
    <row r="545" spans="1:14" x14ac:dyDescent="0.2">
      <c r="A545" s="14">
        <v>43944.583333333328</v>
      </c>
      <c r="B545" s="65">
        <v>25.888935</v>
      </c>
      <c r="C545" s="65">
        <v>31</v>
      </c>
      <c r="D545" s="66">
        <v>1150</v>
      </c>
      <c r="F545" s="22">
        <v>16.899999999999999</v>
      </c>
      <c r="G545" s="21">
        <v>84.1</v>
      </c>
      <c r="H545" s="22"/>
      <c r="I545" s="22">
        <v>16.7</v>
      </c>
      <c r="J545" s="22">
        <v>88.8</v>
      </c>
      <c r="K545" s="22"/>
    </row>
    <row r="546" spans="1:14" x14ac:dyDescent="0.2">
      <c r="A546" s="14">
        <v>43944.625</v>
      </c>
      <c r="B546" s="65">
        <v>26.118935</v>
      </c>
      <c r="C546" s="65">
        <v>30</v>
      </c>
      <c r="D546" s="66">
        <v>1169</v>
      </c>
      <c r="F546" s="22">
        <v>16.899999999999999</v>
      </c>
      <c r="G546" s="21">
        <v>89.2</v>
      </c>
      <c r="H546" s="22"/>
      <c r="I546" s="22">
        <v>16.100000000000001</v>
      </c>
      <c r="J546" s="22">
        <v>86</v>
      </c>
      <c r="K546" s="22"/>
    </row>
    <row r="547" spans="1:14" x14ac:dyDescent="0.2">
      <c r="A547" s="14">
        <v>43944.666666666672</v>
      </c>
      <c r="B547" s="65">
        <v>25.878934999999998</v>
      </c>
      <c r="C547" s="65">
        <v>30</v>
      </c>
      <c r="D547" s="66">
        <v>1150</v>
      </c>
      <c r="F547" s="22"/>
      <c r="G547" s="21"/>
      <c r="H547" s="22"/>
      <c r="I547" s="22"/>
      <c r="J547" s="22"/>
      <c r="K547" s="22"/>
    </row>
    <row r="548" spans="1:14" x14ac:dyDescent="0.2">
      <c r="A548" s="14">
        <v>43944.708333333328</v>
      </c>
      <c r="B548" s="65">
        <v>25.008934</v>
      </c>
      <c r="C548" s="65">
        <v>31</v>
      </c>
      <c r="D548" s="66">
        <v>1150</v>
      </c>
    </row>
    <row r="549" spans="1:14" x14ac:dyDescent="0.2">
      <c r="A549" s="14">
        <v>43944.75</v>
      </c>
      <c r="B549" s="65">
        <v>22.978933000000001</v>
      </c>
      <c r="C549" s="65">
        <v>35</v>
      </c>
      <c r="D549" s="66">
        <v>1080</v>
      </c>
    </row>
    <row r="550" spans="1:14" x14ac:dyDescent="0.2">
      <c r="A550" s="14">
        <v>43944.791666666672</v>
      </c>
      <c r="B550" s="65">
        <v>21.678934000000002</v>
      </c>
      <c r="C550" s="65">
        <v>38</v>
      </c>
      <c r="D550" s="66">
        <v>1046</v>
      </c>
    </row>
    <row r="551" spans="1:14" x14ac:dyDescent="0.2">
      <c r="A551" s="14">
        <v>43944.833333333328</v>
      </c>
      <c r="B551" s="65">
        <v>20.448934999999999</v>
      </c>
      <c r="C551" s="65">
        <v>41</v>
      </c>
      <c r="D551" s="66">
        <v>1231</v>
      </c>
    </row>
    <row r="552" spans="1:14" x14ac:dyDescent="0.2">
      <c r="A552" s="14">
        <v>43944.875</v>
      </c>
      <c r="B552" s="65">
        <v>19.538934999999999</v>
      </c>
      <c r="C552" s="65">
        <v>43</v>
      </c>
      <c r="D552" s="66">
        <v>1169</v>
      </c>
    </row>
    <row r="553" spans="1:14" x14ac:dyDescent="0.2">
      <c r="A553" s="14">
        <v>43944.916666666672</v>
      </c>
      <c r="B553" s="65">
        <v>17.828934</v>
      </c>
      <c r="C553" s="65">
        <v>49</v>
      </c>
      <c r="D553" s="66">
        <v>1016</v>
      </c>
    </row>
    <row r="554" spans="1:14" x14ac:dyDescent="0.2">
      <c r="A554" s="14">
        <v>43944.958333333328</v>
      </c>
      <c r="B554" s="65">
        <v>16.678934000000002</v>
      </c>
      <c r="C554" s="65">
        <v>53</v>
      </c>
      <c r="D554" s="66">
        <v>996</v>
      </c>
      <c r="E554" s="67">
        <v>807.625</v>
      </c>
      <c r="F554" s="55">
        <f>AVERAGE(F538:F553)</f>
        <v>16.511111111111113</v>
      </c>
      <c r="G554" s="55">
        <f>AVERAGE(G538:G553)</f>
        <v>84.40000000000002</v>
      </c>
      <c r="H554" s="55">
        <f>H562-H538</f>
        <v>1089</v>
      </c>
      <c r="I554" s="55">
        <f>AVERAGE(I538:I553)</f>
        <v>15.722222222222225</v>
      </c>
      <c r="J554" s="55">
        <f>AVERAGE(J538:J553)</f>
        <v>87.055555555555543</v>
      </c>
      <c r="K554" s="55">
        <f>K562-K538</f>
        <v>909</v>
      </c>
      <c r="L554" s="8"/>
      <c r="M554" s="8"/>
      <c r="N554" s="8"/>
    </row>
    <row r="555" spans="1:14" x14ac:dyDescent="0.2">
      <c r="A555" s="14">
        <v>43945</v>
      </c>
      <c r="B555" s="65">
        <v>15.298933999999999</v>
      </c>
      <c r="C555" s="65">
        <v>61</v>
      </c>
      <c r="D555" s="66">
        <v>1132</v>
      </c>
    </row>
    <row r="556" spans="1:14" x14ac:dyDescent="0.2">
      <c r="A556" s="14">
        <v>43945.041666666672</v>
      </c>
      <c r="B556" s="65">
        <v>14.218934000000001</v>
      </c>
      <c r="C556" s="65">
        <v>67</v>
      </c>
      <c r="D556" s="66">
        <v>0</v>
      </c>
    </row>
    <row r="557" spans="1:14" x14ac:dyDescent="0.2">
      <c r="A557" s="14">
        <v>43945.083333333328</v>
      </c>
      <c r="B557" s="65">
        <v>13.328934</v>
      </c>
      <c r="C557" s="65">
        <v>73</v>
      </c>
      <c r="D557" s="66">
        <v>0</v>
      </c>
    </row>
    <row r="558" spans="1:14" x14ac:dyDescent="0.2">
      <c r="A558" s="14">
        <v>43945.125</v>
      </c>
      <c r="B558" s="65">
        <v>12.2789345</v>
      </c>
      <c r="C558" s="65">
        <v>80</v>
      </c>
      <c r="D558" s="66">
        <v>0</v>
      </c>
    </row>
    <row r="559" spans="1:14" x14ac:dyDescent="0.2">
      <c r="A559" s="14">
        <v>43945.166666666672</v>
      </c>
      <c r="B559" s="65">
        <v>12.038933999999999</v>
      </c>
      <c r="C559" s="65">
        <v>82</v>
      </c>
      <c r="D559" s="66">
        <v>0</v>
      </c>
    </row>
    <row r="560" spans="1:14" x14ac:dyDescent="0.2">
      <c r="A560" s="14">
        <v>43945.208333333328</v>
      </c>
      <c r="B560" s="65">
        <v>12.148934000000001</v>
      </c>
      <c r="C560" s="65">
        <v>81</v>
      </c>
      <c r="D560" s="66">
        <v>0</v>
      </c>
    </row>
    <row r="561" spans="1:11" x14ac:dyDescent="0.2">
      <c r="A561" s="14">
        <v>43945.25</v>
      </c>
      <c r="B561" s="65">
        <v>12.008934</v>
      </c>
      <c r="C561" s="65">
        <v>82</v>
      </c>
      <c r="D561" s="66">
        <v>0</v>
      </c>
    </row>
    <row r="562" spans="1:11" x14ac:dyDescent="0.2">
      <c r="A562" s="14">
        <v>43945.291666666672</v>
      </c>
      <c r="B562" s="65">
        <v>12.298933999999999</v>
      </c>
      <c r="C562" s="65">
        <v>83</v>
      </c>
      <c r="D562" s="66">
        <v>0</v>
      </c>
      <c r="F562" s="65">
        <v>14.8</v>
      </c>
      <c r="G562" s="65">
        <v>82.4</v>
      </c>
      <c r="H562" s="65">
        <v>118121</v>
      </c>
      <c r="I562" s="65">
        <v>14.3</v>
      </c>
      <c r="J562" s="65">
        <v>82</v>
      </c>
      <c r="K562" s="65">
        <v>149901</v>
      </c>
    </row>
    <row r="563" spans="1:11" x14ac:dyDescent="0.2">
      <c r="A563" s="14">
        <v>43945.333333333328</v>
      </c>
      <c r="B563" s="65">
        <v>15.898934000000001</v>
      </c>
      <c r="C563" s="65">
        <v>68</v>
      </c>
      <c r="D563" s="66">
        <v>1132</v>
      </c>
      <c r="F563" s="65">
        <v>15.9</v>
      </c>
      <c r="G563" s="65">
        <v>82.8</v>
      </c>
      <c r="I563" s="65">
        <v>14.8</v>
      </c>
      <c r="J563" s="65">
        <v>82.4</v>
      </c>
    </row>
    <row r="564" spans="1:11" x14ac:dyDescent="0.2">
      <c r="A564" s="14">
        <v>43945.375</v>
      </c>
      <c r="B564" s="65">
        <v>18.408933999999999</v>
      </c>
      <c r="C564" s="65">
        <v>58</v>
      </c>
      <c r="D564" s="66">
        <v>1206</v>
      </c>
      <c r="F564" s="65">
        <v>18.899999999999999</v>
      </c>
      <c r="G564" s="65">
        <v>84.8</v>
      </c>
      <c r="I564" s="65">
        <v>15.9</v>
      </c>
      <c r="J564" s="65">
        <v>82.8</v>
      </c>
    </row>
    <row r="565" spans="1:11" x14ac:dyDescent="0.2">
      <c r="A565" s="14">
        <v>43945.416666666672</v>
      </c>
      <c r="B565" s="65">
        <v>20.298935</v>
      </c>
      <c r="C565" s="65">
        <v>52</v>
      </c>
      <c r="D565" s="66">
        <v>1403</v>
      </c>
      <c r="F565" s="65">
        <v>14.8</v>
      </c>
      <c r="G565" s="65">
        <v>83.3</v>
      </c>
      <c r="I565" s="65">
        <v>16.3</v>
      </c>
      <c r="J565" s="65">
        <v>83.7</v>
      </c>
    </row>
    <row r="566" spans="1:11" x14ac:dyDescent="0.2">
      <c r="A566" s="14">
        <v>43945.458333333328</v>
      </c>
      <c r="B566" s="65">
        <v>21.898933</v>
      </c>
      <c r="C566" s="65">
        <v>47</v>
      </c>
      <c r="D566" s="66">
        <v>1286</v>
      </c>
      <c r="F566" s="65">
        <v>14.7</v>
      </c>
      <c r="G566" s="65">
        <v>87.9</v>
      </c>
      <c r="I566" s="65">
        <v>14.5</v>
      </c>
      <c r="J566" s="65">
        <v>89.2</v>
      </c>
    </row>
    <row r="567" spans="1:11" x14ac:dyDescent="0.2">
      <c r="A567" s="14">
        <v>43945.5</v>
      </c>
      <c r="B567" s="65">
        <v>23.208935</v>
      </c>
      <c r="C567" s="65">
        <v>42</v>
      </c>
      <c r="D567" s="66">
        <v>1381</v>
      </c>
      <c r="F567" s="65">
        <v>15.6</v>
      </c>
      <c r="G567" s="65">
        <v>85.5</v>
      </c>
      <c r="I567" s="65">
        <v>14.7</v>
      </c>
      <c r="J567" s="65">
        <v>88.7</v>
      </c>
    </row>
    <row r="568" spans="1:11" x14ac:dyDescent="0.2">
      <c r="A568" s="14">
        <v>43945.541666666672</v>
      </c>
      <c r="B568" s="65">
        <v>24.328934</v>
      </c>
      <c r="C568" s="65">
        <v>39</v>
      </c>
      <c r="D568" s="66">
        <v>1130</v>
      </c>
      <c r="F568" s="65">
        <v>16.2</v>
      </c>
      <c r="G568" s="65">
        <v>87.4</v>
      </c>
      <c r="I568" s="65" t="s">
        <v>535</v>
      </c>
      <c r="J568" s="65" t="s">
        <v>535</v>
      </c>
    </row>
    <row r="569" spans="1:11" x14ac:dyDescent="0.2">
      <c r="A569" s="14">
        <v>43945.583333333328</v>
      </c>
      <c r="B569" s="65">
        <v>25.358934000000001</v>
      </c>
      <c r="C569" s="65">
        <v>32</v>
      </c>
      <c r="D569" s="66">
        <v>1150</v>
      </c>
      <c r="F569" s="65">
        <v>16.3</v>
      </c>
      <c r="G569" s="65">
        <v>81</v>
      </c>
      <c r="I569" s="65" t="s">
        <v>535</v>
      </c>
      <c r="J569" s="65" t="s">
        <v>535</v>
      </c>
    </row>
    <row r="570" spans="1:11" x14ac:dyDescent="0.2">
      <c r="A570" s="14">
        <v>43945.625</v>
      </c>
      <c r="B570" s="65">
        <v>25.468934999999998</v>
      </c>
      <c r="C570" s="65">
        <v>31</v>
      </c>
      <c r="D570" s="66">
        <v>1150</v>
      </c>
      <c r="F570" s="65">
        <v>16.3</v>
      </c>
      <c r="G570" s="65">
        <v>81.5</v>
      </c>
      <c r="I570" s="65" t="s">
        <v>535</v>
      </c>
      <c r="J570" s="65" t="s">
        <v>535</v>
      </c>
    </row>
    <row r="571" spans="1:11" x14ac:dyDescent="0.2">
      <c r="A571" s="14">
        <v>43945.666666666672</v>
      </c>
      <c r="B571" s="65">
        <v>25.158933999999999</v>
      </c>
      <c r="C571" s="65">
        <v>30</v>
      </c>
      <c r="D571" s="66">
        <v>1150</v>
      </c>
    </row>
    <row r="572" spans="1:11" x14ac:dyDescent="0.2">
      <c r="A572" s="14">
        <v>43945.708333333328</v>
      </c>
      <c r="B572" s="65">
        <v>24.248933999999998</v>
      </c>
      <c r="C572" s="65">
        <v>31</v>
      </c>
      <c r="D572" s="66">
        <v>1130</v>
      </c>
    </row>
    <row r="573" spans="1:11" x14ac:dyDescent="0.2">
      <c r="A573" s="14">
        <v>43945.75</v>
      </c>
      <c r="B573" s="65">
        <v>22.158933999999999</v>
      </c>
      <c r="C573" s="65">
        <v>35</v>
      </c>
      <c r="D573" s="66">
        <v>1080</v>
      </c>
    </row>
    <row r="574" spans="1:11" x14ac:dyDescent="0.2">
      <c r="A574" s="14">
        <v>43945.791666666672</v>
      </c>
      <c r="B574" s="65">
        <v>21.338933999999998</v>
      </c>
      <c r="C574" s="65">
        <v>37</v>
      </c>
      <c r="D574" s="66">
        <v>1046</v>
      </c>
    </row>
    <row r="575" spans="1:11" x14ac:dyDescent="0.2">
      <c r="A575" s="14">
        <v>43945.833333333328</v>
      </c>
      <c r="B575" s="65">
        <v>20.628934999999998</v>
      </c>
      <c r="C575" s="65">
        <v>39</v>
      </c>
      <c r="D575" s="66">
        <v>1003</v>
      </c>
    </row>
    <row r="576" spans="1:11" x14ac:dyDescent="0.2">
      <c r="A576" s="14">
        <v>43945.875</v>
      </c>
      <c r="B576" s="65">
        <v>19.518934000000002</v>
      </c>
      <c r="C576" s="65">
        <v>43</v>
      </c>
      <c r="D576" s="66">
        <v>1169</v>
      </c>
    </row>
    <row r="577" spans="1:14" x14ac:dyDescent="0.2">
      <c r="A577" s="14">
        <v>43945.916666666672</v>
      </c>
      <c r="B577" s="65">
        <v>19.288934999999999</v>
      </c>
      <c r="C577" s="65">
        <v>43</v>
      </c>
      <c r="D577" s="66">
        <v>1169</v>
      </c>
    </row>
    <row r="578" spans="1:14" x14ac:dyDescent="0.2">
      <c r="A578" s="14">
        <v>43945.958333333328</v>
      </c>
      <c r="B578" s="65">
        <v>18.848934</v>
      </c>
      <c r="C578" s="65">
        <v>44</v>
      </c>
      <c r="D578" s="66">
        <v>1098</v>
      </c>
      <c r="E578" s="67">
        <v>825.625</v>
      </c>
      <c r="F578" s="55">
        <f>AVERAGE(F562:F577)</f>
        <v>15.944444444444445</v>
      </c>
      <c r="G578" s="55">
        <f>AVERAGE(G562:G577)</f>
        <v>84.066666666666663</v>
      </c>
      <c r="H578" s="55"/>
      <c r="I578" s="55">
        <f>AVERAGE(I562:I577)</f>
        <v>15.083333333333334</v>
      </c>
      <c r="J578" s="55">
        <f>AVERAGE(J562:J577)</f>
        <v>84.8</v>
      </c>
      <c r="K578" s="55"/>
    </row>
    <row r="579" spans="1:14" x14ac:dyDescent="0.2">
      <c r="A579" s="14">
        <v>43946</v>
      </c>
      <c r="B579" s="65">
        <v>17.688934</v>
      </c>
      <c r="C579" s="65">
        <v>47</v>
      </c>
      <c r="D579" s="66">
        <v>1016</v>
      </c>
    </row>
    <row r="580" spans="1:14" x14ac:dyDescent="0.2">
      <c r="A580" s="14">
        <v>43946.041666666672</v>
      </c>
      <c r="B580" s="65">
        <v>16.468934999999998</v>
      </c>
      <c r="C580" s="65">
        <v>51</v>
      </c>
      <c r="D580" s="66">
        <v>996</v>
      </c>
    </row>
    <row r="581" spans="1:14" x14ac:dyDescent="0.2">
      <c r="A581" s="14">
        <v>43946.083333333328</v>
      </c>
      <c r="B581" s="65">
        <v>15.558934000000001</v>
      </c>
      <c r="C581" s="65">
        <v>56</v>
      </c>
      <c r="D581" s="66">
        <v>8885</v>
      </c>
    </row>
    <row r="582" spans="1:14" x14ac:dyDescent="0.2">
      <c r="A582" s="14">
        <v>43946.125</v>
      </c>
      <c r="B582" s="65">
        <v>14.728934000000001</v>
      </c>
      <c r="C582" s="65">
        <v>61</v>
      </c>
      <c r="D582" s="66">
        <v>0</v>
      </c>
    </row>
    <row r="583" spans="1:14" x14ac:dyDescent="0.2">
      <c r="A583" s="14">
        <v>43946.166666666672</v>
      </c>
      <c r="B583" s="65">
        <v>14.128933999999999</v>
      </c>
      <c r="C583" s="65">
        <v>66</v>
      </c>
      <c r="D583" s="66">
        <v>0</v>
      </c>
    </row>
    <row r="584" spans="1:14" x14ac:dyDescent="0.2">
      <c r="A584" s="14">
        <v>43946.208333333328</v>
      </c>
      <c r="B584" s="65">
        <v>13.7789345</v>
      </c>
      <c r="C584" s="65">
        <v>69</v>
      </c>
      <c r="D584" s="66">
        <v>0</v>
      </c>
    </row>
    <row r="585" spans="1:14" x14ac:dyDescent="0.2">
      <c r="A585" s="14">
        <v>43946.25</v>
      </c>
      <c r="B585" s="65">
        <v>13.908935</v>
      </c>
      <c r="C585" s="65">
        <v>69</v>
      </c>
      <c r="D585" s="66">
        <v>0</v>
      </c>
    </row>
    <row r="586" spans="1:14" x14ac:dyDescent="0.2">
      <c r="A586" s="14">
        <v>43946.291666666672</v>
      </c>
      <c r="B586" s="65">
        <v>13.998934</v>
      </c>
      <c r="C586" s="65">
        <v>69</v>
      </c>
      <c r="D586" s="66">
        <v>0</v>
      </c>
      <c r="F586" s="65" t="s">
        <v>537</v>
      </c>
      <c r="G586" s="65" t="s">
        <v>537</v>
      </c>
      <c r="I586" s="65" t="s">
        <v>537</v>
      </c>
      <c r="J586" s="65" t="s">
        <v>537</v>
      </c>
      <c r="K586" s="65" t="s">
        <v>537</v>
      </c>
    </row>
    <row r="587" spans="1:14" x14ac:dyDescent="0.2">
      <c r="A587" s="14">
        <v>43946.333333333328</v>
      </c>
      <c r="B587" s="65">
        <v>16.788934999999999</v>
      </c>
      <c r="C587" s="65">
        <v>58</v>
      </c>
      <c r="D587" s="66">
        <v>996</v>
      </c>
      <c r="F587" s="65" t="s">
        <v>537</v>
      </c>
      <c r="G587" s="65" t="s">
        <v>537</v>
      </c>
      <c r="I587" s="65" t="s">
        <v>537</v>
      </c>
      <c r="J587" s="65" t="s">
        <v>537</v>
      </c>
      <c r="K587" s="65" t="s">
        <v>537</v>
      </c>
    </row>
    <row r="588" spans="1:14" x14ac:dyDescent="0.2">
      <c r="A588" s="14">
        <v>43946.375</v>
      </c>
      <c r="B588" s="65">
        <v>19.168934</v>
      </c>
      <c r="C588" s="65">
        <v>51</v>
      </c>
      <c r="D588" s="66">
        <v>1305</v>
      </c>
      <c r="F588" s="65" t="s">
        <v>537</v>
      </c>
      <c r="G588" s="65" t="s">
        <v>537</v>
      </c>
      <c r="I588" s="65" t="s">
        <v>537</v>
      </c>
      <c r="J588" s="65" t="s">
        <v>537</v>
      </c>
      <c r="K588" s="65" t="s">
        <v>537</v>
      </c>
    </row>
    <row r="589" spans="1:14" x14ac:dyDescent="0.2">
      <c r="A589" s="14">
        <v>43946.416666666672</v>
      </c>
      <c r="B589" s="65">
        <v>21.268934000000002</v>
      </c>
      <c r="C589" s="65">
        <v>45</v>
      </c>
      <c r="D589" s="66">
        <v>1286</v>
      </c>
      <c r="F589" s="65" t="s">
        <v>537</v>
      </c>
      <c r="G589" s="65" t="s">
        <v>537</v>
      </c>
      <c r="I589" s="65" t="s">
        <v>537</v>
      </c>
      <c r="J589" s="65" t="s">
        <v>537</v>
      </c>
      <c r="K589" s="65" t="s">
        <v>537</v>
      </c>
    </row>
    <row r="590" spans="1:14" x14ac:dyDescent="0.2">
      <c r="A590" s="14">
        <v>43946.458333333328</v>
      </c>
      <c r="B590" s="65">
        <v>23.208935</v>
      </c>
      <c r="C590" s="65">
        <v>40</v>
      </c>
      <c r="D590" s="66">
        <v>1381</v>
      </c>
      <c r="F590" s="65" t="s">
        <v>537</v>
      </c>
      <c r="G590" s="65" t="s">
        <v>537</v>
      </c>
      <c r="H590" s="8"/>
      <c r="I590" s="65" t="s">
        <v>537</v>
      </c>
      <c r="J590" s="65" t="s">
        <v>537</v>
      </c>
      <c r="K590" s="65" t="s">
        <v>537</v>
      </c>
      <c r="L590" s="8"/>
      <c r="M590" s="8"/>
      <c r="N590" s="8"/>
    </row>
    <row r="591" spans="1:14" x14ac:dyDescent="0.2">
      <c r="A591" s="14">
        <v>43946.5</v>
      </c>
      <c r="B591" s="65">
        <v>24.298935</v>
      </c>
      <c r="C591" s="65">
        <v>36</v>
      </c>
      <c r="D591" s="66">
        <v>1130</v>
      </c>
      <c r="F591" s="65" t="s">
        <v>537</v>
      </c>
      <c r="G591" s="65" t="s">
        <v>537</v>
      </c>
      <c r="H591" s="8"/>
      <c r="I591" s="65" t="s">
        <v>537</v>
      </c>
      <c r="J591" s="65" t="s">
        <v>537</v>
      </c>
      <c r="K591" s="65" t="s">
        <v>537</v>
      </c>
      <c r="L591" s="8"/>
      <c r="M591" s="8"/>
      <c r="N591" s="8"/>
    </row>
    <row r="592" spans="1:14" x14ac:dyDescent="0.2">
      <c r="A592" s="14">
        <v>43946.541666666672</v>
      </c>
      <c r="B592" s="65">
        <v>24.848934</v>
      </c>
      <c r="C592" s="65">
        <v>32</v>
      </c>
      <c r="D592" s="66">
        <v>1130</v>
      </c>
      <c r="F592" s="65" t="s">
        <v>537</v>
      </c>
      <c r="G592" s="65" t="s">
        <v>537</v>
      </c>
      <c r="H592" s="8"/>
      <c r="I592" s="65" t="s">
        <v>537</v>
      </c>
      <c r="J592" s="65" t="s">
        <v>537</v>
      </c>
      <c r="K592" s="65" t="s">
        <v>537</v>
      </c>
      <c r="L592" s="8"/>
      <c r="M592" s="8"/>
      <c r="N592" s="8"/>
    </row>
    <row r="593" spans="1:14" x14ac:dyDescent="0.2">
      <c r="A593" s="14">
        <v>43946.583333333328</v>
      </c>
      <c r="B593" s="65">
        <v>25.668934</v>
      </c>
      <c r="C593" s="65">
        <v>27</v>
      </c>
      <c r="D593" s="66">
        <v>0</v>
      </c>
      <c r="F593" s="65" t="s">
        <v>537</v>
      </c>
      <c r="G593" s="65" t="s">
        <v>537</v>
      </c>
      <c r="H593" s="8"/>
      <c r="I593" s="65" t="s">
        <v>537</v>
      </c>
      <c r="J593" s="65" t="s">
        <v>537</v>
      </c>
      <c r="K593" s="65" t="s">
        <v>537</v>
      </c>
      <c r="L593" s="8"/>
      <c r="M593" s="8"/>
      <c r="N593" s="8"/>
    </row>
    <row r="594" spans="1:14" x14ac:dyDescent="0.2">
      <c r="A594" s="14">
        <v>43946.625</v>
      </c>
      <c r="B594" s="65">
        <v>25.618935</v>
      </c>
      <c r="C594" s="65">
        <v>26</v>
      </c>
      <c r="D594" s="66">
        <v>0</v>
      </c>
      <c r="F594" s="65" t="s">
        <v>537</v>
      </c>
      <c r="G594" s="65" t="s">
        <v>537</v>
      </c>
      <c r="H594" s="8"/>
      <c r="I594" s="65" t="s">
        <v>537</v>
      </c>
      <c r="J594" s="65" t="s">
        <v>537</v>
      </c>
      <c r="K594" s="65" t="s">
        <v>537</v>
      </c>
      <c r="L594" s="8"/>
      <c r="M594" s="8"/>
      <c r="N594" s="8"/>
    </row>
    <row r="595" spans="1:14" x14ac:dyDescent="0.2">
      <c r="A595" s="14">
        <v>43946.666666666672</v>
      </c>
      <c r="B595" s="65">
        <v>25.118935</v>
      </c>
      <c r="C595" s="65">
        <v>27</v>
      </c>
      <c r="D595" s="66">
        <v>0</v>
      </c>
      <c r="F595" s="65" t="s">
        <v>537</v>
      </c>
      <c r="G595" s="65" t="s">
        <v>537</v>
      </c>
      <c r="H595" s="8"/>
      <c r="I595" s="65" t="s">
        <v>537</v>
      </c>
      <c r="J595" s="65" t="s">
        <v>537</v>
      </c>
      <c r="K595" s="65" t="s">
        <v>537</v>
      </c>
      <c r="L595" s="8"/>
      <c r="M595" s="8"/>
      <c r="N595" s="8"/>
    </row>
    <row r="596" spans="1:14" x14ac:dyDescent="0.2">
      <c r="A596" s="14">
        <v>43946.708333333328</v>
      </c>
      <c r="B596" s="65">
        <v>24.148933</v>
      </c>
      <c r="C596" s="65">
        <v>28</v>
      </c>
      <c r="D596" s="66">
        <v>0</v>
      </c>
      <c r="F596" s="8"/>
      <c r="G596" s="8"/>
      <c r="H596" s="8"/>
      <c r="I596" s="8"/>
      <c r="J596" s="8"/>
      <c r="K596" s="8"/>
      <c r="L596" s="8"/>
      <c r="M596" s="8"/>
      <c r="N596" s="8"/>
    </row>
    <row r="597" spans="1:14" x14ac:dyDescent="0.2">
      <c r="A597" s="14">
        <v>43946.75</v>
      </c>
      <c r="B597" s="65">
        <v>22.008934</v>
      </c>
      <c r="C597" s="65">
        <v>31</v>
      </c>
      <c r="D597" s="66">
        <v>1080</v>
      </c>
      <c r="F597" s="8"/>
      <c r="G597" s="8"/>
      <c r="H597" s="8"/>
      <c r="I597" s="8"/>
      <c r="J597" s="8"/>
      <c r="K597" s="8"/>
      <c r="L597" s="8"/>
      <c r="M597" s="8"/>
      <c r="N597" s="8"/>
    </row>
    <row r="598" spans="1:14" x14ac:dyDescent="0.2">
      <c r="A598" s="14">
        <v>43946.791666666672</v>
      </c>
      <c r="B598" s="65">
        <v>21.238934</v>
      </c>
      <c r="C598" s="65">
        <v>33</v>
      </c>
      <c r="D598" s="66">
        <v>1046</v>
      </c>
      <c r="F598" s="8"/>
      <c r="G598" s="8"/>
      <c r="H598" s="8"/>
      <c r="I598" s="8"/>
      <c r="J598" s="8"/>
      <c r="K598" s="8"/>
      <c r="L598" s="8"/>
      <c r="M598" s="8"/>
      <c r="N598" s="8"/>
    </row>
    <row r="599" spans="1:14" x14ac:dyDescent="0.2">
      <c r="A599" s="14">
        <v>43946.833333333328</v>
      </c>
      <c r="B599" s="65">
        <v>20.618935</v>
      </c>
      <c r="C599" s="65">
        <v>34</v>
      </c>
      <c r="D599" s="66">
        <v>1003</v>
      </c>
      <c r="F599" s="8"/>
      <c r="G599" s="8"/>
      <c r="H599" s="8"/>
      <c r="I599" s="8"/>
      <c r="J599" s="8"/>
      <c r="K599" s="8"/>
      <c r="L599" s="8"/>
      <c r="M599" s="8"/>
      <c r="N599" s="8"/>
    </row>
    <row r="600" spans="1:14" x14ac:dyDescent="0.2">
      <c r="A600" s="14">
        <v>43946.875</v>
      </c>
      <c r="B600" s="65">
        <v>20.018934000000002</v>
      </c>
      <c r="C600" s="65">
        <v>36</v>
      </c>
      <c r="D600" s="66">
        <v>1003</v>
      </c>
      <c r="F600" s="8"/>
      <c r="G600" s="8"/>
      <c r="H600" s="8"/>
      <c r="I600" s="8"/>
      <c r="J600" s="8"/>
      <c r="K600" s="8"/>
      <c r="L600" s="8"/>
      <c r="M600" s="8"/>
      <c r="N600" s="8"/>
    </row>
    <row r="601" spans="1:14" x14ac:dyDescent="0.2">
      <c r="A601" s="14">
        <v>43946.916666666672</v>
      </c>
      <c r="B601" s="65">
        <v>19.378934999999998</v>
      </c>
      <c r="C601" s="65">
        <v>37</v>
      </c>
      <c r="D601" s="66">
        <v>949</v>
      </c>
      <c r="F601" s="8"/>
      <c r="G601" s="8"/>
      <c r="H601" s="8"/>
      <c r="I601" s="8"/>
      <c r="J601" s="8"/>
      <c r="K601" s="8"/>
      <c r="L601" s="8"/>
      <c r="M601" s="8"/>
      <c r="N601" s="8"/>
    </row>
    <row r="602" spans="1:14" x14ac:dyDescent="0.2">
      <c r="A602" s="14">
        <v>43946.958333333328</v>
      </c>
      <c r="B602" s="65">
        <v>18.778934</v>
      </c>
      <c r="C602" s="65">
        <v>39</v>
      </c>
      <c r="D602" s="66">
        <v>881</v>
      </c>
      <c r="E602" s="67">
        <v>1003.625</v>
      </c>
      <c r="F602" s="8"/>
      <c r="G602" s="8"/>
      <c r="H602" s="8"/>
      <c r="I602" s="8"/>
      <c r="J602" s="8"/>
      <c r="K602" s="8"/>
    </row>
    <row r="603" spans="1:14" x14ac:dyDescent="0.2">
      <c r="A603" s="14">
        <v>43947</v>
      </c>
      <c r="B603" s="65">
        <v>18.238934</v>
      </c>
      <c r="C603" s="65">
        <v>40</v>
      </c>
      <c r="D603" s="66">
        <v>1098</v>
      </c>
      <c r="F603" s="8"/>
      <c r="G603" s="8"/>
      <c r="H603" s="8"/>
      <c r="I603" s="8"/>
      <c r="J603" s="8"/>
      <c r="K603" s="8"/>
      <c r="L603" s="8"/>
      <c r="M603" s="8"/>
      <c r="N603" s="8"/>
    </row>
    <row r="604" spans="1:14" x14ac:dyDescent="0.2">
      <c r="A604" s="14">
        <v>43947.041666666672</v>
      </c>
      <c r="B604" s="65">
        <v>17.678934000000002</v>
      </c>
      <c r="C604" s="65">
        <v>42</v>
      </c>
      <c r="D604" s="66">
        <v>1016</v>
      </c>
      <c r="F604" s="8"/>
      <c r="G604" s="8"/>
      <c r="H604" s="8"/>
      <c r="I604" s="8"/>
      <c r="J604" s="8"/>
      <c r="K604" s="8"/>
      <c r="L604" s="8"/>
      <c r="M604" s="8"/>
      <c r="N604" s="8"/>
    </row>
    <row r="605" spans="1:14" x14ac:dyDescent="0.2">
      <c r="A605" s="14">
        <v>43947.083333333328</v>
      </c>
      <c r="B605" s="65">
        <v>16.858934000000001</v>
      </c>
      <c r="C605" s="65">
        <v>45</v>
      </c>
      <c r="D605" s="66">
        <v>921</v>
      </c>
      <c r="F605" s="8"/>
      <c r="G605" s="8"/>
      <c r="H605" s="8"/>
      <c r="I605" s="8"/>
      <c r="J605" s="8"/>
      <c r="K605" s="8"/>
      <c r="L605" s="8"/>
      <c r="M605" s="8"/>
      <c r="N605" s="8"/>
    </row>
    <row r="606" spans="1:14" x14ac:dyDescent="0.2">
      <c r="A606" s="14">
        <v>43947.125</v>
      </c>
      <c r="B606" s="65">
        <v>15.168934</v>
      </c>
      <c r="C606" s="65">
        <v>51</v>
      </c>
      <c r="D606" s="66">
        <v>8885</v>
      </c>
      <c r="F606" s="8"/>
      <c r="G606" s="8"/>
      <c r="H606" s="8"/>
      <c r="I606" s="8"/>
      <c r="J606" s="8"/>
      <c r="K606" s="8"/>
      <c r="L606" s="8"/>
      <c r="M606" s="8"/>
      <c r="N606" s="8"/>
    </row>
    <row r="607" spans="1:14" x14ac:dyDescent="0.2">
      <c r="A607" s="14">
        <v>43947.166666666672</v>
      </c>
      <c r="B607" s="65">
        <v>13.438934</v>
      </c>
      <c r="C607" s="65">
        <v>63</v>
      </c>
      <c r="D607" s="66">
        <v>0</v>
      </c>
      <c r="F607" s="8"/>
      <c r="G607" s="8"/>
      <c r="I607" s="8"/>
      <c r="J607" s="8"/>
      <c r="K607" s="8"/>
    </row>
    <row r="608" spans="1:14" x14ac:dyDescent="0.2">
      <c r="A608" s="14">
        <v>43947.208333333328</v>
      </c>
      <c r="B608" s="65">
        <v>12.248934</v>
      </c>
      <c r="C608" s="65">
        <v>83</v>
      </c>
      <c r="D608" s="66">
        <v>0</v>
      </c>
      <c r="F608" s="8"/>
      <c r="G608" s="8"/>
      <c r="I608" s="8"/>
      <c r="J608" s="8"/>
      <c r="K608" s="8"/>
    </row>
    <row r="609" spans="1:18" x14ac:dyDescent="0.2">
      <c r="A609" s="14">
        <v>43947.25</v>
      </c>
      <c r="B609" s="65">
        <v>11.988934499999999</v>
      </c>
      <c r="C609" s="65">
        <v>91</v>
      </c>
      <c r="D609" s="66">
        <v>0</v>
      </c>
      <c r="O609" s="8"/>
      <c r="P609" s="8"/>
      <c r="Q609" s="8"/>
      <c r="R609" s="8"/>
    </row>
    <row r="610" spans="1:18" x14ac:dyDescent="0.2">
      <c r="A610" s="14">
        <v>43947.291666666672</v>
      </c>
      <c r="B610" s="65">
        <v>12.838934</v>
      </c>
      <c r="C610" s="65">
        <v>92</v>
      </c>
      <c r="D610" s="66">
        <v>0</v>
      </c>
      <c r="F610" s="65" t="s">
        <v>537</v>
      </c>
      <c r="G610" s="65" t="s">
        <v>537</v>
      </c>
      <c r="I610" s="65" t="s">
        <v>537</v>
      </c>
      <c r="J610" s="65" t="s">
        <v>537</v>
      </c>
      <c r="K610" s="65" t="s">
        <v>537</v>
      </c>
    </row>
    <row r="611" spans="1:18" x14ac:dyDescent="0.2">
      <c r="A611" s="14">
        <v>43947.333333333328</v>
      </c>
      <c r="B611" s="65">
        <v>16.058933</v>
      </c>
      <c r="C611" s="65">
        <v>80</v>
      </c>
      <c r="D611" s="66">
        <v>840</v>
      </c>
      <c r="F611" s="65" t="s">
        <v>537</v>
      </c>
      <c r="G611" s="65" t="s">
        <v>537</v>
      </c>
      <c r="I611" s="65" t="s">
        <v>537</v>
      </c>
      <c r="J611" s="65" t="s">
        <v>537</v>
      </c>
      <c r="K611" s="65" t="s">
        <v>537</v>
      </c>
    </row>
    <row r="612" spans="1:18" x14ac:dyDescent="0.2">
      <c r="A612" s="14">
        <v>43947.375</v>
      </c>
      <c r="B612" s="65">
        <v>18.608934000000001</v>
      </c>
      <c r="C612" s="65">
        <v>70</v>
      </c>
      <c r="D612" s="66">
        <v>1975</v>
      </c>
      <c r="F612" s="65" t="s">
        <v>537</v>
      </c>
      <c r="G612" s="65" t="s">
        <v>537</v>
      </c>
      <c r="I612" s="65" t="s">
        <v>537</v>
      </c>
      <c r="J612" s="65" t="s">
        <v>537</v>
      </c>
      <c r="K612" s="65" t="s">
        <v>537</v>
      </c>
    </row>
    <row r="613" spans="1:18" x14ac:dyDescent="0.2">
      <c r="A613" s="14">
        <v>43947.416666666672</v>
      </c>
      <c r="B613" s="65">
        <v>21.038934999999999</v>
      </c>
      <c r="C613" s="65">
        <v>59</v>
      </c>
      <c r="D613" s="66">
        <v>1497</v>
      </c>
      <c r="F613" s="65" t="s">
        <v>537</v>
      </c>
      <c r="G613" s="65" t="s">
        <v>537</v>
      </c>
      <c r="I613" s="65" t="s">
        <v>537</v>
      </c>
      <c r="J613" s="65" t="s">
        <v>537</v>
      </c>
      <c r="K613" s="65" t="s">
        <v>537</v>
      </c>
    </row>
    <row r="614" spans="1:18" x14ac:dyDescent="0.2">
      <c r="A614" s="14">
        <v>43947.458333333328</v>
      </c>
      <c r="B614" s="65">
        <v>23.258934</v>
      </c>
      <c r="C614" s="65">
        <v>48</v>
      </c>
      <c r="D614" s="66">
        <v>1381</v>
      </c>
      <c r="F614" s="65" t="s">
        <v>537</v>
      </c>
      <c r="G614" s="65" t="s">
        <v>537</v>
      </c>
      <c r="I614" s="65" t="s">
        <v>537</v>
      </c>
      <c r="J614" s="65" t="s">
        <v>537</v>
      </c>
      <c r="K614" s="65" t="s">
        <v>537</v>
      </c>
    </row>
    <row r="615" spans="1:18" x14ac:dyDescent="0.2">
      <c r="A615" s="14">
        <v>43947.5</v>
      </c>
      <c r="B615" s="65">
        <v>24.758934</v>
      </c>
      <c r="C615" s="65">
        <v>40</v>
      </c>
      <c r="D615" s="66">
        <v>1424</v>
      </c>
      <c r="F615" s="65" t="s">
        <v>537</v>
      </c>
      <c r="G615" s="65" t="s">
        <v>537</v>
      </c>
      <c r="I615" s="65" t="s">
        <v>537</v>
      </c>
      <c r="J615" s="65" t="s">
        <v>537</v>
      </c>
      <c r="K615" s="65" t="s">
        <v>537</v>
      </c>
    </row>
    <row r="616" spans="1:18" x14ac:dyDescent="0.2">
      <c r="A616" s="14">
        <v>43947.541666666672</v>
      </c>
      <c r="B616" s="65">
        <v>25.468934999999998</v>
      </c>
      <c r="C616" s="65">
        <v>34</v>
      </c>
      <c r="D616" s="66">
        <v>1150</v>
      </c>
      <c r="F616" s="65" t="s">
        <v>537</v>
      </c>
      <c r="G616" s="65" t="s">
        <v>537</v>
      </c>
      <c r="I616" s="65" t="s">
        <v>537</v>
      </c>
      <c r="J616" s="65" t="s">
        <v>537</v>
      </c>
      <c r="K616" s="65" t="s">
        <v>537</v>
      </c>
    </row>
    <row r="617" spans="1:18" x14ac:dyDescent="0.2">
      <c r="A617" s="14">
        <v>43947.583333333328</v>
      </c>
      <c r="B617" s="65">
        <v>23.568933000000001</v>
      </c>
      <c r="C617" s="65">
        <v>37</v>
      </c>
      <c r="D617" s="66">
        <v>1107</v>
      </c>
      <c r="F617" s="65" t="s">
        <v>537</v>
      </c>
      <c r="G617" s="65" t="s">
        <v>537</v>
      </c>
      <c r="I617" s="65" t="s">
        <v>537</v>
      </c>
      <c r="J617" s="65" t="s">
        <v>537</v>
      </c>
      <c r="K617" s="65" t="s">
        <v>537</v>
      </c>
    </row>
    <row r="618" spans="1:18" x14ac:dyDescent="0.2">
      <c r="A618" s="14">
        <v>43947.625</v>
      </c>
      <c r="B618" s="65">
        <v>23.888935</v>
      </c>
      <c r="C618" s="65">
        <v>35</v>
      </c>
      <c r="D618" s="66">
        <v>1107</v>
      </c>
      <c r="F618" s="65" t="s">
        <v>537</v>
      </c>
      <c r="G618" s="65" t="s">
        <v>537</v>
      </c>
      <c r="I618" s="65" t="s">
        <v>537</v>
      </c>
      <c r="J618" s="65" t="s">
        <v>537</v>
      </c>
      <c r="K618" s="65" t="s">
        <v>537</v>
      </c>
    </row>
    <row r="619" spans="1:18" x14ac:dyDescent="0.2">
      <c r="A619" s="14">
        <v>43947.666666666672</v>
      </c>
      <c r="B619" s="65">
        <v>23.478933000000001</v>
      </c>
      <c r="C619" s="65">
        <v>35</v>
      </c>
      <c r="D619" s="66">
        <v>1107</v>
      </c>
      <c r="F619" s="65" t="s">
        <v>537</v>
      </c>
      <c r="G619" s="65" t="s">
        <v>537</v>
      </c>
      <c r="I619" s="65" t="s">
        <v>537</v>
      </c>
      <c r="J619" s="65" t="s">
        <v>537</v>
      </c>
      <c r="K619" s="65" t="s">
        <v>537</v>
      </c>
    </row>
    <row r="620" spans="1:18" x14ac:dyDescent="0.2">
      <c r="A620" s="14">
        <v>43947.708333333328</v>
      </c>
      <c r="B620" s="65">
        <v>22.518934000000002</v>
      </c>
      <c r="C620" s="65">
        <v>38</v>
      </c>
      <c r="D620" s="66">
        <v>1080</v>
      </c>
    </row>
    <row r="621" spans="1:18" s="8" customFormat="1" x14ac:dyDescent="0.2">
      <c r="A621" s="14">
        <v>43947.75</v>
      </c>
      <c r="B621" s="65">
        <v>20.808933</v>
      </c>
      <c r="C621" s="65">
        <v>42</v>
      </c>
      <c r="D621" s="66">
        <v>1231</v>
      </c>
      <c r="O621" s="65"/>
      <c r="P621" s="65"/>
      <c r="Q621" s="65"/>
      <c r="R621" s="65"/>
    </row>
    <row r="622" spans="1:18" x14ac:dyDescent="0.2">
      <c r="A622" s="14">
        <v>43947.791666666672</v>
      </c>
      <c r="B622" s="65">
        <v>20.468934999999998</v>
      </c>
      <c r="C622" s="65">
        <v>45</v>
      </c>
      <c r="D622" s="66">
        <v>1231</v>
      </c>
    </row>
    <row r="623" spans="1:18" x14ac:dyDescent="0.2">
      <c r="A623" s="14">
        <v>43947.833333333328</v>
      </c>
      <c r="B623" s="65">
        <v>19.568933000000001</v>
      </c>
      <c r="C623" s="65">
        <v>51</v>
      </c>
      <c r="D623" s="66">
        <v>1305</v>
      </c>
      <c r="F623" s="8"/>
      <c r="G623" s="8"/>
      <c r="I623" s="8"/>
      <c r="J623" s="8"/>
      <c r="K623" s="8"/>
    </row>
    <row r="624" spans="1:18" x14ac:dyDescent="0.2">
      <c r="A624" s="14">
        <v>43947.875</v>
      </c>
      <c r="B624" s="65">
        <v>16.698934999999999</v>
      </c>
      <c r="C624" s="65">
        <v>67</v>
      </c>
      <c r="D624" s="66">
        <v>1173</v>
      </c>
    </row>
    <row r="625" spans="1:11" x14ac:dyDescent="0.2">
      <c r="A625" s="14">
        <v>43947.916666666672</v>
      </c>
      <c r="B625" s="65">
        <v>15.628933999999999</v>
      </c>
      <c r="C625" s="65">
        <v>76</v>
      </c>
      <c r="D625" s="66">
        <v>1423</v>
      </c>
    </row>
    <row r="626" spans="1:11" x14ac:dyDescent="0.2">
      <c r="A626" s="14">
        <v>43947.958333333328</v>
      </c>
      <c r="B626" s="65">
        <v>14.958933999999999</v>
      </c>
      <c r="C626" s="65">
        <v>82</v>
      </c>
      <c r="D626" s="66">
        <v>0</v>
      </c>
      <c r="E626" s="67">
        <v>1289.625</v>
      </c>
    </row>
    <row r="627" spans="1:11" x14ac:dyDescent="0.2">
      <c r="A627" s="14">
        <v>43948</v>
      </c>
      <c r="B627" s="65">
        <v>14.068934</v>
      </c>
      <c r="C627" s="65">
        <v>88</v>
      </c>
      <c r="D627" s="66">
        <v>0</v>
      </c>
    </row>
    <row r="628" spans="1:11" x14ac:dyDescent="0.2">
      <c r="A628" s="14">
        <v>43948.041666666672</v>
      </c>
      <c r="B628" s="65">
        <v>13.368935</v>
      </c>
      <c r="C628" s="65">
        <v>93</v>
      </c>
      <c r="D628" s="66">
        <v>0</v>
      </c>
    </row>
    <row r="629" spans="1:11" x14ac:dyDescent="0.2">
      <c r="A629" s="14">
        <v>43948.083333333328</v>
      </c>
      <c r="B629" s="65">
        <v>13.578934</v>
      </c>
      <c r="C629" s="65">
        <v>92</v>
      </c>
      <c r="D629" s="66">
        <v>0</v>
      </c>
    </row>
    <row r="630" spans="1:11" x14ac:dyDescent="0.2">
      <c r="A630" s="14">
        <v>43948.125</v>
      </c>
      <c r="B630" s="65">
        <v>13.378933999999999</v>
      </c>
      <c r="C630" s="65">
        <v>92</v>
      </c>
      <c r="D630" s="66">
        <v>0</v>
      </c>
    </row>
    <row r="631" spans="1:11" x14ac:dyDescent="0.2">
      <c r="A631" s="14">
        <v>43948.166666666672</v>
      </c>
      <c r="B631" s="65">
        <v>12.958933999999999</v>
      </c>
      <c r="C631" s="65">
        <v>94</v>
      </c>
      <c r="D631" s="66">
        <v>0</v>
      </c>
    </row>
    <row r="632" spans="1:11" x14ac:dyDescent="0.2">
      <c r="A632" s="14">
        <v>43948.208333333328</v>
      </c>
      <c r="B632" s="65">
        <v>12.738934499999999</v>
      </c>
      <c r="C632" s="65">
        <v>95</v>
      </c>
      <c r="D632" s="66">
        <v>0</v>
      </c>
    </row>
    <row r="633" spans="1:11" x14ac:dyDescent="0.2">
      <c r="A633" s="14">
        <v>43948.25</v>
      </c>
      <c r="B633" s="65">
        <v>12.658935</v>
      </c>
      <c r="C633" s="65">
        <v>95</v>
      </c>
      <c r="D633" s="66">
        <v>0</v>
      </c>
    </row>
    <row r="634" spans="1:11" x14ac:dyDescent="0.2">
      <c r="A634" s="14">
        <v>43948.291666666672</v>
      </c>
      <c r="B634" s="65">
        <v>12.7789345</v>
      </c>
      <c r="C634" s="65">
        <v>94</v>
      </c>
      <c r="D634" s="66">
        <v>0</v>
      </c>
      <c r="F634" s="65" t="s">
        <v>537</v>
      </c>
      <c r="G634" s="65" t="s">
        <v>537</v>
      </c>
      <c r="I634" s="65" t="s">
        <v>537</v>
      </c>
      <c r="J634" s="65" t="s">
        <v>537</v>
      </c>
      <c r="K634" s="65" t="s">
        <v>537</v>
      </c>
    </row>
    <row r="635" spans="1:11" x14ac:dyDescent="0.2">
      <c r="A635" s="14">
        <v>43948.333333333328</v>
      </c>
      <c r="B635" s="65">
        <v>13.5289345</v>
      </c>
      <c r="C635" s="65">
        <v>90</v>
      </c>
      <c r="D635" s="66">
        <v>0</v>
      </c>
      <c r="F635" s="65" t="s">
        <v>537</v>
      </c>
      <c r="G635" s="65" t="s">
        <v>537</v>
      </c>
      <c r="I635" s="65" t="s">
        <v>537</v>
      </c>
      <c r="J635" s="65" t="s">
        <v>537</v>
      </c>
      <c r="K635" s="65" t="s">
        <v>537</v>
      </c>
    </row>
    <row r="636" spans="1:11" x14ac:dyDescent="0.2">
      <c r="A636" s="14">
        <v>43948.375</v>
      </c>
      <c r="B636" s="65">
        <v>14.588934</v>
      </c>
      <c r="C636" s="65">
        <v>85</v>
      </c>
      <c r="D636" s="66">
        <v>0</v>
      </c>
      <c r="F636" s="65" t="s">
        <v>537</v>
      </c>
      <c r="G636" s="65" t="s">
        <v>537</v>
      </c>
      <c r="I636" s="65" t="s">
        <v>537</v>
      </c>
      <c r="J636" s="65" t="s">
        <v>537</v>
      </c>
      <c r="K636" s="65" t="s">
        <v>537</v>
      </c>
    </row>
    <row r="637" spans="1:11" x14ac:dyDescent="0.2">
      <c r="A637" s="14">
        <v>43948.416666666672</v>
      </c>
      <c r="B637" s="65">
        <v>15.868935</v>
      </c>
      <c r="C637" s="65">
        <v>77</v>
      </c>
      <c r="D637" s="66">
        <v>1423</v>
      </c>
      <c r="F637" s="65" t="s">
        <v>537</v>
      </c>
      <c r="G637" s="65" t="s">
        <v>537</v>
      </c>
      <c r="I637" s="65" t="s">
        <v>537</v>
      </c>
      <c r="J637" s="65" t="s">
        <v>537</v>
      </c>
      <c r="K637" s="65" t="s">
        <v>537</v>
      </c>
    </row>
    <row r="638" spans="1:11" x14ac:dyDescent="0.2">
      <c r="A638" s="14">
        <v>43948.458333333328</v>
      </c>
      <c r="B638" s="65">
        <v>18.298935</v>
      </c>
      <c r="C638" s="65">
        <v>65</v>
      </c>
      <c r="D638" s="66">
        <v>1333</v>
      </c>
      <c r="F638" s="65" t="s">
        <v>537</v>
      </c>
      <c r="G638" s="65" t="s">
        <v>537</v>
      </c>
      <c r="I638" s="65" t="s">
        <v>537</v>
      </c>
      <c r="J638" s="65" t="s">
        <v>537</v>
      </c>
      <c r="K638" s="65" t="s">
        <v>537</v>
      </c>
    </row>
    <row r="639" spans="1:11" x14ac:dyDescent="0.2">
      <c r="A639" s="14">
        <v>43948.5</v>
      </c>
      <c r="B639" s="65">
        <v>20.378934999999998</v>
      </c>
      <c r="C639" s="65">
        <v>56</v>
      </c>
      <c r="D639" s="66">
        <v>1403</v>
      </c>
      <c r="F639" s="65" t="s">
        <v>537</v>
      </c>
      <c r="G639" s="65" t="s">
        <v>537</v>
      </c>
      <c r="I639" s="65" t="s">
        <v>537</v>
      </c>
      <c r="J639" s="65" t="s">
        <v>537</v>
      </c>
      <c r="K639" s="65" t="s">
        <v>537</v>
      </c>
    </row>
    <row r="640" spans="1:11" x14ac:dyDescent="0.2">
      <c r="A640" s="14">
        <v>43948.541666666672</v>
      </c>
      <c r="B640" s="65">
        <v>22.538934999999999</v>
      </c>
      <c r="C640" s="65">
        <v>47</v>
      </c>
      <c r="D640" s="66">
        <v>1335</v>
      </c>
      <c r="F640" s="65" t="s">
        <v>537</v>
      </c>
      <c r="G640" s="65" t="s">
        <v>537</v>
      </c>
      <c r="I640" s="65" t="s">
        <v>537</v>
      </c>
      <c r="J640" s="65" t="s">
        <v>537</v>
      </c>
      <c r="K640" s="65" t="s">
        <v>537</v>
      </c>
    </row>
    <row r="641" spans="1:11" x14ac:dyDescent="0.2">
      <c r="A641" s="14">
        <v>43948.583333333328</v>
      </c>
      <c r="B641" s="65">
        <v>22.958935</v>
      </c>
      <c r="C641" s="65">
        <v>44</v>
      </c>
      <c r="D641" s="66">
        <v>1335</v>
      </c>
      <c r="F641" s="65" t="s">
        <v>537</v>
      </c>
      <c r="G641" s="65" t="s">
        <v>537</v>
      </c>
      <c r="I641" s="65" t="s">
        <v>537</v>
      </c>
      <c r="J641" s="65" t="s">
        <v>537</v>
      </c>
      <c r="K641" s="65" t="s">
        <v>537</v>
      </c>
    </row>
    <row r="642" spans="1:11" x14ac:dyDescent="0.2">
      <c r="A642" s="14">
        <v>43948.625</v>
      </c>
      <c r="B642" s="65">
        <v>23.118935</v>
      </c>
      <c r="C642" s="65">
        <v>42</v>
      </c>
      <c r="D642" s="66">
        <v>1381</v>
      </c>
      <c r="F642" s="65" t="s">
        <v>537</v>
      </c>
      <c r="G642" s="65" t="s">
        <v>537</v>
      </c>
      <c r="I642" s="65" t="s">
        <v>537</v>
      </c>
      <c r="J642" s="65" t="s">
        <v>537</v>
      </c>
      <c r="K642" s="65" t="s">
        <v>537</v>
      </c>
    </row>
    <row r="643" spans="1:11" x14ac:dyDescent="0.2">
      <c r="A643" s="14">
        <v>43948.666666666672</v>
      </c>
      <c r="B643" s="65">
        <v>23.378934999999998</v>
      </c>
      <c r="C643" s="65">
        <v>41</v>
      </c>
      <c r="D643" s="66">
        <v>1381</v>
      </c>
      <c r="F643" s="65" t="s">
        <v>537</v>
      </c>
      <c r="G643" s="65" t="s">
        <v>537</v>
      </c>
      <c r="I643" s="65" t="s">
        <v>537</v>
      </c>
      <c r="J643" s="65" t="s">
        <v>537</v>
      </c>
      <c r="K643" s="65" t="s">
        <v>537</v>
      </c>
    </row>
    <row r="644" spans="1:11" x14ac:dyDescent="0.2">
      <c r="A644" s="14">
        <v>43948.708333333328</v>
      </c>
      <c r="B644" s="65">
        <v>22.728933000000001</v>
      </c>
      <c r="C644" s="65">
        <v>42</v>
      </c>
      <c r="D644" s="66">
        <v>1335</v>
      </c>
    </row>
    <row r="645" spans="1:11" x14ac:dyDescent="0.2">
      <c r="A645" s="14">
        <v>43948.75</v>
      </c>
      <c r="B645" s="65">
        <v>20.658933999999999</v>
      </c>
      <c r="C645" s="65">
        <v>47</v>
      </c>
      <c r="D645" s="66">
        <v>1231</v>
      </c>
    </row>
    <row r="646" spans="1:11" x14ac:dyDescent="0.2">
      <c r="A646" s="14">
        <v>43948.791666666672</v>
      </c>
      <c r="B646" s="65">
        <v>19.798935</v>
      </c>
      <c r="C646" s="65">
        <v>50</v>
      </c>
      <c r="D646" s="66">
        <v>1305</v>
      </c>
      <c r="E646" s="67"/>
    </row>
    <row r="647" spans="1:11" x14ac:dyDescent="0.2">
      <c r="A647" s="14">
        <v>43948.833333333328</v>
      </c>
      <c r="B647" s="65">
        <v>19.798935</v>
      </c>
      <c r="C647" s="65">
        <v>50</v>
      </c>
      <c r="D647" s="66">
        <v>1305</v>
      </c>
    </row>
    <row r="648" spans="1:11" x14ac:dyDescent="0.2">
      <c r="A648" s="14">
        <v>43948.875</v>
      </c>
      <c r="B648" s="65">
        <v>19.978933000000001</v>
      </c>
      <c r="C648" s="65">
        <v>51</v>
      </c>
      <c r="D648" s="66">
        <v>1305</v>
      </c>
    </row>
    <row r="649" spans="1:11" x14ac:dyDescent="0.2">
      <c r="A649" s="14">
        <v>43948.916666666672</v>
      </c>
      <c r="B649" s="65">
        <v>19.488934</v>
      </c>
      <c r="C649" s="65">
        <v>54</v>
      </c>
      <c r="D649" s="66">
        <v>1305</v>
      </c>
    </row>
    <row r="650" spans="1:11" x14ac:dyDescent="0.2">
      <c r="A650" s="14">
        <v>43948.958333333328</v>
      </c>
      <c r="B650" s="65">
        <v>17.968934999999998</v>
      </c>
      <c r="C650" s="65">
        <v>61</v>
      </c>
      <c r="D650" s="66">
        <v>1242</v>
      </c>
      <c r="E650" s="67">
        <f>AVERAGE(D627:D650)</f>
        <v>775.79166666666663</v>
      </c>
    </row>
    <row r="651" spans="1:11" x14ac:dyDescent="0.2">
      <c r="A651" s="14">
        <v>43949</v>
      </c>
      <c r="B651" s="65">
        <v>17.208935</v>
      </c>
      <c r="C651" s="65">
        <v>67</v>
      </c>
      <c r="D651" s="66">
        <v>1242</v>
      </c>
    </row>
    <row r="652" spans="1:11" x14ac:dyDescent="0.2">
      <c r="A652" s="14">
        <v>43949.041666666672</v>
      </c>
      <c r="B652" s="65">
        <v>15.858934</v>
      </c>
      <c r="C652" s="65">
        <v>73</v>
      </c>
      <c r="D652" s="66">
        <v>1423</v>
      </c>
    </row>
    <row r="653" spans="1:11" x14ac:dyDescent="0.2">
      <c r="A653" s="14">
        <v>43949.083333333328</v>
      </c>
      <c r="B653" s="65">
        <v>14.838934</v>
      </c>
      <c r="C653" s="65">
        <v>77</v>
      </c>
      <c r="D653" s="66">
        <v>0</v>
      </c>
    </row>
    <row r="654" spans="1:11" x14ac:dyDescent="0.2">
      <c r="A654" s="14">
        <v>43949.125</v>
      </c>
      <c r="B654" s="65">
        <v>14.048933999999999</v>
      </c>
      <c r="C654" s="65">
        <v>79</v>
      </c>
      <c r="D654" s="66">
        <v>0</v>
      </c>
    </row>
    <row r="655" spans="1:11" x14ac:dyDescent="0.2">
      <c r="A655" s="14">
        <v>43949.166666666672</v>
      </c>
      <c r="B655" s="65">
        <v>13.128933999999999</v>
      </c>
      <c r="C655" s="65">
        <v>84</v>
      </c>
      <c r="D655" s="66">
        <v>0</v>
      </c>
    </row>
    <row r="656" spans="1:11" x14ac:dyDescent="0.2">
      <c r="A656" s="14">
        <v>43949.208333333328</v>
      </c>
      <c r="B656" s="65">
        <v>13.408935</v>
      </c>
      <c r="C656" s="65">
        <v>84</v>
      </c>
      <c r="D656" s="66">
        <v>0</v>
      </c>
    </row>
    <row r="657" spans="1:14" x14ac:dyDescent="0.2">
      <c r="A657" s="14">
        <v>43949.25</v>
      </c>
      <c r="B657" s="65">
        <v>13.408935</v>
      </c>
      <c r="C657" s="65">
        <v>86</v>
      </c>
      <c r="D657" s="66">
        <v>0</v>
      </c>
    </row>
    <row r="658" spans="1:14" x14ac:dyDescent="0.2">
      <c r="A658" s="14">
        <v>43949.291666666672</v>
      </c>
      <c r="B658" s="65">
        <v>13.658935</v>
      </c>
      <c r="C658" s="65">
        <v>86</v>
      </c>
      <c r="D658" s="66">
        <v>0</v>
      </c>
      <c r="F658" s="65">
        <v>14.3</v>
      </c>
      <c r="G658" s="65">
        <v>81.599999999999994</v>
      </c>
      <c r="H658" s="65">
        <v>122134</v>
      </c>
      <c r="I658" s="65">
        <v>13.3</v>
      </c>
      <c r="J658" s="65">
        <v>86.3</v>
      </c>
      <c r="K658" s="65">
        <v>154322</v>
      </c>
    </row>
    <row r="659" spans="1:14" x14ac:dyDescent="0.2">
      <c r="A659" s="14">
        <v>43949.333333333328</v>
      </c>
      <c r="B659" s="65">
        <v>14.768934</v>
      </c>
      <c r="C659" s="65">
        <v>83</v>
      </c>
      <c r="D659" s="66">
        <v>0</v>
      </c>
      <c r="F659" s="65">
        <v>12.7</v>
      </c>
      <c r="G659" s="65">
        <v>87.1</v>
      </c>
      <c r="I659" s="65">
        <v>12.3</v>
      </c>
      <c r="J659" s="65">
        <v>89.3</v>
      </c>
    </row>
    <row r="660" spans="1:14" x14ac:dyDescent="0.2">
      <c r="A660" s="14">
        <v>43949.375</v>
      </c>
      <c r="B660" s="65">
        <v>16.248933999999998</v>
      </c>
      <c r="C660" s="65">
        <v>75</v>
      </c>
      <c r="D660" s="66">
        <v>1607</v>
      </c>
      <c r="F660" s="65">
        <v>13.6</v>
      </c>
      <c r="G660" s="65">
        <v>86.5</v>
      </c>
      <c r="I660" s="65">
        <v>13.3</v>
      </c>
      <c r="J660" s="65">
        <v>88</v>
      </c>
    </row>
    <row r="661" spans="1:14" x14ac:dyDescent="0.2">
      <c r="A661" s="14">
        <v>43949.416666666672</v>
      </c>
      <c r="B661" s="65">
        <v>16.848934</v>
      </c>
      <c r="C661" s="65">
        <v>74</v>
      </c>
      <c r="D661" s="66">
        <v>1607</v>
      </c>
      <c r="F661" s="65">
        <v>13.3</v>
      </c>
      <c r="G661" s="65">
        <v>85.3</v>
      </c>
      <c r="I661" s="65">
        <v>12.6</v>
      </c>
      <c r="J661" s="65">
        <v>89.9</v>
      </c>
    </row>
    <row r="662" spans="1:14" x14ac:dyDescent="0.2">
      <c r="A662" s="14">
        <v>43949.458333333328</v>
      </c>
      <c r="B662" s="65">
        <v>16.678934000000002</v>
      </c>
      <c r="C662" s="65">
        <v>77</v>
      </c>
      <c r="D662" s="66">
        <v>1607</v>
      </c>
      <c r="F662" s="65">
        <v>14.6</v>
      </c>
      <c r="G662" s="65">
        <v>86.6</v>
      </c>
      <c r="I662" s="65">
        <v>14</v>
      </c>
      <c r="J662" s="65">
        <v>87.9</v>
      </c>
    </row>
    <row r="663" spans="1:14" x14ac:dyDescent="0.2">
      <c r="A663" s="14">
        <v>43949.5</v>
      </c>
      <c r="B663" s="65">
        <v>15.348934</v>
      </c>
      <c r="C663" s="65">
        <v>89</v>
      </c>
      <c r="D663" s="66">
        <v>1632</v>
      </c>
      <c r="F663" s="65">
        <v>15.6</v>
      </c>
      <c r="G663" s="65">
        <v>83.7</v>
      </c>
      <c r="I663" s="65">
        <v>15.1</v>
      </c>
      <c r="J663" s="65">
        <v>85.5</v>
      </c>
    </row>
    <row r="664" spans="1:14" x14ac:dyDescent="0.2">
      <c r="A664" s="14">
        <v>43949.541666666672</v>
      </c>
      <c r="B664" s="65">
        <v>15.0289345</v>
      </c>
      <c r="C664" s="65">
        <v>90</v>
      </c>
      <c r="D664" s="66">
        <v>2158</v>
      </c>
      <c r="F664" s="65">
        <v>15.1</v>
      </c>
      <c r="G664" s="65">
        <v>83.6</v>
      </c>
      <c r="I664" s="65">
        <v>15.2</v>
      </c>
      <c r="J664" s="65">
        <v>84.7</v>
      </c>
    </row>
    <row r="665" spans="1:14" x14ac:dyDescent="0.2">
      <c r="A665" s="14">
        <v>43949.583333333328</v>
      </c>
      <c r="B665" s="65">
        <v>17.068933000000001</v>
      </c>
      <c r="C665" s="65">
        <v>71</v>
      </c>
      <c r="D665" s="66">
        <v>1791</v>
      </c>
      <c r="F665" s="65">
        <v>16</v>
      </c>
      <c r="G665" s="65">
        <v>83.1</v>
      </c>
      <c r="I665" s="65">
        <v>15.6</v>
      </c>
      <c r="J665" s="65">
        <v>84</v>
      </c>
    </row>
    <row r="666" spans="1:14" x14ac:dyDescent="0.2">
      <c r="A666" s="14">
        <v>43949.625</v>
      </c>
      <c r="B666" s="65">
        <v>17.058933</v>
      </c>
      <c r="C666" s="65">
        <v>71</v>
      </c>
      <c r="D666" s="66">
        <v>1791</v>
      </c>
      <c r="F666" s="65">
        <v>14</v>
      </c>
      <c r="G666" s="65">
        <v>84</v>
      </c>
      <c r="I666" s="65">
        <v>13.8</v>
      </c>
      <c r="J666" s="65">
        <v>86.9</v>
      </c>
    </row>
    <row r="667" spans="1:14" x14ac:dyDescent="0.2">
      <c r="A667" s="14">
        <v>43949.666666666672</v>
      </c>
      <c r="B667" s="65">
        <v>16.958935</v>
      </c>
      <c r="C667" s="65">
        <v>71</v>
      </c>
      <c r="D667" s="66">
        <v>1607</v>
      </c>
    </row>
    <row r="668" spans="1:14" x14ac:dyDescent="0.2">
      <c r="A668" s="14">
        <v>43949.708333333328</v>
      </c>
      <c r="B668" s="65">
        <v>17.048935</v>
      </c>
      <c r="C668" s="65">
        <v>69</v>
      </c>
      <c r="D668" s="66">
        <v>1242</v>
      </c>
    </row>
    <row r="669" spans="1:14" x14ac:dyDescent="0.2">
      <c r="A669" s="14">
        <v>43949.75</v>
      </c>
      <c r="B669" s="65">
        <v>16.128934999999998</v>
      </c>
      <c r="C669" s="65">
        <v>75</v>
      </c>
      <c r="D669" s="66">
        <v>1607</v>
      </c>
    </row>
    <row r="670" spans="1:14" x14ac:dyDescent="0.2">
      <c r="A670" s="14">
        <v>43949.791666666672</v>
      </c>
      <c r="B670" s="65">
        <v>15.548933999999999</v>
      </c>
      <c r="C670" s="65">
        <v>78</v>
      </c>
      <c r="D670" s="66">
        <v>1423</v>
      </c>
      <c r="E670" s="67"/>
      <c r="F670" s="55">
        <f>AVERAGE(F654:F669)</f>
        <v>14.355555555555554</v>
      </c>
      <c r="G670" s="55">
        <f>AVERAGE(G654:G669)</f>
        <v>84.611111111111114</v>
      </c>
      <c r="H670" s="55">
        <f>H682-H658</f>
        <v>0</v>
      </c>
      <c r="I670" s="55">
        <f>AVERAGE(I654:I669)</f>
        <v>13.91111111111111</v>
      </c>
      <c r="J670" s="55">
        <f>AVERAGE(J654:J669)</f>
        <v>86.944444444444443</v>
      </c>
      <c r="K670" s="55">
        <f>K682-K658</f>
        <v>231</v>
      </c>
      <c r="L670" s="8"/>
      <c r="M670" s="8"/>
      <c r="N670" s="8"/>
    </row>
    <row r="671" spans="1:14" x14ac:dyDescent="0.2">
      <c r="A671" s="14">
        <v>43949.833333333328</v>
      </c>
      <c r="B671" s="65">
        <v>15.268934</v>
      </c>
      <c r="C671" s="65">
        <v>81</v>
      </c>
      <c r="D671" s="66">
        <v>1632</v>
      </c>
    </row>
    <row r="672" spans="1:14" x14ac:dyDescent="0.2">
      <c r="A672" s="14">
        <v>43949.875</v>
      </c>
      <c r="B672" s="65">
        <v>14.838934</v>
      </c>
      <c r="C672" s="65">
        <v>82</v>
      </c>
      <c r="D672" s="66">
        <v>0</v>
      </c>
    </row>
    <row r="673" spans="1:11" x14ac:dyDescent="0.2">
      <c r="A673" s="14">
        <v>43949.916666666672</v>
      </c>
      <c r="B673" s="65">
        <v>14.408935</v>
      </c>
      <c r="C673" s="65">
        <v>83</v>
      </c>
      <c r="D673" s="66">
        <v>0</v>
      </c>
    </row>
    <row r="674" spans="1:11" x14ac:dyDescent="0.2">
      <c r="A674" s="14">
        <v>43949.958333333328</v>
      </c>
      <c r="B674" s="65">
        <v>14.038933999999999</v>
      </c>
      <c r="C674" s="65">
        <v>83</v>
      </c>
      <c r="D674" s="66">
        <v>0</v>
      </c>
      <c r="E674" s="67">
        <f>AVERAGE(D651:D674)</f>
        <v>932.04166666666663</v>
      </c>
    </row>
    <row r="675" spans="1:11" x14ac:dyDescent="0.2">
      <c r="A675" s="14">
        <v>43950</v>
      </c>
      <c r="B675" s="65">
        <v>13.268934</v>
      </c>
      <c r="C675" s="65">
        <v>86</v>
      </c>
      <c r="D675" s="66">
        <v>0</v>
      </c>
    </row>
    <row r="676" spans="1:11" x14ac:dyDescent="0.2">
      <c r="A676" s="14">
        <v>43950.041666666672</v>
      </c>
      <c r="B676" s="65">
        <v>13.218934000000001</v>
      </c>
      <c r="C676" s="65">
        <v>87</v>
      </c>
      <c r="D676" s="66">
        <v>0</v>
      </c>
    </row>
    <row r="677" spans="1:11" x14ac:dyDescent="0.2">
      <c r="A677" s="14">
        <v>43950.083333333328</v>
      </c>
      <c r="B677" s="65">
        <v>12.368935</v>
      </c>
      <c r="C677" s="65">
        <v>89</v>
      </c>
      <c r="D677" s="66">
        <v>0</v>
      </c>
    </row>
    <row r="678" spans="1:11" x14ac:dyDescent="0.2">
      <c r="A678" s="14">
        <v>43950.125</v>
      </c>
      <c r="B678" s="65">
        <v>11.938934</v>
      </c>
      <c r="C678" s="65">
        <v>91</v>
      </c>
      <c r="D678" s="66">
        <v>0</v>
      </c>
    </row>
    <row r="679" spans="1:11" x14ac:dyDescent="0.2">
      <c r="A679" s="14">
        <v>43950.166666666672</v>
      </c>
      <c r="B679" s="65">
        <v>11.758934</v>
      </c>
      <c r="C679" s="65">
        <v>95</v>
      </c>
      <c r="D679" s="66">
        <v>0</v>
      </c>
    </row>
    <row r="680" spans="1:11" x14ac:dyDescent="0.2">
      <c r="A680" s="14">
        <v>43950.208333333328</v>
      </c>
      <c r="B680" s="65">
        <v>11.318934</v>
      </c>
      <c r="C680" s="65">
        <v>97</v>
      </c>
      <c r="D680" s="66">
        <v>0</v>
      </c>
    </row>
    <row r="681" spans="1:11" x14ac:dyDescent="0.2">
      <c r="A681" s="14">
        <v>43950.25</v>
      </c>
      <c r="B681" s="65">
        <v>11.098934</v>
      </c>
      <c r="C681" s="65">
        <v>97</v>
      </c>
      <c r="D681" s="66">
        <v>0</v>
      </c>
    </row>
    <row r="682" spans="1:11" x14ac:dyDescent="0.2">
      <c r="A682" s="14">
        <v>43950.291666666672</v>
      </c>
      <c r="B682" s="65">
        <v>11.658935</v>
      </c>
      <c r="C682" s="65">
        <v>96</v>
      </c>
      <c r="D682" s="66">
        <v>0</v>
      </c>
      <c r="F682" s="65">
        <v>12.9</v>
      </c>
      <c r="G682" s="65">
        <v>83</v>
      </c>
      <c r="H682" s="65">
        <v>122134</v>
      </c>
      <c r="I682" s="65">
        <v>12.8</v>
      </c>
      <c r="J682" s="65">
        <v>82.7</v>
      </c>
      <c r="K682" s="65">
        <v>154553</v>
      </c>
    </row>
    <row r="683" spans="1:11" x14ac:dyDescent="0.2">
      <c r="A683" s="14">
        <v>43950.333333333328</v>
      </c>
      <c r="B683" s="65">
        <v>14.248934</v>
      </c>
      <c r="C683" s="65">
        <v>85</v>
      </c>
      <c r="D683" s="66">
        <v>0</v>
      </c>
      <c r="F683" s="65">
        <v>13.8</v>
      </c>
      <c r="G683" s="65">
        <v>83.5</v>
      </c>
      <c r="I683" s="65">
        <v>13.8</v>
      </c>
      <c r="J683" s="65">
        <v>83.3</v>
      </c>
    </row>
    <row r="684" spans="1:11" x14ac:dyDescent="0.2">
      <c r="A684" s="14">
        <v>43950.375</v>
      </c>
      <c r="B684" s="65">
        <v>16.778934</v>
      </c>
      <c r="C684" s="65">
        <v>76</v>
      </c>
      <c r="D684" s="66">
        <v>1607</v>
      </c>
      <c r="F684" s="65">
        <v>15.5</v>
      </c>
      <c r="G684" s="65">
        <v>83.4</v>
      </c>
      <c r="I684" s="65">
        <v>15.4</v>
      </c>
      <c r="J684" s="65">
        <v>83.2</v>
      </c>
    </row>
    <row r="685" spans="1:11" x14ac:dyDescent="0.2">
      <c r="A685" s="14">
        <v>43950.416666666672</v>
      </c>
      <c r="B685" s="65">
        <v>18.778934</v>
      </c>
      <c r="C685" s="65">
        <v>69</v>
      </c>
      <c r="D685" s="66">
        <v>1333</v>
      </c>
      <c r="F685" s="65">
        <v>12.8</v>
      </c>
      <c r="G685" s="65">
        <v>86.5</v>
      </c>
      <c r="I685" s="65">
        <v>15</v>
      </c>
      <c r="J685" s="65">
        <v>85</v>
      </c>
    </row>
    <row r="686" spans="1:11" x14ac:dyDescent="0.2">
      <c r="A686" s="14">
        <v>43950.458333333328</v>
      </c>
      <c r="B686" s="65">
        <v>20.418934</v>
      </c>
      <c r="C686" s="65">
        <v>59</v>
      </c>
      <c r="D686" s="66">
        <v>1403</v>
      </c>
      <c r="F686" s="65">
        <v>16.3</v>
      </c>
      <c r="G686" s="65">
        <v>83.9</v>
      </c>
      <c r="I686" s="65">
        <v>16.2</v>
      </c>
      <c r="J686" s="65">
        <v>82.8</v>
      </c>
    </row>
    <row r="687" spans="1:11" x14ac:dyDescent="0.2">
      <c r="A687" s="14">
        <v>43950.5</v>
      </c>
      <c r="B687" s="65">
        <v>20.558933</v>
      </c>
      <c r="C687" s="65">
        <v>53</v>
      </c>
      <c r="D687" s="66">
        <v>1403</v>
      </c>
      <c r="F687" s="65">
        <v>13.8</v>
      </c>
      <c r="G687" s="65">
        <v>87.2</v>
      </c>
      <c r="I687" s="65">
        <v>13.7</v>
      </c>
      <c r="J687" s="65">
        <v>89.7</v>
      </c>
    </row>
    <row r="688" spans="1:11" x14ac:dyDescent="0.2">
      <c r="A688" s="14">
        <v>43950.541666666672</v>
      </c>
      <c r="B688" s="65">
        <v>20.858934000000001</v>
      </c>
      <c r="C688" s="65">
        <v>51</v>
      </c>
      <c r="D688" s="66">
        <v>1403</v>
      </c>
      <c r="F688" s="65">
        <v>14.3</v>
      </c>
      <c r="G688" s="65">
        <v>87.5</v>
      </c>
      <c r="I688" s="65">
        <v>16.7</v>
      </c>
      <c r="J688" s="65">
        <v>82.4</v>
      </c>
    </row>
    <row r="689" spans="1:14" x14ac:dyDescent="0.2">
      <c r="A689" s="14">
        <v>43950.583333333328</v>
      </c>
      <c r="B689" s="65">
        <v>19.808933</v>
      </c>
      <c r="C689" s="65">
        <v>48</v>
      </c>
      <c r="D689" s="66">
        <v>1169</v>
      </c>
      <c r="F689" s="65">
        <v>13.9</v>
      </c>
      <c r="G689" s="65">
        <v>85.7</v>
      </c>
      <c r="I689" s="65">
        <v>13.8</v>
      </c>
      <c r="J689" s="65">
        <v>89.7</v>
      </c>
    </row>
    <row r="690" spans="1:14" x14ac:dyDescent="0.2">
      <c r="A690" s="14">
        <v>43950.625</v>
      </c>
      <c r="B690" s="65">
        <v>20.018934000000002</v>
      </c>
      <c r="C690" s="65">
        <v>46</v>
      </c>
      <c r="D690" s="66">
        <v>1231</v>
      </c>
      <c r="F690" s="65">
        <v>16.100000000000001</v>
      </c>
      <c r="G690" s="65">
        <v>81.099999999999994</v>
      </c>
      <c r="I690" s="65">
        <v>16.3</v>
      </c>
      <c r="J690" s="65">
        <v>79.8</v>
      </c>
    </row>
    <row r="691" spans="1:14" x14ac:dyDescent="0.2">
      <c r="A691" s="14">
        <v>43950.666666666672</v>
      </c>
      <c r="B691" s="65">
        <v>19.808933</v>
      </c>
      <c r="C691" s="65">
        <v>46</v>
      </c>
      <c r="D691" s="66">
        <v>1169</v>
      </c>
    </row>
    <row r="692" spans="1:14" x14ac:dyDescent="0.2">
      <c r="A692" s="14">
        <v>43950.708333333328</v>
      </c>
      <c r="B692" s="65">
        <v>19.118935</v>
      </c>
      <c r="C692" s="65">
        <v>48</v>
      </c>
      <c r="D692" s="66">
        <v>1169</v>
      </c>
    </row>
    <row r="693" spans="1:14" x14ac:dyDescent="0.2">
      <c r="A693" s="14">
        <v>43950.75</v>
      </c>
      <c r="B693" s="65">
        <v>17.608934000000001</v>
      </c>
      <c r="C693" s="65">
        <v>53</v>
      </c>
      <c r="D693" s="66">
        <v>1103</v>
      </c>
    </row>
    <row r="694" spans="1:14" x14ac:dyDescent="0.2">
      <c r="A694" s="14">
        <v>43950.791666666672</v>
      </c>
      <c r="B694" s="65">
        <v>17.228933000000001</v>
      </c>
      <c r="C694" s="65">
        <v>54</v>
      </c>
      <c r="D694" s="66">
        <v>1103</v>
      </c>
      <c r="E694" s="67"/>
      <c r="F694" s="55">
        <f>AVERAGE(F678:F693)</f>
        <v>14.377777777777778</v>
      </c>
      <c r="G694" s="55">
        <f>AVERAGE(G678:G693)</f>
        <v>84.644444444444446</v>
      </c>
      <c r="H694" s="55">
        <f>H702-H678</f>
        <v>0</v>
      </c>
      <c r="I694" s="55">
        <f>AVERAGE(I678:I693)</f>
        <v>14.855555555555558</v>
      </c>
      <c r="J694" s="55">
        <f>AVERAGE(J678:J693)</f>
        <v>84.288888888888891</v>
      </c>
      <c r="K694" s="55">
        <f>K706-K682</f>
        <v>462</v>
      </c>
      <c r="L694" s="8"/>
      <c r="M694" s="8"/>
      <c r="N694" s="8"/>
    </row>
    <row r="695" spans="1:14" x14ac:dyDescent="0.2">
      <c r="A695" s="14">
        <v>43950.833333333328</v>
      </c>
      <c r="B695" s="65">
        <v>16.478933000000001</v>
      </c>
      <c r="C695" s="65">
        <v>56</v>
      </c>
      <c r="D695" s="66">
        <v>996</v>
      </c>
    </row>
    <row r="696" spans="1:14" x14ac:dyDescent="0.2">
      <c r="A696" s="14">
        <v>43950.875</v>
      </c>
      <c r="B696" s="65">
        <v>15.848934</v>
      </c>
      <c r="C696" s="65">
        <v>58</v>
      </c>
      <c r="D696" s="66">
        <v>8885</v>
      </c>
    </row>
    <row r="697" spans="1:14" x14ac:dyDescent="0.2">
      <c r="A697" s="14">
        <v>43950.916666666672</v>
      </c>
      <c r="B697" s="65">
        <v>15.428934</v>
      </c>
      <c r="C697" s="65">
        <v>58</v>
      </c>
      <c r="D697" s="66">
        <v>8885</v>
      </c>
    </row>
    <row r="698" spans="1:14" x14ac:dyDescent="0.2">
      <c r="A698" s="14">
        <v>43950.958333333328</v>
      </c>
      <c r="B698" s="65">
        <v>14.868935</v>
      </c>
      <c r="C698" s="65">
        <v>59</v>
      </c>
      <c r="D698" s="66">
        <v>0</v>
      </c>
      <c r="E698" s="67">
        <f>AVERAGE(D675:D698)</f>
        <v>1369.125</v>
      </c>
    </row>
    <row r="699" spans="1:14" x14ac:dyDescent="0.2">
      <c r="A699" s="14">
        <v>43951</v>
      </c>
      <c r="B699" s="65">
        <v>14.078934</v>
      </c>
      <c r="C699" s="65">
        <v>61</v>
      </c>
      <c r="D699" s="66">
        <v>0</v>
      </c>
    </row>
    <row r="700" spans="1:14" x14ac:dyDescent="0.2">
      <c r="A700" s="14">
        <v>43951.041666666672</v>
      </c>
      <c r="B700" s="65">
        <v>13.368935</v>
      </c>
      <c r="C700" s="65">
        <v>63</v>
      </c>
      <c r="D700" s="66">
        <v>0</v>
      </c>
    </row>
    <row r="701" spans="1:14" x14ac:dyDescent="0.2">
      <c r="A701" s="14">
        <v>43951.083333333328</v>
      </c>
      <c r="B701" s="65">
        <v>12.7789345</v>
      </c>
      <c r="C701" s="65">
        <v>65</v>
      </c>
      <c r="D701" s="66">
        <v>0</v>
      </c>
    </row>
    <row r="702" spans="1:14" x14ac:dyDescent="0.2">
      <c r="A702" s="14">
        <v>43951.125</v>
      </c>
      <c r="B702" s="65">
        <v>12.228934000000001</v>
      </c>
      <c r="C702" s="65">
        <v>67</v>
      </c>
      <c r="D702" s="66">
        <v>0</v>
      </c>
    </row>
    <row r="703" spans="1:14" x14ac:dyDescent="0.2">
      <c r="A703" s="14">
        <v>43951.166666666672</v>
      </c>
      <c r="B703" s="65">
        <v>11.748934</v>
      </c>
      <c r="C703" s="65">
        <v>68</v>
      </c>
      <c r="D703" s="66">
        <v>0</v>
      </c>
    </row>
    <row r="704" spans="1:14" x14ac:dyDescent="0.2">
      <c r="A704" s="14">
        <v>43951.208333333328</v>
      </c>
      <c r="B704" s="65">
        <v>11.248934</v>
      </c>
      <c r="C704" s="65">
        <v>70</v>
      </c>
      <c r="D704" s="66">
        <v>0</v>
      </c>
    </row>
    <row r="705" spans="1:14" x14ac:dyDescent="0.2">
      <c r="A705" s="14">
        <v>43951.25</v>
      </c>
      <c r="B705" s="65">
        <v>10.808934000000001</v>
      </c>
      <c r="C705" s="65">
        <v>72</v>
      </c>
      <c r="D705" s="66">
        <v>0</v>
      </c>
    </row>
    <row r="706" spans="1:14" x14ac:dyDescent="0.2">
      <c r="A706" s="14">
        <v>43951.291666666672</v>
      </c>
      <c r="B706" s="65">
        <v>10.798933999999999</v>
      </c>
      <c r="C706" s="65">
        <v>72</v>
      </c>
      <c r="D706" s="66">
        <v>0</v>
      </c>
      <c r="F706" s="65">
        <v>12.1</v>
      </c>
      <c r="G706" s="65">
        <v>83</v>
      </c>
      <c r="H706" s="65">
        <v>122725</v>
      </c>
      <c r="I706" s="65">
        <v>12.4</v>
      </c>
      <c r="J706" s="65">
        <v>82.1</v>
      </c>
      <c r="K706" s="65">
        <v>155015</v>
      </c>
    </row>
    <row r="707" spans="1:14" x14ac:dyDescent="0.2">
      <c r="A707" s="14">
        <v>43951.333333333328</v>
      </c>
      <c r="B707" s="65">
        <v>13.188934</v>
      </c>
      <c r="C707" s="65">
        <v>64</v>
      </c>
      <c r="D707" s="66">
        <v>0</v>
      </c>
      <c r="F707" s="65">
        <v>12.6</v>
      </c>
      <c r="G707" s="65">
        <v>86.6</v>
      </c>
      <c r="I707" s="65">
        <v>14.6</v>
      </c>
      <c r="J707" s="65">
        <v>85.3</v>
      </c>
    </row>
    <row r="708" spans="1:14" x14ac:dyDescent="0.2">
      <c r="A708" s="14">
        <v>43951.375</v>
      </c>
      <c r="B708" s="65">
        <v>17.558933</v>
      </c>
      <c r="C708" s="65">
        <v>51</v>
      </c>
      <c r="D708" s="66">
        <v>1103</v>
      </c>
      <c r="F708" s="65">
        <v>14.8</v>
      </c>
      <c r="G708" s="65">
        <v>74.400000000000006</v>
      </c>
      <c r="I708" s="65">
        <v>12.6</v>
      </c>
      <c r="J708" s="65">
        <v>87.6</v>
      </c>
    </row>
    <row r="709" spans="1:14" x14ac:dyDescent="0.2">
      <c r="A709" s="14">
        <v>43951.416666666672</v>
      </c>
      <c r="B709" s="65">
        <v>19.658933999999999</v>
      </c>
      <c r="C709" s="65">
        <v>42</v>
      </c>
      <c r="D709" s="66">
        <v>1169</v>
      </c>
      <c r="F709" s="65">
        <v>14.1</v>
      </c>
      <c r="G709" s="65">
        <v>79.2</v>
      </c>
      <c r="I709" s="65">
        <v>15.6</v>
      </c>
      <c r="J709" s="65">
        <v>88.7</v>
      </c>
    </row>
    <row r="710" spans="1:14" x14ac:dyDescent="0.2">
      <c r="A710" s="14">
        <v>43951.458333333328</v>
      </c>
      <c r="B710" s="65">
        <v>20.728933000000001</v>
      </c>
      <c r="C710" s="65">
        <v>35</v>
      </c>
      <c r="D710" s="66">
        <v>1003</v>
      </c>
      <c r="F710" s="65">
        <v>12.8</v>
      </c>
      <c r="G710" s="65">
        <v>82.9</v>
      </c>
      <c r="I710" s="65">
        <v>11.8</v>
      </c>
      <c r="J710" s="65">
        <v>86.9</v>
      </c>
    </row>
    <row r="711" spans="1:14" x14ac:dyDescent="0.2">
      <c r="A711" s="14">
        <v>43951.5</v>
      </c>
      <c r="B711" s="65">
        <v>21.578934</v>
      </c>
      <c r="C711" s="65">
        <v>33</v>
      </c>
      <c r="D711" s="66">
        <v>1046</v>
      </c>
      <c r="F711" s="65">
        <v>14.1</v>
      </c>
      <c r="G711" s="65">
        <v>79.099999999999994</v>
      </c>
      <c r="I711" s="65">
        <v>13.6</v>
      </c>
      <c r="J711" s="65">
        <v>86.8</v>
      </c>
    </row>
    <row r="712" spans="1:14" x14ac:dyDescent="0.2">
      <c r="A712" s="14">
        <v>43951.541666666672</v>
      </c>
      <c r="B712" s="65">
        <v>22.218934999999998</v>
      </c>
      <c r="C712" s="65">
        <v>31</v>
      </c>
      <c r="D712" s="66">
        <v>1080</v>
      </c>
      <c r="F712" s="65">
        <v>14.6</v>
      </c>
      <c r="G712" s="65">
        <v>81.099999999999994</v>
      </c>
      <c r="I712" s="65">
        <v>13.3</v>
      </c>
      <c r="J712" s="65">
        <v>86.3</v>
      </c>
    </row>
    <row r="713" spans="1:14" x14ac:dyDescent="0.2">
      <c r="A713" s="14">
        <v>43951.583333333328</v>
      </c>
      <c r="B713" s="65">
        <v>22.238934</v>
      </c>
      <c r="C713" s="65">
        <v>32</v>
      </c>
      <c r="D713" s="66">
        <v>1080</v>
      </c>
      <c r="F713" s="65">
        <v>14</v>
      </c>
      <c r="G713" s="65">
        <v>78.2</v>
      </c>
      <c r="I713" s="65">
        <v>12.8</v>
      </c>
      <c r="J713" s="65">
        <v>84.8</v>
      </c>
    </row>
    <row r="714" spans="1:14" x14ac:dyDescent="0.2">
      <c r="A714" s="14">
        <v>43951.625</v>
      </c>
      <c r="B714" s="65">
        <v>22.448934999999999</v>
      </c>
      <c r="C714" s="65">
        <v>32</v>
      </c>
      <c r="D714" s="66">
        <v>1080</v>
      </c>
      <c r="F714" s="65">
        <v>15</v>
      </c>
      <c r="G714" s="65">
        <v>79.2</v>
      </c>
      <c r="I714" s="65">
        <v>14.1</v>
      </c>
      <c r="J714" s="65">
        <v>84.4</v>
      </c>
    </row>
    <row r="715" spans="1:14" x14ac:dyDescent="0.2">
      <c r="A715" s="14">
        <v>43951.666666666672</v>
      </c>
      <c r="B715" s="65">
        <v>22.228933000000001</v>
      </c>
      <c r="C715" s="65">
        <v>32</v>
      </c>
      <c r="D715" s="66">
        <v>1080</v>
      </c>
    </row>
    <row r="716" spans="1:14" x14ac:dyDescent="0.2">
      <c r="A716" s="14">
        <v>43951.708333333328</v>
      </c>
      <c r="B716" s="65">
        <v>21.338933999999998</v>
      </c>
      <c r="C716" s="65">
        <v>35</v>
      </c>
      <c r="D716" s="66">
        <v>1046</v>
      </c>
    </row>
    <row r="717" spans="1:14" x14ac:dyDescent="0.2">
      <c r="A717" s="14">
        <v>43951.75</v>
      </c>
      <c r="B717" s="65">
        <v>19.648933</v>
      </c>
      <c r="C717" s="65">
        <v>37</v>
      </c>
      <c r="D717" s="66">
        <v>949</v>
      </c>
    </row>
    <row r="718" spans="1:14" x14ac:dyDescent="0.2">
      <c r="A718" s="14">
        <v>43951.791666666672</v>
      </c>
      <c r="B718" s="65">
        <v>18.898933</v>
      </c>
      <c r="C718" s="65">
        <v>38</v>
      </c>
      <c r="D718" s="66">
        <v>881</v>
      </c>
      <c r="E718" s="67"/>
      <c r="L718" s="8"/>
      <c r="M718" s="8"/>
      <c r="N718" s="8"/>
    </row>
    <row r="719" spans="1:14" x14ac:dyDescent="0.2">
      <c r="A719" s="14">
        <v>43951.833333333328</v>
      </c>
      <c r="B719" s="65">
        <v>18.378934999999998</v>
      </c>
      <c r="C719" s="65">
        <v>39</v>
      </c>
      <c r="D719" s="66">
        <v>881</v>
      </c>
    </row>
    <row r="720" spans="1:14" x14ac:dyDescent="0.2">
      <c r="A720" s="14">
        <v>43951.875</v>
      </c>
      <c r="B720" s="65">
        <v>17.658933999999999</v>
      </c>
      <c r="C720" s="65">
        <v>41</v>
      </c>
      <c r="D720" s="66">
        <v>1016</v>
      </c>
    </row>
    <row r="721" spans="1:11" x14ac:dyDescent="0.2">
      <c r="A721" s="14">
        <v>43951.916666666672</v>
      </c>
      <c r="B721" s="65">
        <v>16.958935</v>
      </c>
      <c r="C721" s="65">
        <v>43</v>
      </c>
      <c r="D721" s="66">
        <v>921</v>
      </c>
    </row>
    <row r="722" spans="1:11" x14ac:dyDescent="0.2">
      <c r="A722" s="14">
        <v>43951.958333333328</v>
      </c>
      <c r="B722" s="65">
        <v>16.408933999999999</v>
      </c>
      <c r="C722" s="65">
        <v>45</v>
      </c>
      <c r="D722" s="66">
        <v>921</v>
      </c>
      <c r="E722" s="67">
        <f>AVERAGE(D699:D722)</f>
        <v>635.66666666666663</v>
      </c>
      <c r="F722" s="55">
        <f>AVERAGE(F706:F721)</f>
        <v>13.788888888888888</v>
      </c>
      <c r="G722" s="55">
        <f>AVERAGE(G706:G721)</f>
        <v>80.411111111111126</v>
      </c>
      <c r="H722" s="55"/>
      <c r="I722" s="55">
        <f>AVERAGE(I706:I721)</f>
        <v>13.422222222222221</v>
      </c>
      <c r="J722" s="55">
        <f>AVERAGE(J706:J721)</f>
        <v>85.877777777777766</v>
      </c>
      <c r="K722" s="55">
        <f>K734-K710</f>
        <v>0</v>
      </c>
    </row>
    <row r="723" spans="1:11" x14ac:dyDescent="0.2">
      <c r="A723" s="14"/>
      <c r="B723" s="65"/>
      <c r="D723" s="67"/>
    </row>
    <row r="724" spans="1:11" x14ac:dyDescent="0.2">
      <c r="A724" s="14"/>
      <c r="B724" s="65"/>
      <c r="D724" s="67"/>
    </row>
    <row r="725" spans="1:11" x14ac:dyDescent="0.2">
      <c r="A725" s="14"/>
      <c r="B725" s="65"/>
      <c r="D725" s="67"/>
    </row>
    <row r="726" spans="1:11" x14ac:dyDescent="0.2">
      <c r="A726" s="14"/>
      <c r="B726" s="65"/>
      <c r="D726" s="67"/>
    </row>
    <row r="727" spans="1:11" x14ac:dyDescent="0.2">
      <c r="A727" s="14"/>
      <c r="B727" s="65"/>
      <c r="D727" s="67"/>
    </row>
    <row r="728" spans="1:11" x14ac:dyDescent="0.2">
      <c r="A728" s="14"/>
      <c r="B728" s="65"/>
      <c r="D728" s="67"/>
    </row>
    <row r="729" spans="1:11" x14ac:dyDescent="0.2">
      <c r="A729" s="14"/>
      <c r="B729" s="65"/>
      <c r="D729" s="67"/>
    </row>
    <row r="730" spans="1:11" x14ac:dyDescent="0.2">
      <c r="A730" s="14"/>
      <c r="B730" s="65"/>
      <c r="D730" s="67"/>
    </row>
    <row r="731" spans="1:11" x14ac:dyDescent="0.2">
      <c r="A731" s="14"/>
      <c r="B731" s="65"/>
      <c r="D731" s="67"/>
    </row>
    <row r="732" spans="1:11" x14ac:dyDescent="0.2">
      <c r="A732" s="14"/>
      <c r="B732" s="65"/>
      <c r="D732" s="67"/>
    </row>
    <row r="733" spans="1:11" x14ac:dyDescent="0.2">
      <c r="A733" s="14"/>
      <c r="B733" s="65"/>
      <c r="D733" s="67"/>
    </row>
    <row r="734" spans="1:11" x14ac:dyDescent="0.2">
      <c r="A734" s="14"/>
      <c r="B734" s="65"/>
      <c r="D734" s="67"/>
    </row>
    <row r="735" spans="1:11" x14ac:dyDescent="0.2">
      <c r="A735" s="14"/>
      <c r="B735" s="65"/>
      <c r="D735" s="67"/>
    </row>
    <row r="736" spans="1:11" x14ac:dyDescent="0.2">
      <c r="A736" s="14"/>
      <c r="B736" s="65"/>
      <c r="D736" s="67"/>
    </row>
    <row r="737" spans="1:5" x14ac:dyDescent="0.2">
      <c r="A737" s="14"/>
      <c r="B737" s="65"/>
      <c r="D737" s="67"/>
    </row>
    <row r="738" spans="1:5" x14ac:dyDescent="0.2">
      <c r="A738" s="14"/>
      <c r="B738" s="65"/>
      <c r="D738" s="67"/>
    </row>
    <row r="739" spans="1:5" x14ac:dyDescent="0.2">
      <c r="A739" s="14"/>
      <c r="B739" s="65"/>
      <c r="D739" s="67"/>
    </row>
    <row r="740" spans="1:5" x14ac:dyDescent="0.2">
      <c r="A740" s="14"/>
      <c r="B740" s="65"/>
      <c r="D740" s="67"/>
    </row>
    <row r="741" spans="1:5" x14ac:dyDescent="0.2">
      <c r="A741" s="14"/>
      <c r="B741" s="65"/>
      <c r="D741" s="67"/>
    </row>
    <row r="742" spans="1:5" x14ac:dyDescent="0.2">
      <c r="A742" s="14"/>
      <c r="B742" s="65"/>
      <c r="D742" s="67"/>
    </row>
    <row r="743" spans="1:5" x14ac:dyDescent="0.2">
      <c r="A743" s="14"/>
      <c r="B743" s="65"/>
      <c r="D743" s="67"/>
    </row>
    <row r="744" spans="1:5" x14ac:dyDescent="0.2">
      <c r="A744" s="14"/>
      <c r="B744" s="65"/>
      <c r="D744" s="67"/>
    </row>
    <row r="745" spans="1:5" x14ac:dyDescent="0.2">
      <c r="A745" s="14"/>
      <c r="B745" s="65"/>
      <c r="D745" s="67"/>
    </row>
    <row r="746" spans="1:5" x14ac:dyDescent="0.2">
      <c r="A746" s="14"/>
      <c r="B746" s="65"/>
      <c r="D746" s="67"/>
      <c r="E746" s="67"/>
    </row>
    <row r="747" spans="1:5" x14ac:dyDescent="0.2">
      <c r="A747" s="1"/>
      <c r="B747" s="15"/>
      <c r="C747" s="8"/>
      <c r="D747" s="67"/>
    </row>
    <row r="748" spans="1:5" x14ac:dyDescent="0.2">
      <c r="A748" s="1"/>
      <c r="B748" s="15"/>
      <c r="C748" s="8"/>
      <c r="D748" s="67"/>
    </row>
    <row r="749" spans="1:5" x14ac:dyDescent="0.2">
      <c r="A749" s="11"/>
      <c r="B749" s="15"/>
      <c r="C749" s="8"/>
      <c r="D749" s="67"/>
    </row>
    <row r="750" spans="1:5" x14ac:dyDescent="0.2">
      <c r="A750" s="11"/>
      <c r="B750" s="15"/>
      <c r="C750" s="8"/>
      <c r="D750" s="67"/>
    </row>
    <row r="751" spans="1:5" x14ac:dyDescent="0.2">
      <c r="A751" s="11"/>
      <c r="B751" s="15"/>
      <c r="C751" s="8"/>
      <c r="D751" s="67"/>
    </row>
    <row r="752" spans="1:5" x14ac:dyDescent="0.2">
      <c r="A752" s="11"/>
      <c r="B752" s="15"/>
      <c r="C752" s="8"/>
      <c r="D752" s="67"/>
    </row>
    <row r="753" spans="1:4" x14ac:dyDescent="0.2">
      <c r="A753" s="11"/>
      <c r="B753" s="15"/>
      <c r="C753" s="8"/>
      <c r="D753" s="67"/>
    </row>
    <row r="754" spans="1:4" x14ac:dyDescent="0.2">
      <c r="A754" s="11"/>
      <c r="B754" s="15"/>
      <c r="C754" s="8"/>
      <c r="D754" s="67"/>
    </row>
    <row r="755" spans="1:4" x14ac:dyDescent="0.2">
      <c r="A755" s="11"/>
      <c r="B755" s="15"/>
      <c r="C755" s="8"/>
      <c r="D755" s="67"/>
    </row>
    <row r="756" spans="1:4" x14ac:dyDescent="0.2">
      <c r="A756" s="8"/>
      <c r="B756" s="15"/>
      <c r="C756" s="8"/>
      <c r="D756" s="67"/>
    </row>
    <row r="757" spans="1:4" x14ac:dyDescent="0.2">
      <c r="A757" s="11"/>
      <c r="B757" s="15"/>
      <c r="C757" s="8"/>
      <c r="D757" s="67"/>
    </row>
    <row r="758" spans="1:4" x14ac:dyDescent="0.2">
      <c r="A758" s="11"/>
      <c r="B758" s="15"/>
      <c r="C758" s="8"/>
      <c r="D758" s="67"/>
    </row>
    <row r="759" spans="1:4" x14ac:dyDescent="0.2">
      <c r="A759" s="11"/>
      <c r="B759" s="15"/>
      <c r="C759" s="8"/>
      <c r="D759" s="67"/>
    </row>
    <row r="760" spans="1:4" x14ac:dyDescent="0.2">
      <c r="A760" s="11"/>
      <c r="B760" s="15"/>
      <c r="C760" s="8"/>
      <c r="D760" s="67"/>
    </row>
    <row r="761" spans="1:4" x14ac:dyDescent="0.2">
      <c r="A761" s="11"/>
      <c r="B761" s="15"/>
      <c r="C761" s="8"/>
      <c r="D761" s="67"/>
    </row>
    <row r="762" spans="1:4" x14ac:dyDescent="0.2">
      <c r="A762" s="11"/>
      <c r="B762" s="15"/>
      <c r="C762" s="8"/>
      <c r="D762" s="67"/>
    </row>
    <row r="763" spans="1:4" x14ac:dyDescent="0.2">
      <c r="A763" s="11"/>
      <c r="B763" s="15"/>
      <c r="C763" s="8"/>
      <c r="D763" s="67"/>
    </row>
    <row r="764" spans="1:4" x14ac:dyDescent="0.2">
      <c r="A764" s="11"/>
      <c r="B764" s="15"/>
      <c r="C764" s="8"/>
      <c r="D764" s="67"/>
    </row>
    <row r="765" spans="1:4" x14ac:dyDescent="0.2">
      <c r="A765" s="8"/>
      <c r="B765" s="15"/>
      <c r="C765" s="8"/>
      <c r="D765" s="67"/>
    </row>
    <row r="766" spans="1:4" x14ac:dyDescent="0.2">
      <c r="A766" s="11"/>
      <c r="B766" s="15"/>
      <c r="C766" s="8"/>
      <c r="D766" s="67"/>
    </row>
    <row r="767" spans="1:4" x14ac:dyDescent="0.2">
      <c r="A767" s="11"/>
      <c r="B767" s="15"/>
      <c r="C767" s="8"/>
      <c r="D767" s="67"/>
    </row>
    <row r="768" spans="1:4" x14ac:dyDescent="0.2">
      <c r="A768" s="11"/>
      <c r="B768" s="15"/>
      <c r="C768" s="8"/>
      <c r="D768" s="67"/>
    </row>
    <row r="769" spans="1:4" x14ac:dyDescent="0.2">
      <c r="A769" s="11"/>
      <c r="B769" s="15"/>
      <c r="C769" s="8"/>
      <c r="D769" s="67"/>
    </row>
    <row r="770" spans="1:4" x14ac:dyDescent="0.2">
      <c r="A770" s="11"/>
      <c r="B770" s="15"/>
      <c r="C770" s="8"/>
      <c r="D770" s="67"/>
    </row>
    <row r="771" spans="1:4" x14ac:dyDescent="0.2">
      <c r="A771" s="11"/>
      <c r="B771" s="15"/>
      <c r="C771" s="8"/>
      <c r="D771" s="67"/>
    </row>
    <row r="772" spans="1:4" x14ac:dyDescent="0.2">
      <c r="A772" s="11"/>
      <c r="B772" s="15"/>
      <c r="C772" s="8"/>
      <c r="D772" s="67"/>
    </row>
    <row r="773" spans="1:4" x14ac:dyDescent="0.2">
      <c r="A773" s="11"/>
      <c r="B773" s="15"/>
      <c r="C773" s="8"/>
      <c r="D773" s="67"/>
    </row>
    <row r="774" spans="1:4" x14ac:dyDescent="0.2">
      <c r="A774" s="8"/>
      <c r="B774" s="15"/>
      <c r="C774" s="8"/>
      <c r="D774" s="67"/>
    </row>
    <row r="775" spans="1:4" x14ac:dyDescent="0.2">
      <c r="A775" s="11"/>
      <c r="B775" s="15"/>
      <c r="C775" s="8"/>
      <c r="D775" s="67"/>
    </row>
    <row r="776" spans="1:4" x14ac:dyDescent="0.2">
      <c r="A776" s="11"/>
      <c r="B776" s="15"/>
      <c r="C776" s="8"/>
      <c r="D776" s="67"/>
    </row>
    <row r="777" spans="1:4" x14ac:dyDescent="0.2">
      <c r="A777" s="11"/>
      <c r="B777" s="15"/>
      <c r="C777" s="8"/>
      <c r="D777" s="67"/>
    </row>
    <row r="778" spans="1:4" x14ac:dyDescent="0.2">
      <c r="A778" s="11"/>
      <c r="B778" s="15"/>
      <c r="C778" s="8"/>
      <c r="D778" s="67"/>
    </row>
    <row r="779" spans="1:4" x14ac:dyDescent="0.2">
      <c r="A779" s="11"/>
      <c r="B779" s="15"/>
      <c r="C779" s="8"/>
      <c r="D779" s="67"/>
    </row>
    <row r="780" spans="1:4" x14ac:dyDescent="0.2">
      <c r="A780" s="11"/>
      <c r="B780" s="15"/>
      <c r="C780" s="8"/>
      <c r="D780" s="67"/>
    </row>
    <row r="781" spans="1:4" x14ac:dyDescent="0.2">
      <c r="A781" s="11"/>
      <c r="B781" s="15"/>
      <c r="C781" s="8"/>
      <c r="D781" s="67"/>
    </row>
    <row r="782" spans="1:4" x14ac:dyDescent="0.2">
      <c r="A782" s="11"/>
      <c r="B782" s="15"/>
      <c r="C782" s="8"/>
      <c r="D782" s="67"/>
    </row>
    <row r="783" spans="1:4" x14ac:dyDescent="0.2">
      <c r="A783" s="8"/>
      <c r="B783" s="15"/>
      <c r="C783" s="8"/>
      <c r="D783" s="67"/>
    </row>
    <row r="784" spans="1:4" x14ac:dyDescent="0.2">
      <c r="A784" s="11"/>
      <c r="B784" s="15"/>
      <c r="C784" s="8"/>
      <c r="D784" s="67"/>
    </row>
    <row r="785" spans="1:4" x14ac:dyDescent="0.2">
      <c r="A785" s="11"/>
      <c r="B785" s="15"/>
      <c r="C785" s="8"/>
      <c r="D785" s="67"/>
    </row>
    <row r="786" spans="1:4" x14ac:dyDescent="0.2">
      <c r="A786" s="11"/>
      <c r="B786" s="15"/>
      <c r="C786" s="8"/>
      <c r="D786" s="67"/>
    </row>
    <row r="787" spans="1:4" x14ac:dyDescent="0.2">
      <c r="A787" s="11"/>
      <c r="B787" s="15"/>
      <c r="C787" s="8"/>
      <c r="D787" s="67"/>
    </row>
    <row r="788" spans="1:4" x14ac:dyDescent="0.2">
      <c r="A788" s="11"/>
      <c r="B788" s="15"/>
      <c r="C788" s="8"/>
      <c r="D788" s="67"/>
    </row>
    <row r="789" spans="1:4" x14ac:dyDescent="0.2">
      <c r="A789" s="11"/>
      <c r="B789" s="15"/>
      <c r="C789" s="8"/>
      <c r="D789" s="67"/>
    </row>
    <row r="790" spans="1:4" x14ac:dyDescent="0.2">
      <c r="A790" s="11"/>
      <c r="B790" s="15"/>
      <c r="C790" s="8"/>
      <c r="D790" s="67"/>
    </row>
    <row r="791" spans="1:4" x14ac:dyDescent="0.2">
      <c r="A791" s="11"/>
      <c r="B791" s="15"/>
      <c r="C791" s="8"/>
      <c r="D791" s="67"/>
    </row>
    <row r="792" spans="1:4" x14ac:dyDescent="0.2">
      <c r="A792" s="8"/>
      <c r="B792" s="15"/>
      <c r="C792" s="8"/>
      <c r="D792" s="67"/>
    </row>
    <row r="793" spans="1:4" x14ac:dyDescent="0.2">
      <c r="A793" s="11"/>
      <c r="B793" s="15"/>
      <c r="C793" s="8"/>
      <c r="D793" s="67"/>
    </row>
    <row r="794" spans="1:4" x14ac:dyDescent="0.2">
      <c r="A794" s="11"/>
      <c r="B794" s="15"/>
      <c r="C794" s="8"/>
      <c r="D794" s="67"/>
    </row>
    <row r="795" spans="1:4" x14ac:dyDescent="0.2">
      <c r="A795" s="11"/>
      <c r="B795" s="15"/>
      <c r="C795" s="8"/>
      <c r="D795" s="67"/>
    </row>
    <row r="796" spans="1:4" x14ac:dyDescent="0.2">
      <c r="A796" s="11"/>
      <c r="B796" s="15"/>
      <c r="C796" s="8"/>
      <c r="D796" s="67"/>
    </row>
    <row r="797" spans="1:4" x14ac:dyDescent="0.2">
      <c r="A797" s="11"/>
      <c r="B797" s="15"/>
      <c r="C797" s="8"/>
      <c r="D797" s="67"/>
    </row>
    <row r="798" spans="1:4" x14ac:dyDescent="0.2">
      <c r="A798" s="11"/>
      <c r="B798" s="15"/>
      <c r="C798" s="8"/>
      <c r="D798" s="67"/>
    </row>
    <row r="799" spans="1:4" x14ac:dyDescent="0.2">
      <c r="A799" s="11"/>
      <c r="B799" s="15"/>
      <c r="C799" s="8"/>
      <c r="D799" s="67"/>
    </row>
    <row r="800" spans="1:4" x14ac:dyDescent="0.2">
      <c r="A800" s="11"/>
      <c r="B800" s="15"/>
      <c r="C800" s="8"/>
      <c r="D800" s="67"/>
    </row>
    <row r="801" spans="1:4" x14ac:dyDescent="0.2">
      <c r="A801" s="8"/>
      <c r="B801" s="15"/>
      <c r="C801" s="8"/>
      <c r="D801" s="67"/>
    </row>
    <row r="802" spans="1:4" x14ac:dyDescent="0.2">
      <c r="A802" s="11"/>
    </row>
    <row r="803" spans="1:4" x14ac:dyDescent="0.2">
      <c r="A803" s="11"/>
    </row>
    <row r="804" spans="1:4" x14ac:dyDescent="0.2">
      <c r="A804" s="11"/>
    </row>
    <row r="805" spans="1:4" x14ac:dyDescent="0.2">
      <c r="A805" s="11"/>
    </row>
    <row r="806" spans="1:4" x14ac:dyDescent="0.2">
      <c r="A806" s="11"/>
    </row>
    <row r="807" spans="1:4" x14ac:dyDescent="0.2">
      <c r="A807" s="11"/>
    </row>
    <row r="808" spans="1:4" x14ac:dyDescent="0.2">
      <c r="A808" s="11"/>
    </row>
    <row r="809" spans="1:4" x14ac:dyDescent="0.2">
      <c r="A809" s="11"/>
    </row>
    <row r="810" spans="1:4" x14ac:dyDescent="0.2">
      <c r="A810" s="8"/>
    </row>
    <row r="811" spans="1:4" x14ac:dyDescent="0.2">
      <c r="A811" s="11"/>
    </row>
    <row r="812" spans="1:4" x14ac:dyDescent="0.2">
      <c r="A812" s="11"/>
    </row>
    <row r="813" spans="1:4" x14ac:dyDescent="0.2">
      <c r="A813" s="11"/>
    </row>
    <row r="814" spans="1:4" x14ac:dyDescent="0.2">
      <c r="A814" s="11"/>
    </row>
    <row r="815" spans="1:4" x14ac:dyDescent="0.2">
      <c r="A815" s="11"/>
    </row>
    <row r="816" spans="1:4" x14ac:dyDescent="0.2">
      <c r="A816" s="11"/>
    </row>
    <row r="817" spans="1:1" x14ac:dyDescent="0.2">
      <c r="A817" s="11"/>
    </row>
    <row r="818" spans="1:1" x14ac:dyDescent="0.2">
      <c r="A818" s="11"/>
    </row>
    <row r="819" spans="1:1" x14ac:dyDescent="0.2">
      <c r="A819" s="8"/>
    </row>
    <row r="820" spans="1:1" x14ac:dyDescent="0.2">
      <c r="A820" s="11"/>
    </row>
    <row r="821" spans="1:1" x14ac:dyDescent="0.2">
      <c r="A821" s="11"/>
    </row>
    <row r="822" spans="1:1" x14ac:dyDescent="0.2">
      <c r="A822" s="11"/>
    </row>
    <row r="823" spans="1:1" x14ac:dyDescent="0.2">
      <c r="A823" s="11"/>
    </row>
    <row r="824" spans="1:1" x14ac:dyDescent="0.2">
      <c r="A824" s="11"/>
    </row>
    <row r="825" spans="1:1" x14ac:dyDescent="0.2">
      <c r="A825" s="11"/>
    </row>
    <row r="826" spans="1:1" x14ac:dyDescent="0.2">
      <c r="A826" s="11"/>
    </row>
    <row r="827" spans="1:1" x14ac:dyDescent="0.2">
      <c r="A827" s="11"/>
    </row>
    <row r="828" spans="1:1" x14ac:dyDescent="0.2">
      <c r="A828" s="8"/>
    </row>
  </sheetData>
  <mergeCells count="3">
    <mergeCell ref="M1:N1"/>
    <mergeCell ref="F1:K1"/>
    <mergeCell ref="B1:E1"/>
  </mergeCells>
  <conditionalFormatting sqref="G548:H548 J538:J547 F507:H529 I466:J474 I21:K21 I586:K595 I45:K45 I69:K69 I93:K93 I165:K165 I189:K189 I213:K213 I237:K237 I260:J260 I333:K333 I357:K357 I381:K381 I405:J409 K405 F428:H433 I428:J429 K429 I501:K501 F452:H481 I525:K525 I549:K549 I665:K665 I698:K698 I718:K718 I610:K619 F549:H553 I634:K643 H82:K91 H226:K235 H106:K115 K250:K260 H250:J259 H274:K283 H298:K307 F51:H73 F75:H145 F147:H169 F171:H193 F195:H217 F219:H337 F339:H361 F363:H385 F387:H409 F411:J417 F435:H441 F483:H505 F531:F548 G531:H537 F555:H577 F579:H669 F671:H693 F695:H721 F723:H1048576 J2:J20 F2:H49 F1">
    <cfRule type="containsText" dxfId="788" priority="193" operator="containsText" text="off">
      <formula>NOT(ISERROR(SEARCH("off",F1)))</formula>
    </cfRule>
  </conditionalFormatting>
  <conditionalFormatting sqref="I2:I20 I22:I44 I46:I49 I70:I73 I94:I105 I166:I169 I190:I193 I214:I217 I238:I249 I261:I273 I334:I337 I358:I361 I382:I385 I430:I433 I502:I505 I526:I529 I550:I553 I666:I669 I699:I717 I719:I721 I92 I116:I145 I236 I284:I297 I308:I332 I452:I481 I596:I609 I620:I633 I644:I664 I51:I68 I75:I81 I147:I164 I171:I188 I195:I212 I219:I225 I339:I356 I363:I380 I387:I404 I435:I441 I483:I500 I507:I524 I531:I548 I555:I577 I579:I585 I671:I693 I695:I697 I723:I1048576">
    <cfRule type="containsText" dxfId="787" priority="192" operator="containsText" text="off">
      <formula>NOT(ISERROR(SEARCH("off",I2)))</formula>
    </cfRule>
  </conditionalFormatting>
  <conditionalFormatting sqref="J22:J44 J46:J49 J70:J73 J94:J105 J166:J169 J190:J193 J214:J217 J238:J249 J261:J273 J334:J337 J358:J361 J382:J385 J430:J433 J502:J505 J526:J529 J550:J553 J666:J669 J699:J717 J719:J721 J92 J116:J145 J236 J284:J297 J308:J332 J452:J481 J596:J609 J620:J633 J644:J664 J51:J68 J75:J81 J147:J164 J171:J188 J195:J212 J219:J225 J339:J356 J363:J380 J387:J404 J435:J441 J483:J500 J507:J524 J531:J548 J555:J577 J579:J585 J671:J693 J695:J697 J723:J1048576">
    <cfRule type="containsText" dxfId="786" priority="191" operator="containsText" text="off">
      <formula>NOT(ISERROR(SEARCH("off",J22)))</formula>
    </cfRule>
  </conditionalFormatting>
  <conditionalFormatting sqref="K26">
    <cfRule type="containsText" dxfId="785" priority="165" operator="containsText" text="off">
      <formula>NOT(ISERROR(SEARCH("off",K26)))</formula>
    </cfRule>
  </conditionalFormatting>
  <conditionalFormatting sqref="F50:H50">
    <cfRule type="containsText" dxfId="784" priority="164" operator="containsText" text="off">
      <formula>NOT(ISERROR(SEARCH("off",F50)))</formula>
    </cfRule>
  </conditionalFormatting>
  <conditionalFormatting sqref="I50">
    <cfRule type="containsText" dxfId="783" priority="163" operator="containsText" text="off">
      <formula>NOT(ISERROR(SEARCH("off",I50)))</formula>
    </cfRule>
  </conditionalFormatting>
  <conditionalFormatting sqref="J50">
    <cfRule type="containsText" dxfId="782" priority="162" operator="containsText" text="off">
      <formula>NOT(ISERROR(SEARCH("off",J50)))</formula>
    </cfRule>
  </conditionalFormatting>
  <conditionalFormatting sqref="K50">
    <cfRule type="containsText" dxfId="781" priority="161" operator="containsText" text="off">
      <formula>NOT(ISERROR(SEARCH("off",K50)))</formula>
    </cfRule>
  </conditionalFormatting>
  <conditionalFormatting sqref="F74:H74">
    <cfRule type="containsText" dxfId="780" priority="160" operator="containsText" text="off">
      <formula>NOT(ISERROR(SEARCH("off",F74)))</formula>
    </cfRule>
  </conditionalFormatting>
  <conditionalFormatting sqref="I74">
    <cfRule type="containsText" dxfId="779" priority="159" operator="containsText" text="off">
      <formula>NOT(ISERROR(SEARCH("off",I74)))</formula>
    </cfRule>
  </conditionalFormatting>
  <conditionalFormatting sqref="J74">
    <cfRule type="containsText" dxfId="778" priority="158" operator="containsText" text="off">
      <formula>NOT(ISERROR(SEARCH("off",J74)))</formula>
    </cfRule>
  </conditionalFormatting>
  <conditionalFormatting sqref="K74">
    <cfRule type="containsText" dxfId="777" priority="157" operator="containsText" text="off">
      <formula>NOT(ISERROR(SEARCH("off",K74)))</formula>
    </cfRule>
  </conditionalFormatting>
  <conditionalFormatting sqref="F146:H146">
    <cfRule type="containsText" dxfId="776" priority="156" operator="containsText" text="off">
      <formula>NOT(ISERROR(SEARCH("off",F146)))</formula>
    </cfRule>
  </conditionalFormatting>
  <conditionalFormatting sqref="I146">
    <cfRule type="containsText" dxfId="775" priority="155" operator="containsText" text="off">
      <formula>NOT(ISERROR(SEARCH("off",I146)))</formula>
    </cfRule>
  </conditionalFormatting>
  <conditionalFormatting sqref="J146">
    <cfRule type="containsText" dxfId="774" priority="154" operator="containsText" text="off">
      <formula>NOT(ISERROR(SEARCH("off",J146)))</formula>
    </cfRule>
  </conditionalFormatting>
  <conditionalFormatting sqref="Q72">
    <cfRule type="containsText" dxfId="773" priority="2" operator="containsText" text="off">
      <formula>NOT(ISERROR(SEARCH("off",Q72)))</formula>
    </cfRule>
  </conditionalFormatting>
  <conditionalFormatting sqref="K146">
    <cfRule type="containsText" dxfId="772" priority="152" operator="containsText" text="off">
      <formula>NOT(ISERROR(SEARCH("off",K146)))</formula>
    </cfRule>
  </conditionalFormatting>
  <conditionalFormatting sqref="F170:H170">
    <cfRule type="containsText" dxfId="771" priority="151" operator="containsText" text="off">
      <formula>NOT(ISERROR(SEARCH("off",F170)))</formula>
    </cfRule>
  </conditionalFormatting>
  <conditionalFormatting sqref="I170">
    <cfRule type="containsText" dxfId="770" priority="150" operator="containsText" text="off">
      <formula>NOT(ISERROR(SEARCH("off",I170)))</formula>
    </cfRule>
  </conditionalFormatting>
  <conditionalFormatting sqref="J170">
    <cfRule type="containsText" dxfId="769" priority="149" operator="containsText" text="off">
      <formula>NOT(ISERROR(SEARCH("off",J170)))</formula>
    </cfRule>
  </conditionalFormatting>
  <conditionalFormatting sqref="K170">
    <cfRule type="containsText" dxfId="768" priority="148" operator="containsText" text="off">
      <formula>NOT(ISERROR(SEARCH("off",K170)))</formula>
    </cfRule>
  </conditionalFormatting>
  <conditionalFormatting sqref="F194:H194">
    <cfRule type="containsText" dxfId="767" priority="147" operator="containsText" text="off">
      <formula>NOT(ISERROR(SEARCH("off",F194)))</formula>
    </cfRule>
  </conditionalFormatting>
  <conditionalFormatting sqref="I194">
    <cfRule type="containsText" dxfId="766" priority="146" operator="containsText" text="off">
      <formula>NOT(ISERROR(SEARCH("off",I194)))</formula>
    </cfRule>
  </conditionalFormatting>
  <conditionalFormatting sqref="J194">
    <cfRule type="containsText" dxfId="765" priority="145" operator="containsText" text="off">
      <formula>NOT(ISERROR(SEARCH("off",J194)))</formula>
    </cfRule>
  </conditionalFormatting>
  <conditionalFormatting sqref="K194">
    <cfRule type="containsText" dxfId="764" priority="144" operator="containsText" text="off">
      <formula>NOT(ISERROR(SEARCH("off",K194)))</formula>
    </cfRule>
  </conditionalFormatting>
  <conditionalFormatting sqref="F218:H218">
    <cfRule type="containsText" dxfId="763" priority="143" operator="containsText" text="off">
      <formula>NOT(ISERROR(SEARCH("off",F218)))</formula>
    </cfRule>
  </conditionalFormatting>
  <conditionalFormatting sqref="I218">
    <cfRule type="containsText" dxfId="762" priority="142" operator="containsText" text="off">
      <formula>NOT(ISERROR(SEARCH("off",I218)))</formula>
    </cfRule>
  </conditionalFormatting>
  <conditionalFormatting sqref="J218">
    <cfRule type="containsText" dxfId="761" priority="141" operator="containsText" text="off">
      <formula>NOT(ISERROR(SEARCH("off",J218)))</formula>
    </cfRule>
  </conditionalFormatting>
  <conditionalFormatting sqref="K218">
    <cfRule type="containsText" dxfId="760" priority="140" operator="containsText" text="off">
      <formula>NOT(ISERROR(SEARCH("off",K218)))</formula>
    </cfRule>
  </conditionalFormatting>
  <conditionalFormatting sqref="F338:H338">
    <cfRule type="containsText" dxfId="759" priority="139" operator="containsText" text="off">
      <formula>NOT(ISERROR(SEARCH("off",F338)))</formula>
    </cfRule>
  </conditionalFormatting>
  <conditionalFormatting sqref="I338">
    <cfRule type="containsText" dxfId="758" priority="138" operator="containsText" text="off">
      <formula>NOT(ISERROR(SEARCH("off",I338)))</formula>
    </cfRule>
  </conditionalFormatting>
  <conditionalFormatting sqref="J338">
    <cfRule type="containsText" dxfId="757" priority="137" operator="containsText" text="off">
      <formula>NOT(ISERROR(SEARCH("off",J338)))</formula>
    </cfRule>
  </conditionalFormatting>
  <conditionalFormatting sqref="K338">
    <cfRule type="containsText" dxfId="756" priority="136" operator="containsText" text="off">
      <formula>NOT(ISERROR(SEARCH("off",K338)))</formula>
    </cfRule>
  </conditionalFormatting>
  <conditionalFormatting sqref="F362:H362">
    <cfRule type="containsText" dxfId="755" priority="135" operator="containsText" text="off">
      <formula>NOT(ISERROR(SEARCH("off",F362)))</formula>
    </cfRule>
  </conditionalFormatting>
  <conditionalFormatting sqref="I362">
    <cfRule type="containsText" dxfId="754" priority="134" operator="containsText" text="off">
      <formula>NOT(ISERROR(SEARCH("off",I362)))</formula>
    </cfRule>
  </conditionalFormatting>
  <conditionalFormatting sqref="J362">
    <cfRule type="containsText" dxfId="753" priority="133" operator="containsText" text="off">
      <formula>NOT(ISERROR(SEARCH("off",J362)))</formula>
    </cfRule>
  </conditionalFormatting>
  <conditionalFormatting sqref="K362">
    <cfRule type="containsText" dxfId="752" priority="132" operator="containsText" text="off">
      <formula>NOT(ISERROR(SEARCH("off",K362)))</formula>
    </cfRule>
  </conditionalFormatting>
  <conditionalFormatting sqref="F386:H386">
    <cfRule type="containsText" dxfId="751" priority="131" operator="containsText" text="off">
      <formula>NOT(ISERROR(SEARCH("off",F386)))</formula>
    </cfRule>
  </conditionalFormatting>
  <conditionalFormatting sqref="I386">
    <cfRule type="containsText" dxfId="750" priority="130" operator="containsText" text="off">
      <formula>NOT(ISERROR(SEARCH("off",I386)))</formula>
    </cfRule>
  </conditionalFormatting>
  <conditionalFormatting sqref="J386">
    <cfRule type="containsText" dxfId="749" priority="129" operator="containsText" text="off">
      <formula>NOT(ISERROR(SEARCH("off",J386)))</formula>
    </cfRule>
  </conditionalFormatting>
  <conditionalFormatting sqref="K386">
    <cfRule type="containsText" dxfId="748" priority="128" operator="containsText" text="off">
      <formula>NOT(ISERROR(SEARCH("off",K386)))</formula>
    </cfRule>
  </conditionalFormatting>
  <conditionalFormatting sqref="F410:H410">
    <cfRule type="containsText" dxfId="747" priority="127" operator="containsText" text="off">
      <formula>NOT(ISERROR(SEARCH("off",F410)))</formula>
    </cfRule>
  </conditionalFormatting>
  <conditionalFormatting sqref="I410">
    <cfRule type="containsText" dxfId="746" priority="126" operator="containsText" text="off">
      <formula>NOT(ISERROR(SEARCH("off",I410)))</formula>
    </cfRule>
  </conditionalFormatting>
  <conditionalFormatting sqref="J410">
    <cfRule type="containsText" dxfId="745" priority="125" operator="containsText" text="off">
      <formula>NOT(ISERROR(SEARCH("off",J410)))</formula>
    </cfRule>
  </conditionalFormatting>
  <conditionalFormatting sqref="K410">
    <cfRule type="containsText" dxfId="744" priority="124" operator="containsText" text="off">
      <formula>NOT(ISERROR(SEARCH("off",K410)))</formula>
    </cfRule>
  </conditionalFormatting>
  <conditionalFormatting sqref="F434:H434">
    <cfRule type="containsText" dxfId="743" priority="123" operator="containsText" text="off">
      <formula>NOT(ISERROR(SEARCH("off",F434)))</formula>
    </cfRule>
  </conditionalFormatting>
  <conditionalFormatting sqref="I434">
    <cfRule type="containsText" dxfId="742" priority="122" operator="containsText" text="off">
      <formula>NOT(ISERROR(SEARCH("off",I434)))</formula>
    </cfRule>
  </conditionalFormatting>
  <conditionalFormatting sqref="J434">
    <cfRule type="containsText" dxfId="741" priority="121" operator="containsText" text="off">
      <formula>NOT(ISERROR(SEARCH("off",J434)))</formula>
    </cfRule>
  </conditionalFormatting>
  <conditionalFormatting sqref="K434">
    <cfRule type="containsText" dxfId="740" priority="120" operator="containsText" text="off">
      <formula>NOT(ISERROR(SEARCH("off",K434)))</formula>
    </cfRule>
  </conditionalFormatting>
  <conditionalFormatting sqref="F482:H482">
    <cfRule type="containsText" dxfId="739" priority="119" operator="containsText" text="off">
      <formula>NOT(ISERROR(SEARCH("off",F482)))</formula>
    </cfRule>
  </conditionalFormatting>
  <conditionalFormatting sqref="I482">
    <cfRule type="containsText" dxfId="738" priority="118" operator="containsText" text="off">
      <formula>NOT(ISERROR(SEARCH("off",I482)))</formula>
    </cfRule>
  </conditionalFormatting>
  <conditionalFormatting sqref="J482">
    <cfRule type="containsText" dxfId="737" priority="117" operator="containsText" text="off">
      <formula>NOT(ISERROR(SEARCH("off",J482)))</formula>
    </cfRule>
  </conditionalFormatting>
  <conditionalFormatting sqref="K482">
    <cfRule type="containsText" dxfId="736" priority="116" operator="containsText" text="off">
      <formula>NOT(ISERROR(SEARCH("off",K482)))</formula>
    </cfRule>
  </conditionalFormatting>
  <conditionalFormatting sqref="F506:H506">
    <cfRule type="containsText" dxfId="735" priority="115" operator="containsText" text="off">
      <formula>NOT(ISERROR(SEARCH("off",F506)))</formula>
    </cfRule>
  </conditionalFormatting>
  <conditionalFormatting sqref="I506">
    <cfRule type="containsText" dxfId="734" priority="114" operator="containsText" text="off">
      <formula>NOT(ISERROR(SEARCH("off",I506)))</formula>
    </cfRule>
  </conditionalFormatting>
  <conditionalFormatting sqref="J506">
    <cfRule type="containsText" dxfId="733" priority="113" operator="containsText" text="off">
      <formula>NOT(ISERROR(SEARCH("off",J506)))</formula>
    </cfRule>
  </conditionalFormatting>
  <conditionalFormatting sqref="K506">
    <cfRule type="containsText" dxfId="732" priority="112" operator="containsText" text="off">
      <formula>NOT(ISERROR(SEARCH("off",K506)))</formula>
    </cfRule>
  </conditionalFormatting>
  <conditionalFormatting sqref="F530:H530">
    <cfRule type="containsText" dxfId="731" priority="111" operator="containsText" text="off">
      <formula>NOT(ISERROR(SEARCH("off",F530)))</formula>
    </cfRule>
  </conditionalFormatting>
  <conditionalFormatting sqref="I530">
    <cfRule type="containsText" dxfId="730" priority="110" operator="containsText" text="off">
      <formula>NOT(ISERROR(SEARCH("off",I530)))</formula>
    </cfRule>
  </conditionalFormatting>
  <conditionalFormatting sqref="J530">
    <cfRule type="containsText" dxfId="729" priority="109" operator="containsText" text="off">
      <formula>NOT(ISERROR(SEARCH("off",J530)))</formula>
    </cfRule>
  </conditionalFormatting>
  <conditionalFormatting sqref="K530">
    <cfRule type="containsText" dxfId="728" priority="108" operator="containsText" text="off">
      <formula>NOT(ISERROR(SEARCH("off",K530)))</formula>
    </cfRule>
  </conditionalFormatting>
  <conditionalFormatting sqref="F554:H554">
    <cfRule type="containsText" dxfId="727" priority="107" operator="containsText" text="off">
      <formula>NOT(ISERROR(SEARCH("off",F554)))</formula>
    </cfRule>
  </conditionalFormatting>
  <conditionalFormatting sqref="I554">
    <cfRule type="containsText" dxfId="726" priority="106" operator="containsText" text="off">
      <formula>NOT(ISERROR(SEARCH("off",I554)))</formula>
    </cfRule>
  </conditionalFormatting>
  <conditionalFormatting sqref="J554">
    <cfRule type="containsText" dxfId="725" priority="105" operator="containsText" text="off">
      <formula>NOT(ISERROR(SEARCH("off",J554)))</formula>
    </cfRule>
  </conditionalFormatting>
  <conditionalFormatting sqref="K554">
    <cfRule type="containsText" dxfId="724" priority="104" operator="containsText" text="off">
      <formula>NOT(ISERROR(SEARCH("off",K554)))</formula>
    </cfRule>
  </conditionalFormatting>
  <conditionalFormatting sqref="F578:H578">
    <cfRule type="containsText" dxfId="723" priority="103" operator="containsText" text="off">
      <formula>NOT(ISERROR(SEARCH("off",F578)))</formula>
    </cfRule>
  </conditionalFormatting>
  <conditionalFormatting sqref="I578">
    <cfRule type="containsText" dxfId="722" priority="102" operator="containsText" text="off">
      <formula>NOT(ISERROR(SEARCH("off",I578)))</formula>
    </cfRule>
  </conditionalFormatting>
  <conditionalFormatting sqref="J578">
    <cfRule type="containsText" dxfId="721" priority="101" operator="containsText" text="off">
      <formula>NOT(ISERROR(SEARCH("off",J578)))</formula>
    </cfRule>
  </conditionalFormatting>
  <conditionalFormatting sqref="K578">
    <cfRule type="containsText" dxfId="720" priority="100" operator="containsText" text="off">
      <formula>NOT(ISERROR(SEARCH("off",K578)))</formula>
    </cfRule>
  </conditionalFormatting>
  <conditionalFormatting sqref="F670:H670">
    <cfRule type="containsText" dxfId="719" priority="99" operator="containsText" text="off">
      <formula>NOT(ISERROR(SEARCH("off",F670)))</formula>
    </cfRule>
  </conditionalFormatting>
  <conditionalFormatting sqref="I670">
    <cfRule type="containsText" dxfId="718" priority="98" operator="containsText" text="off">
      <formula>NOT(ISERROR(SEARCH("off",I670)))</formula>
    </cfRule>
  </conditionalFormatting>
  <conditionalFormatting sqref="J670">
    <cfRule type="containsText" dxfId="717" priority="97" operator="containsText" text="off">
      <formula>NOT(ISERROR(SEARCH("off",J670)))</formula>
    </cfRule>
  </conditionalFormatting>
  <conditionalFormatting sqref="F694:H694">
    <cfRule type="containsText" dxfId="716" priority="94" operator="containsText" text="off">
      <formula>NOT(ISERROR(SEARCH("off",F694)))</formula>
    </cfRule>
  </conditionalFormatting>
  <conditionalFormatting sqref="I694">
    <cfRule type="containsText" dxfId="715" priority="93" operator="containsText" text="off">
      <formula>NOT(ISERROR(SEARCH("off",I694)))</formula>
    </cfRule>
  </conditionalFormatting>
  <conditionalFormatting sqref="J694">
    <cfRule type="containsText" dxfId="714" priority="92" operator="containsText" text="off">
      <formula>NOT(ISERROR(SEARCH("off",J694)))</formula>
    </cfRule>
  </conditionalFormatting>
  <conditionalFormatting sqref="K694">
    <cfRule type="containsText" dxfId="713" priority="91" operator="containsText" text="off">
      <formula>NOT(ISERROR(SEARCH("off",K694)))</formula>
    </cfRule>
  </conditionalFormatting>
  <conditionalFormatting sqref="F722:H722">
    <cfRule type="containsText" dxfId="712" priority="90" operator="containsText" text="off">
      <formula>NOT(ISERROR(SEARCH("off",F722)))</formula>
    </cfRule>
  </conditionalFormatting>
  <conditionalFormatting sqref="I722">
    <cfRule type="containsText" dxfId="711" priority="89" operator="containsText" text="off">
      <formula>NOT(ISERROR(SEARCH("off",I722)))</formula>
    </cfRule>
  </conditionalFormatting>
  <conditionalFormatting sqref="J722">
    <cfRule type="containsText" dxfId="710" priority="88" operator="containsText" text="off">
      <formula>NOT(ISERROR(SEARCH("off",J722)))</formula>
    </cfRule>
  </conditionalFormatting>
  <conditionalFormatting sqref="K722">
    <cfRule type="containsText" dxfId="709" priority="87" operator="containsText" text="off">
      <formula>NOT(ISERROR(SEARCH("off",K722)))</formula>
    </cfRule>
  </conditionalFormatting>
  <conditionalFormatting sqref="P43">
    <cfRule type="containsText" dxfId="708" priority="57" operator="containsText" text="off">
      <formula>NOT(ISERROR(SEARCH("off",P43)))</formula>
    </cfRule>
  </conditionalFormatting>
  <conditionalFormatting sqref="Q43">
    <cfRule type="containsText" dxfId="707" priority="56" operator="containsText" text="off">
      <formula>NOT(ISERROR(SEARCH("off",Q43)))</formula>
    </cfRule>
  </conditionalFormatting>
  <conditionalFormatting sqref="P44">
    <cfRule type="containsText" dxfId="706" priority="54" operator="containsText" text="off">
      <formula>NOT(ISERROR(SEARCH("off",P44)))</formula>
    </cfRule>
  </conditionalFormatting>
  <conditionalFormatting sqref="Q44">
    <cfRule type="containsText" dxfId="705" priority="53" operator="containsText" text="off">
      <formula>NOT(ISERROR(SEARCH("off",Q44)))</formula>
    </cfRule>
  </conditionalFormatting>
  <conditionalFormatting sqref="P45">
    <cfRule type="containsText" dxfId="704" priority="51" operator="containsText" text="off">
      <formula>NOT(ISERROR(SEARCH("off",P45)))</formula>
    </cfRule>
  </conditionalFormatting>
  <conditionalFormatting sqref="Q45">
    <cfRule type="containsText" dxfId="703" priority="50" operator="containsText" text="off">
      <formula>NOT(ISERROR(SEARCH("off",Q45)))</formula>
    </cfRule>
  </conditionalFormatting>
  <conditionalFormatting sqref="P48">
    <cfRule type="containsText" dxfId="702" priority="48" operator="containsText" text="off">
      <formula>NOT(ISERROR(SEARCH("off",P48)))</formula>
    </cfRule>
  </conditionalFormatting>
  <conditionalFormatting sqref="Q48">
    <cfRule type="containsText" dxfId="701" priority="47" operator="containsText" text="off">
      <formula>NOT(ISERROR(SEARCH("off",Q48)))</formula>
    </cfRule>
  </conditionalFormatting>
  <conditionalFormatting sqref="P49">
    <cfRule type="containsText" dxfId="700" priority="45" operator="containsText" text="off">
      <formula>NOT(ISERROR(SEARCH("off",P49)))</formula>
    </cfRule>
  </conditionalFormatting>
  <conditionalFormatting sqref="Q49">
    <cfRule type="containsText" dxfId="699" priority="44" operator="containsText" text="off">
      <formula>NOT(ISERROR(SEARCH("off",Q49)))</formula>
    </cfRule>
  </conditionalFormatting>
  <conditionalFormatting sqref="P50">
    <cfRule type="containsText" dxfId="698" priority="42" operator="containsText" text="off">
      <formula>NOT(ISERROR(SEARCH("off",P50)))</formula>
    </cfRule>
  </conditionalFormatting>
  <conditionalFormatting sqref="Q50">
    <cfRule type="containsText" dxfId="697" priority="41" operator="containsText" text="off">
      <formula>NOT(ISERROR(SEARCH("off",Q50)))</formula>
    </cfRule>
  </conditionalFormatting>
  <conditionalFormatting sqref="P51">
    <cfRule type="containsText" dxfId="696" priority="39" operator="containsText" text="off">
      <formula>NOT(ISERROR(SEARCH("off",P51)))</formula>
    </cfRule>
  </conditionalFormatting>
  <conditionalFormatting sqref="Q51">
    <cfRule type="containsText" dxfId="695" priority="38" operator="containsText" text="off">
      <formula>NOT(ISERROR(SEARCH("off",Q51)))</formula>
    </cfRule>
  </conditionalFormatting>
  <conditionalFormatting sqref="P56">
    <cfRule type="containsText" dxfId="694" priority="36" operator="containsText" text="off">
      <formula>NOT(ISERROR(SEARCH("off",P56)))</formula>
    </cfRule>
  </conditionalFormatting>
  <conditionalFormatting sqref="Q56">
    <cfRule type="containsText" dxfId="693" priority="35" operator="containsText" text="off">
      <formula>NOT(ISERROR(SEARCH("off",Q56)))</formula>
    </cfRule>
  </conditionalFormatting>
  <conditionalFormatting sqref="P57">
    <cfRule type="containsText" dxfId="692" priority="33" operator="containsText" text="off">
      <formula>NOT(ISERROR(SEARCH("off",P57)))</formula>
    </cfRule>
  </conditionalFormatting>
  <conditionalFormatting sqref="Q57">
    <cfRule type="containsText" dxfId="691" priority="32" operator="containsText" text="off">
      <formula>NOT(ISERROR(SEARCH("off",Q57)))</formula>
    </cfRule>
  </conditionalFormatting>
  <conditionalFormatting sqref="P58">
    <cfRule type="containsText" dxfId="690" priority="30" operator="containsText" text="off">
      <formula>NOT(ISERROR(SEARCH("off",P58)))</formula>
    </cfRule>
  </conditionalFormatting>
  <conditionalFormatting sqref="Q58">
    <cfRule type="containsText" dxfId="689" priority="29" operator="containsText" text="off">
      <formula>NOT(ISERROR(SEARCH("off",Q58)))</formula>
    </cfRule>
  </conditionalFormatting>
  <conditionalFormatting sqref="P59">
    <cfRule type="containsText" dxfId="688" priority="27" operator="containsText" text="off">
      <formula>NOT(ISERROR(SEARCH("off",P59)))</formula>
    </cfRule>
  </conditionalFormatting>
  <conditionalFormatting sqref="Q59">
    <cfRule type="containsText" dxfId="687" priority="26" operator="containsText" text="off">
      <formula>NOT(ISERROR(SEARCH("off",Q59)))</formula>
    </cfRule>
  </conditionalFormatting>
  <conditionalFormatting sqref="P62">
    <cfRule type="containsText" dxfId="686" priority="24" operator="containsText" text="off">
      <formula>NOT(ISERROR(SEARCH("off",P62)))</formula>
    </cfRule>
  </conditionalFormatting>
  <conditionalFormatting sqref="Q62">
    <cfRule type="containsText" dxfId="685" priority="23" operator="containsText" text="off">
      <formula>NOT(ISERROR(SEARCH("off",Q62)))</formula>
    </cfRule>
  </conditionalFormatting>
  <conditionalFormatting sqref="P63">
    <cfRule type="containsText" dxfId="684" priority="21" operator="containsText" text="off">
      <formula>NOT(ISERROR(SEARCH("off",P63)))</formula>
    </cfRule>
  </conditionalFormatting>
  <conditionalFormatting sqref="Q63">
    <cfRule type="containsText" dxfId="683" priority="20" operator="containsText" text="off">
      <formula>NOT(ISERROR(SEARCH("off",Q63)))</formula>
    </cfRule>
  </conditionalFormatting>
  <conditionalFormatting sqref="P64">
    <cfRule type="containsText" dxfId="682" priority="18" operator="containsText" text="off">
      <formula>NOT(ISERROR(SEARCH("off",P64)))</formula>
    </cfRule>
  </conditionalFormatting>
  <conditionalFormatting sqref="Q64">
    <cfRule type="containsText" dxfId="681" priority="17" operator="containsText" text="off">
      <formula>NOT(ISERROR(SEARCH("off",Q64)))</formula>
    </cfRule>
  </conditionalFormatting>
  <conditionalFormatting sqref="P65">
    <cfRule type="containsText" dxfId="680" priority="15" operator="containsText" text="off">
      <formula>NOT(ISERROR(SEARCH("off",P65)))</formula>
    </cfRule>
  </conditionalFormatting>
  <conditionalFormatting sqref="Q65">
    <cfRule type="containsText" dxfId="679" priority="14" operator="containsText" text="off">
      <formula>NOT(ISERROR(SEARCH("off",Q65)))</formula>
    </cfRule>
  </conditionalFormatting>
  <conditionalFormatting sqref="P66">
    <cfRule type="containsText" dxfId="678" priority="12" operator="containsText" text="off">
      <formula>NOT(ISERROR(SEARCH("off",P66)))</formula>
    </cfRule>
  </conditionalFormatting>
  <conditionalFormatting sqref="Q66">
    <cfRule type="containsText" dxfId="677" priority="11" operator="containsText" text="off">
      <formula>NOT(ISERROR(SEARCH("off",Q66)))</formula>
    </cfRule>
  </conditionalFormatting>
  <conditionalFormatting sqref="P70">
    <cfRule type="containsText" dxfId="676" priority="9" operator="containsText" text="off">
      <formula>NOT(ISERROR(SEARCH("off",P70)))</formula>
    </cfRule>
  </conditionalFormatting>
  <conditionalFormatting sqref="Q70">
    <cfRule type="containsText" dxfId="675" priority="8" operator="containsText" text="off">
      <formula>NOT(ISERROR(SEARCH("off",Q70)))</formula>
    </cfRule>
  </conditionalFormatting>
  <conditionalFormatting sqref="P71">
    <cfRule type="containsText" dxfId="674" priority="6" operator="containsText" text="off">
      <formula>NOT(ISERROR(SEARCH("off",P71)))</formula>
    </cfRule>
  </conditionalFormatting>
  <conditionalFormatting sqref="Q71">
    <cfRule type="containsText" dxfId="673" priority="5" operator="containsText" text="off">
      <formula>NOT(ISERROR(SEARCH("off",Q71)))</formula>
    </cfRule>
  </conditionalFormatting>
  <conditionalFormatting sqref="P72">
    <cfRule type="containsText" dxfId="672" priority="3" operator="containsText" text="off">
      <formula>NOT(ISERROR(SEARCH("off",P72)))</formula>
    </cfRule>
  </conditionalFormatting>
  <conditionalFormatting sqref="K670">
    <cfRule type="containsText" dxfId="671" priority="1" operator="containsText" text="off">
      <formula>NOT(ISERROR(SEARCH("off",K670)))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Y828"/>
  <sheetViews>
    <sheetView zoomScale="70" zoomScaleNormal="70" zoomScalePageLayoutView="70" workbookViewId="0">
      <pane xSplit="1" topLeftCell="B1" activePane="topRight" state="frozen"/>
      <selection pane="topRight" activeCell="O2" sqref="O2"/>
    </sheetView>
  </sheetViews>
  <sheetFormatPr baseColWidth="10" defaultColWidth="11" defaultRowHeight="16" x14ac:dyDescent="0.2"/>
  <cols>
    <col min="1" max="1" width="25" style="65" customWidth="1"/>
    <col min="2" max="2" width="17" style="12" customWidth="1"/>
    <col min="3" max="3" width="13.6640625" style="65" customWidth="1"/>
    <col min="4" max="4" width="17.33203125" style="66" customWidth="1"/>
    <col min="5" max="5" width="17" style="8" customWidth="1"/>
    <col min="6" max="14" width="17" style="65" customWidth="1"/>
    <col min="15" max="15" width="12.1640625" style="65" customWidth="1"/>
    <col min="16" max="16" width="33.5" style="65" customWidth="1"/>
    <col min="17" max="18" width="11" style="65" customWidth="1"/>
    <col min="19" max="16384" width="11" style="65"/>
  </cols>
  <sheetData>
    <row r="1" spans="1:16" s="76" customFormat="1" ht="16" customHeight="1" x14ac:dyDescent="0.2">
      <c r="A1" s="85"/>
      <c r="B1" s="103" t="s">
        <v>5731</v>
      </c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M1" s="86"/>
      <c r="N1" s="86"/>
    </row>
    <row r="2" spans="1:16" s="76" customFormat="1" ht="48" x14ac:dyDescent="0.2">
      <c r="A2" s="79"/>
      <c r="B2" s="84" t="s">
        <v>9</v>
      </c>
      <c r="C2" s="77" t="s">
        <v>10</v>
      </c>
      <c r="D2" s="80" t="s">
        <v>52</v>
      </c>
      <c r="E2" s="81" t="s">
        <v>5735</v>
      </c>
      <c r="F2" s="81" t="s">
        <v>529</v>
      </c>
      <c r="G2" s="81" t="s">
        <v>530</v>
      </c>
      <c r="H2" s="81" t="s">
        <v>534</v>
      </c>
      <c r="I2" s="81" t="s">
        <v>532</v>
      </c>
      <c r="J2" s="81" t="s">
        <v>533</v>
      </c>
      <c r="K2" s="81" t="s">
        <v>531</v>
      </c>
      <c r="L2" s="81"/>
      <c r="M2" s="81"/>
      <c r="N2" s="81"/>
      <c r="O2" s="79" t="s">
        <v>5734</v>
      </c>
      <c r="P2" s="79" t="s">
        <v>541</v>
      </c>
    </row>
    <row r="3" spans="1:16" x14ac:dyDescent="0.2">
      <c r="A3" s="14">
        <v>43952</v>
      </c>
      <c r="B3" s="65">
        <v>15.598934</v>
      </c>
      <c r="C3" s="65">
        <v>48</v>
      </c>
      <c r="D3" s="66">
        <v>811</v>
      </c>
      <c r="O3" s="18">
        <v>43952</v>
      </c>
    </row>
    <row r="4" spans="1:16" x14ac:dyDescent="0.2">
      <c r="A4" s="14">
        <v>43952.041666666672</v>
      </c>
      <c r="B4" s="65">
        <v>14.418934</v>
      </c>
      <c r="C4" s="65">
        <v>53</v>
      </c>
      <c r="D4" s="66">
        <v>0</v>
      </c>
      <c r="O4" s="18">
        <v>43953</v>
      </c>
      <c r="P4" s="65" t="s">
        <v>542</v>
      </c>
    </row>
    <row r="5" spans="1:16" x14ac:dyDescent="0.2">
      <c r="A5" s="14">
        <v>43952.083333333328</v>
      </c>
      <c r="B5" s="65">
        <v>13.398934000000001</v>
      </c>
      <c r="C5" s="65">
        <v>57</v>
      </c>
      <c r="D5" s="66">
        <v>0</v>
      </c>
      <c r="O5" s="18">
        <v>43954</v>
      </c>
      <c r="P5" s="65" t="s">
        <v>542</v>
      </c>
    </row>
    <row r="6" spans="1:16" x14ac:dyDescent="0.2">
      <c r="A6" s="14">
        <v>43952.125</v>
      </c>
      <c r="B6" s="65">
        <v>12.5289345</v>
      </c>
      <c r="C6" s="65">
        <v>60</v>
      </c>
      <c r="D6" s="66">
        <v>0</v>
      </c>
      <c r="O6" s="18">
        <v>43955</v>
      </c>
      <c r="P6" s="65" t="s">
        <v>543</v>
      </c>
    </row>
    <row r="7" spans="1:16" x14ac:dyDescent="0.2">
      <c r="A7" s="14">
        <v>43952.166666666672</v>
      </c>
      <c r="B7" s="65">
        <v>11.938934</v>
      </c>
      <c r="C7" s="65">
        <v>61</v>
      </c>
      <c r="D7" s="66">
        <v>0</v>
      </c>
      <c r="O7" s="18">
        <v>43956</v>
      </c>
    </row>
    <row r="8" spans="1:16" x14ac:dyDescent="0.2">
      <c r="A8" s="14">
        <v>43952.208333333328</v>
      </c>
      <c r="B8" s="65">
        <v>11.598934</v>
      </c>
      <c r="C8" s="65">
        <v>59</v>
      </c>
      <c r="D8" s="66">
        <v>0</v>
      </c>
      <c r="O8" s="18">
        <v>43957</v>
      </c>
    </row>
    <row r="9" spans="1:16" x14ac:dyDescent="0.2">
      <c r="A9" s="14">
        <v>43952.25</v>
      </c>
      <c r="B9" s="65">
        <v>11.298933999999999</v>
      </c>
      <c r="C9" s="65">
        <v>57</v>
      </c>
      <c r="D9" s="66">
        <v>0</v>
      </c>
      <c r="O9" s="18">
        <v>43958</v>
      </c>
    </row>
    <row r="10" spans="1:16" x14ac:dyDescent="0.2">
      <c r="A10" s="14">
        <v>43952.291666666672</v>
      </c>
      <c r="B10" s="65">
        <v>11.448935000000001</v>
      </c>
      <c r="C10" s="65">
        <v>55</v>
      </c>
      <c r="D10" s="66">
        <v>0</v>
      </c>
      <c r="F10" s="65" t="s">
        <v>537</v>
      </c>
      <c r="G10" s="65" t="s">
        <v>537</v>
      </c>
      <c r="H10" s="65" t="s">
        <v>537</v>
      </c>
      <c r="I10" s="65" t="s">
        <v>537</v>
      </c>
      <c r="J10" s="65" t="s">
        <v>537</v>
      </c>
      <c r="K10" s="65" t="s">
        <v>537</v>
      </c>
      <c r="O10" s="18">
        <v>43959</v>
      </c>
    </row>
    <row r="11" spans="1:16" x14ac:dyDescent="0.2">
      <c r="A11" s="14">
        <v>43952.333333333328</v>
      </c>
      <c r="B11" s="65">
        <v>13.738934499999999</v>
      </c>
      <c r="C11" s="65">
        <v>51</v>
      </c>
      <c r="D11" s="66">
        <v>0</v>
      </c>
      <c r="F11" s="65" t="s">
        <v>537</v>
      </c>
      <c r="G11" s="65" t="s">
        <v>537</v>
      </c>
      <c r="H11" s="65" t="s">
        <v>537</v>
      </c>
      <c r="I11" s="65" t="s">
        <v>537</v>
      </c>
      <c r="J11" s="65" t="s">
        <v>537</v>
      </c>
      <c r="K11" s="65" t="s">
        <v>537</v>
      </c>
      <c r="O11" s="18">
        <v>43960</v>
      </c>
    </row>
    <row r="12" spans="1:16" x14ac:dyDescent="0.2">
      <c r="A12" s="14">
        <v>43952.375</v>
      </c>
      <c r="B12" s="65">
        <v>18.498933999999998</v>
      </c>
      <c r="C12" s="65">
        <v>46</v>
      </c>
      <c r="D12" s="66">
        <v>1098</v>
      </c>
      <c r="F12" s="65" t="s">
        <v>537</v>
      </c>
      <c r="G12" s="65" t="s">
        <v>537</v>
      </c>
      <c r="H12" s="65" t="s">
        <v>537</v>
      </c>
      <c r="I12" s="65" t="s">
        <v>537</v>
      </c>
      <c r="J12" s="65" t="s">
        <v>537</v>
      </c>
      <c r="K12" s="65" t="s">
        <v>537</v>
      </c>
      <c r="O12" s="18">
        <v>43961</v>
      </c>
    </row>
    <row r="13" spans="1:16" x14ac:dyDescent="0.2">
      <c r="A13" s="14">
        <v>43952.416666666672</v>
      </c>
      <c r="B13" s="65">
        <v>21.628934999999998</v>
      </c>
      <c r="C13" s="65">
        <v>32</v>
      </c>
      <c r="D13" s="66">
        <v>1046</v>
      </c>
      <c r="F13" s="65" t="s">
        <v>537</v>
      </c>
      <c r="G13" s="65" t="s">
        <v>537</v>
      </c>
      <c r="H13" s="65" t="s">
        <v>537</v>
      </c>
      <c r="I13" s="65" t="s">
        <v>537</v>
      </c>
      <c r="J13" s="65" t="s">
        <v>537</v>
      </c>
      <c r="K13" s="65" t="s">
        <v>537</v>
      </c>
      <c r="O13" s="18">
        <v>43962</v>
      </c>
    </row>
    <row r="14" spans="1:16" x14ac:dyDescent="0.2">
      <c r="A14" s="14">
        <v>43952.458333333328</v>
      </c>
      <c r="B14" s="65">
        <v>22.678934000000002</v>
      </c>
      <c r="C14" s="65">
        <v>30</v>
      </c>
      <c r="D14" s="66">
        <v>1080</v>
      </c>
      <c r="F14" s="65" t="s">
        <v>537</v>
      </c>
      <c r="G14" s="65" t="s">
        <v>537</v>
      </c>
      <c r="H14" s="65" t="s">
        <v>537</v>
      </c>
      <c r="I14" s="65" t="s">
        <v>537</v>
      </c>
      <c r="J14" s="65" t="s">
        <v>537</v>
      </c>
      <c r="K14" s="65" t="s">
        <v>537</v>
      </c>
      <c r="O14" s="18">
        <v>43963</v>
      </c>
    </row>
    <row r="15" spans="1:16" x14ac:dyDescent="0.2">
      <c r="A15" s="14">
        <v>43952.5</v>
      </c>
      <c r="B15" s="65">
        <v>23.448934999999999</v>
      </c>
      <c r="C15" s="65">
        <v>29</v>
      </c>
      <c r="D15" s="66">
        <v>0</v>
      </c>
      <c r="F15" s="65" t="s">
        <v>537</v>
      </c>
      <c r="G15" s="65" t="s">
        <v>537</v>
      </c>
      <c r="H15" s="65" t="s">
        <v>537</v>
      </c>
      <c r="I15" s="65" t="s">
        <v>537</v>
      </c>
      <c r="J15" s="65" t="s">
        <v>537</v>
      </c>
      <c r="K15" s="65" t="s">
        <v>537</v>
      </c>
      <c r="O15" s="18">
        <v>43964</v>
      </c>
    </row>
    <row r="16" spans="1:16" x14ac:dyDescent="0.2">
      <c r="A16" s="14">
        <v>43952.541666666672</v>
      </c>
      <c r="B16" s="65">
        <v>24.018934000000002</v>
      </c>
      <c r="C16" s="65">
        <v>29</v>
      </c>
      <c r="D16" s="66">
        <v>0</v>
      </c>
      <c r="F16" s="65" t="s">
        <v>537</v>
      </c>
      <c r="G16" s="65" t="s">
        <v>537</v>
      </c>
      <c r="H16" s="65" t="s">
        <v>537</v>
      </c>
      <c r="I16" s="65" t="s">
        <v>537</v>
      </c>
      <c r="J16" s="65" t="s">
        <v>537</v>
      </c>
      <c r="K16" s="65" t="s">
        <v>537</v>
      </c>
      <c r="O16" s="18">
        <v>43965</v>
      </c>
    </row>
    <row r="17" spans="1:16" ht="32" x14ac:dyDescent="0.2">
      <c r="A17" s="14">
        <v>43952.583333333328</v>
      </c>
      <c r="B17" s="65">
        <v>24.328934</v>
      </c>
      <c r="C17" s="65">
        <v>28</v>
      </c>
      <c r="D17" s="66">
        <v>0</v>
      </c>
      <c r="F17" s="65" t="s">
        <v>537</v>
      </c>
      <c r="G17" s="65" t="s">
        <v>537</v>
      </c>
      <c r="H17" s="65" t="s">
        <v>537</v>
      </c>
      <c r="I17" s="65" t="s">
        <v>537</v>
      </c>
      <c r="J17" s="65" t="s">
        <v>537</v>
      </c>
      <c r="K17" s="65" t="s">
        <v>537</v>
      </c>
      <c r="O17" s="18">
        <v>43966</v>
      </c>
      <c r="P17" s="26" t="s">
        <v>549</v>
      </c>
    </row>
    <row r="18" spans="1:16" x14ac:dyDescent="0.2">
      <c r="A18" s="14">
        <v>43952.625</v>
      </c>
      <c r="B18" s="65">
        <v>24.418934</v>
      </c>
      <c r="C18" s="65">
        <v>27</v>
      </c>
      <c r="D18" s="66">
        <v>0</v>
      </c>
      <c r="F18" s="65" t="s">
        <v>537</v>
      </c>
      <c r="G18" s="65" t="s">
        <v>537</v>
      </c>
      <c r="H18" s="65" t="s">
        <v>537</v>
      </c>
      <c r="I18" s="65" t="s">
        <v>537</v>
      </c>
      <c r="J18" s="65" t="s">
        <v>537</v>
      </c>
      <c r="K18" s="65" t="s">
        <v>537</v>
      </c>
      <c r="O18" s="18">
        <v>43967</v>
      </c>
      <c r="P18" s="23" t="s">
        <v>546</v>
      </c>
    </row>
    <row r="19" spans="1:16" x14ac:dyDescent="0.2">
      <c r="A19" s="14">
        <v>43952.666666666672</v>
      </c>
      <c r="B19" s="65">
        <v>24.058933</v>
      </c>
      <c r="C19" s="65">
        <v>27</v>
      </c>
      <c r="D19" s="66">
        <v>0</v>
      </c>
      <c r="F19" s="65" t="s">
        <v>537</v>
      </c>
      <c r="G19" s="65" t="s">
        <v>537</v>
      </c>
      <c r="H19" s="65" t="s">
        <v>537</v>
      </c>
      <c r="I19" s="65" t="s">
        <v>537</v>
      </c>
      <c r="J19" s="65" t="s">
        <v>537</v>
      </c>
      <c r="K19" s="65" t="s">
        <v>537</v>
      </c>
      <c r="O19" s="18">
        <v>43968</v>
      </c>
      <c r="P19" s="23" t="s">
        <v>547</v>
      </c>
    </row>
    <row r="20" spans="1:16" x14ac:dyDescent="0.2">
      <c r="A20" s="14">
        <v>43952.708333333328</v>
      </c>
      <c r="B20" s="65">
        <v>22.898933</v>
      </c>
      <c r="C20" s="65">
        <v>32</v>
      </c>
      <c r="D20" s="66">
        <v>1080</v>
      </c>
      <c r="O20" s="18">
        <v>43969</v>
      </c>
      <c r="P20" s="23" t="s">
        <v>544</v>
      </c>
    </row>
    <row r="21" spans="1:16" x14ac:dyDescent="0.2">
      <c r="A21" s="14">
        <v>43952.75</v>
      </c>
      <c r="B21" s="65">
        <v>21.528934</v>
      </c>
      <c r="C21" s="65">
        <v>30</v>
      </c>
      <c r="D21" s="66">
        <v>1046</v>
      </c>
      <c r="O21" s="18">
        <v>43970</v>
      </c>
    </row>
    <row r="22" spans="1:16" x14ac:dyDescent="0.2">
      <c r="A22" s="14">
        <v>43952.791666666672</v>
      </c>
      <c r="B22" s="65">
        <v>20.678934000000002</v>
      </c>
      <c r="C22" s="65">
        <v>32</v>
      </c>
      <c r="D22" s="66">
        <v>1003</v>
      </c>
      <c r="O22" s="18">
        <v>43971</v>
      </c>
    </row>
    <row r="23" spans="1:16" x14ac:dyDescent="0.2">
      <c r="A23" s="14">
        <v>43952.833333333328</v>
      </c>
      <c r="B23" s="65">
        <v>19.828934</v>
      </c>
      <c r="C23" s="65">
        <v>33</v>
      </c>
      <c r="D23" s="66">
        <v>949</v>
      </c>
      <c r="O23" s="18">
        <v>43972</v>
      </c>
      <c r="P23" s="23"/>
    </row>
    <row r="24" spans="1:16" x14ac:dyDescent="0.2">
      <c r="A24" s="14">
        <v>43952.875</v>
      </c>
      <c r="B24" s="65">
        <v>19.088933999999998</v>
      </c>
      <c r="C24" s="65">
        <v>35</v>
      </c>
      <c r="D24" s="66">
        <v>949</v>
      </c>
      <c r="O24" s="18">
        <v>43973</v>
      </c>
      <c r="P24" s="23" t="s">
        <v>545</v>
      </c>
    </row>
    <row r="25" spans="1:16" x14ac:dyDescent="0.2">
      <c r="A25" s="14">
        <v>43952.916666666672</v>
      </c>
      <c r="B25" s="65">
        <v>18.448934999999999</v>
      </c>
      <c r="C25" s="65">
        <v>36</v>
      </c>
      <c r="D25" s="66">
        <v>881</v>
      </c>
      <c r="O25" s="18">
        <v>43974</v>
      </c>
    </row>
    <row r="26" spans="1:16" x14ac:dyDescent="0.2">
      <c r="A26" s="14">
        <v>43952.958333333328</v>
      </c>
      <c r="B26" s="65">
        <v>17.808933</v>
      </c>
      <c r="C26" s="65">
        <v>37</v>
      </c>
      <c r="D26" s="66">
        <v>797</v>
      </c>
      <c r="E26" s="67">
        <v>447.5</v>
      </c>
      <c r="L26" s="8"/>
      <c r="M26" s="8"/>
      <c r="N26" s="8"/>
      <c r="O26" s="18">
        <v>43975</v>
      </c>
    </row>
    <row r="27" spans="1:16" x14ac:dyDescent="0.2">
      <c r="A27" s="14">
        <v>43953</v>
      </c>
      <c r="B27" s="65">
        <v>17.118935</v>
      </c>
      <c r="C27" s="65">
        <v>39</v>
      </c>
      <c r="D27" s="66">
        <v>797</v>
      </c>
      <c r="O27" s="18">
        <v>43976</v>
      </c>
    </row>
    <row r="28" spans="1:16" x14ac:dyDescent="0.2">
      <c r="A28" s="14">
        <v>43953.041666666672</v>
      </c>
      <c r="B28" s="65">
        <v>16.218934999999998</v>
      </c>
      <c r="C28" s="65">
        <v>41</v>
      </c>
      <c r="D28" s="66">
        <v>921</v>
      </c>
      <c r="O28" s="18">
        <v>43977</v>
      </c>
    </row>
    <row r="29" spans="1:16" x14ac:dyDescent="0.2">
      <c r="A29" s="14">
        <v>43953.083333333328</v>
      </c>
      <c r="B29" s="65">
        <v>15.138934000000001</v>
      </c>
      <c r="C29" s="65">
        <v>45</v>
      </c>
      <c r="D29" s="66">
        <v>811</v>
      </c>
      <c r="O29" s="18">
        <v>43978</v>
      </c>
    </row>
    <row r="30" spans="1:16" ht="15.75" customHeight="1" x14ac:dyDescent="0.2">
      <c r="A30" s="14">
        <v>43953.125</v>
      </c>
      <c r="B30" s="65">
        <v>14.298933999999999</v>
      </c>
      <c r="C30" s="65">
        <v>47</v>
      </c>
      <c r="D30" s="66">
        <v>0</v>
      </c>
      <c r="O30" s="18">
        <v>43979</v>
      </c>
    </row>
    <row r="31" spans="1:16" x14ac:dyDescent="0.2">
      <c r="A31" s="14">
        <v>43953.166666666672</v>
      </c>
      <c r="B31" s="65">
        <v>13.538933999999999</v>
      </c>
      <c r="C31" s="65">
        <v>50</v>
      </c>
      <c r="D31" s="66">
        <v>0</v>
      </c>
      <c r="O31" s="18">
        <v>43980</v>
      </c>
    </row>
    <row r="32" spans="1:16" x14ac:dyDescent="0.2">
      <c r="A32" s="14">
        <v>43953.208333333328</v>
      </c>
      <c r="B32" s="65">
        <v>12.718934000000001</v>
      </c>
      <c r="C32" s="65">
        <v>53</v>
      </c>
      <c r="D32" s="66">
        <v>0</v>
      </c>
      <c r="O32" s="18">
        <v>43981</v>
      </c>
    </row>
    <row r="33" spans="1:25" x14ac:dyDescent="0.2">
      <c r="A33" s="14">
        <v>43953.25</v>
      </c>
      <c r="B33" s="65">
        <v>11.638934000000001</v>
      </c>
      <c r="C33" s="65">
        <v>57</v>
      </c>
      <c r="D33" s="66">
        <v>0</v>
      </c>
      <c r="O33" s="18">
        <v>43982</v>
      </c>
    </row>
    <row r="34" spans="1:25" x14ac:dyDescent="0.2">
      <c r="A34" s="14">
        <v>43953.291666666672</v>
      </c>
      <c r="B34" s="65">
        <v>11.178934</v>
      </c>
      <c r="C34" s="65">
        <v>64</v>
      </c>
      <c r="D34" s="66">
        <v>0</v>
      </c>
      <c r="F34" s="65">
        <v>13.6</v>
      </c>
      <c r="G34" s="65">
        <v>82.7</v>
      </c>
      <c r="H34" s="65">
        <v>124914</v>
      </c>
      <c r="I34" s="65">
        <v>13.6</v>
      </c>
      <c r="J34" s="65">
        <v>83</v>
      </c>
      <c r="K34" s="65">
        <v>156776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x14ac:dyDescent="0.2">
      <c r="A35" s="14">
        <v>43953.333333333328</v>
      </c>
      <c r="B35" s="65">
        <v>14.518934</v>
      </c>
      <c r="C35" s="65">
        <v>60</v>
      </c>
      <c r="D35" s="66">
        <v>0</v>
      </c>
      <c r="F35" s="65">
        <v>12.5</v>
      </c>
      <c r="G35" s="65">
        <v>85</v>
      </c>
      <c r="I35" s="65">
        <v>13.1</v>
      </c>
      <c r="J35" s="65">
        <v>87.3</v>
      </c>
      <c r="O35" s="8"/>
      <c r="P35" s="71"/>
      <c r="Q35" s="8"/>
      <c r="R35" s="8"/>
      <c r="S35" s="8"/>
      <c r="T35" s="8"/>
      <c r="U35" s="8"/>
      <c r="V35" s="8"/>
      <c r="W35" s="8"/>
      <c r="X35" s="8"/>
      <c r="Y35" s="8"/>
    </row>
    <row r="36" spans="1:25" x14ac:dyDescent="0.2">
      <c r="A36" s="14">
        <v>43953.375</v>
      </c>
      <c r="B36" s="65">
        <v>17.608934000000001</v>
      </c>
      <c r="C36" s="65">
        <v>60</v>
      </c>
      <c r="D36" s="66">
        <v>1242</v>
      </c>
      <c r="F36" s="65">
        <v>13.5</v>
      </c>
      <c r="G36" s="65">
        <v>89.7</v>
      </c>
      <c r="I36" s="65">
        <v>13.3</v>
      </c>
      <c r="J36" s="65">
        <v>89.6</v>
      </c>
      <c r="O36" s="72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x14ac:dyDescent="0.2">
      <c r="A37" s="14">
        <v>43953.416666666672</v>
      </c>
      <c r="B37" s="65">
        <v>20.438934</v>
      </c>
      <c r="C37" s="65">
        <v>50</v>
      </c>
      <c r="D37" s="66">
        <v>1403</v>
      </c>
      <c r="F37" s="65">
        <v>14.6</v>
      </c>
      <c r="G37" s="65">
        <v>84.1</v>
      </c>
      <c r="I37" s="65">
        <v>13.8</v>
      </c>
      <c r="J37" s="65">
        <v>88.4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2">
      <c r="A38" s="14">
        <v>43953.458333333328</v>
      </c>
      <c r="B38" s="65">
        <v>22.218934999999998</v>
      </c>
      <c r="C38" s="65">
        <v>36</v>
      </c>
      <c r="D38" s="66">
        <v>1080</v>
      </c>
      <c r="F38" s="65">
        <v>15.1</v>
      </c>
      <c r="G38" s="65">
        <v>84.1</v>
      </c>
      <c r="I38" s="65">
        <v>14.2</v>
      </c>
      <c r="J38" s="65">
        <v>84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2">
      <c r="A39" s="14">
        <v>43953.5</v>
      </c>
      <c r="B39" s="65">
        <v>22.968934999999998</v>
      </c>
      <c r="C39" s="65">
        <v>33</v>
      </c>
      <c r="D39" s="66">
        <v>1080</v>
      </c>
      <c r="F39" s="65">
        <v>15.1</v>
      </c>
      <c r="G39" s="65">
        <v>84.9</v>
      </c>
      <c r="I39" s="65">
        <v>14.6</v>
      </c>
      <c r="J39" s="65">
        <v>84.4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x14ac:dyDescent="0.2">
      <c r="A40" s="14">
        <v>43953.541666666672</v>
      </c>
      <c r="B40" s="65">
        <v>23.508934</v>
      </c>
      <c r="C40" s="65">
        <v>32</v>
      </c>
      <c r="D40" s="66">
        <v>1107</v>
      </c>
      <c r="F40" s="65">
        <v>15</v>
      </c>
      <c r="G40" s="65">
        <v>82.2</v>
      </c>
      <c r="I40" s="65">
        <v>15.1</v>
      </c>
      <c r="J40" s="65">
        <v>84.3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x14ac:dyDescent="0.2">
      <c r="A41" s="14">
        <v>43953.583333333328</v>
      </c>
      <c r="B41" s="65">
        <v>24.138935</v>
      </c>
      <c r="C41" s="65">
        <v>26</v>
      </c>
      <c r="D41" s="66">
        <v>0</v>
      </c>
      <c r="F41" s="65">
        <v>15.1</v>
      </c>
      <c r="G41" s="65">
        <v>81.400000000000006</v>
      </c>
      <c r="I41" s="65">
        <v>14.8</v>
      </c>
      <c r="J41" s="65">
        <v>84.2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2">
      <c r="A42" s="14">
        <v>43953.625</v>
      </c>
      <c r="B42" s="65">
        <v>24.078934</v>
      </c>
      <c r="C42" s="65">
        <v>27</v>
      </c>
      <c r="D42" s="66">
        <v>0</v>
      </c>
      <c r="F42" s="65">
        <v>15</v>
      </c>
      <c r="G42" s="65">
        <v>81.599999999999994</v>
      </c>
      <c r="I42" s="65">
        <v>14.7</v>
      </c>
      <c r="J42" s="65">
        <v>84.8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">
      <c r="A43" s="14">
        <v>43953.666666666672</v>
      </c>
      <c r="B43" s="65">
        <v>23.618935</v>
      </c>
      <c r="C43" s="65">
        <v>28</v>
      </c>
      <c r="D43" s="66"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x14ac:dyDescent="0.2">
      <c r="A44" s="14">
        <v>43953.708333333328</v>
      </c>
      <c r="B44" s="65">
        <v>22.338933999999998</v>
      </c>
      <c r="C44" s="65">
        <v>31</v>
      </c>
      <c r="D44" s="66">
        <v>1080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2">
      <c r="A45" s="14">
        <v>43953.75</v>
      </c>
      <c r="B45" s="65">
        <v>20.498933999999998</v>
      </c>
      <c r="C45" s="65">
        <v>34</v>
      </c>
      <c r="D45" s="66">
        <v>1003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x14ac:dyDescent="0.2">
      <c r="A46" s="14">
        <v>43953.791666666672</v>
      </c>
      <c r="B46" s="65">
        <v>19.888935</v>
      </c>
      <c r="C46" s="65">
        <v>35</v>
      </c>
      <c r="D46" s="66">
        <v>949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x14ac:dyDescent="0.2">
      <c r="A47" s="14">
        <v>43953.833333333328</v>
      </c>
      <c r="B47" s="65">
        <v>19.428934000000002</v>
      </c>
      <c r="C47" s="65">
        <v>37</v>
      </c>
      <c r="D47" s="66">
        <v>949</v>
      </c>
    </row>
    <row r="48" spans="1:25" x14ac:dyDescent="0.2">
      <c r="A48" s="14">
        <v>43953.875</v>
      </c>
      <c r="B48" s="65">
        <v>18.808933</v>
      </c>
      <c r="C48" s="65">
        <v>38</v>
      </c>
      <c r="D48" s="66">
        <v>881</v>
      </c>
    </row>
    <row r="49" spans="1:14" ht="23.25" customHeight="1" x14ac:dyDescent="0.2">
      <c r="A49" s="14">
        <v>43953.916666666672</v>
      </c>
      <c r="B49" s="65">
        <v>18.068933000000001</v>
      </c>
      <c r="C49" s="65">
        <v>40</v>
      </c>
      <c r="D49" s="66">
        <v>1098</v>
      </c>
    </row>
    <row r="50" spans="1:14" x14ac:dyDescent="0.2">
      <c r="A50" s="14">
        <v>43953.958333333328</v>
      </c>
      <c r="B50" s="65">
        <v>17.428934000000002</v>
      </c>
      <c r="C50" s="65">
        <v>42</v>
      </c>
      <c r="D50" s="66">
        <v>1016</v>
      </c>
      <c r="E50" s="67">
        <v>642.375</v>
      </c>
      <c r="L50" s="8"/>
      <c r="M50" s="8"/>
      <c r="N50" s="8"/>
    </row>
    <row r="51" spans="1:14" x14ac:dyDescent="0.2">
      <c r="A51" s="14">
        <v>43954</v>
      </c>
      <c r="B51" s="65">
        <v>16.598934</v>
      </c>
      <c r="C51" s="65">
        <v>45</v>
      </c>
      <c r="D51" s="66">
        <v>921</v>
      </c>
    </row>
    <row r="52" spans="1:14" x14ac:dyDescent="0.2">
      <c r="A52" s="14">
        <v>43954.041666666672</v>
      </c>
      <c r="B52" s="65">
        <v>15.818934</v>
      </c>
      <c r="C52" s="65">
        <v>47</v>
      </c>
      <c r="D52" s="66">
        <v>811</v>
      </c>
    </row>
    <row r="53" spans="1:14" x14ac:dyDescent="0.2">
      <c r="A53" s="14">
        <v>43954.083333333328</v>
      </c>
      <c r="B53" s="65">
        <v>15.078934</v>
      </c>
      <c r="C53" s="65">
        <v>49</v>
      </c>
      <c r="D53" s="66">
        <v>811</v>
      </c>
    </row>
    <row r="54" spans="1:14" x14ac:dyDescent="0.2">
      <c r="A54" s="14">
        <v>43954.125</v>
      </c>
      <c r="B54" s="65">
        <v>13.948935000000001</v>
      </c>
      <c r="C54" s="65">
        <v>53</v>
      </c>
      <c r="D54" s="66">
        <v>0</v>
      </c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">
      <c r="A55" s="14">
        <v>43954.166666666672</v>
      </c>
      <c r="B55" s="65">
        <v>13.118935</v>
      </c>
      <c r="C55" s="65">
        <v>55</v>
      </c>
      <c r="D55" s="66">
        <v>0</v>
      </c>
    </row>
    <row r="56" spans="1:14" x14ac:dyDescent="0.2">
      <c r="A56" s="14">
        <v>43954.208333333328</v>
      </c>
      <c r="B56" s="65">
        <v>12.458933999999999</v>
      </c>
      <c r="C56" s="65">
        <v>57</v>
      </c>
      <c r="D56" s="66">
        <v>0</v>
      </c>
    </row>
    <row r="57" spans="1:14" x14ac:dyDescent="0.2">
      <c r="A57" s="14">
        <v>43954.25</v>
      </c>
      <c r="B57" s="65">
        <v>11.888934000000001</v>
      </c>
      <c r="C57" s="65">
        <v>59</v>
      </c>
      <c r="D57" s="66">
        <v>0</v>
      </c>
    </row>
    <row r="58" spans="1:14" x14ac:dyDescent="0.2">
      <c r="A58" s="14">
        <v>43954.291666666672</v>
      </c>
      <c r="B58" s="65">
        <v>11.668934</v>
      </c>
      <c r="C58" s="65">
        <v>59</v>
      </c>
      <c r="D58" s="66">
        <v>0</v>
      </c>
      <c r="F58" s="65" t="s">
        <v>537</v>
      </c>
      <c r="G58" s="65" t="s">
        <v>537</v>
      </c>
      <c r="H58" s="65" t="s">
        <v>537</v>
      </c>
      <c r="I58" s="65" t="s">
        <v>537</v>
      </c>
      <c r="J58" s="65" t="s">
        <v>537</v>
      </c>
      <c r="K58" s="65" t="s">
        <v>537</v>
      </c>
    </row>
    <row r="59" spans="1:14" x14ac:dyDescent="0.2">
      <c r="A59" s="14">
        <v>43954.333333333328</v>
      </c>
      <c r="B59" s="65">
        <v>13.898934000000001</v>
      </c>
      <c r="C59" s="65">
        <v>54</v>
      </c>
      <c r="D59" s="66">
        <v>0</v>
      </c>
      <c r="F59" s="65" t="s">
        <v>537</v>
      </c>
      <c r="G59" s="65" t="s">
        <v>537</v>
      </c>
      <c r="H59" s="65" t="s">
        <v>537</v>
      </c>
      <c r="I59" s="65" t="s">
        <v>537</v>
      </c>
      <c r="J59" s="65" t="s">
        <v>537</v>
      </c>
      <c r="K59" s="65" t="s">
        <v>537</v>
      </c>
    </row>
    <row r="60" spans="1:14" x14ac:dyDescent="0.2">
      <c r="A60" s="14">
        <v>43954.375</v>
      </c>
      <c r="B60" s="65">
        <v>18.708935</v>
      </c>
      <c r="C60" s="65">
        <v>45</v>
      </c>
      <c r="D60" s="66">
        <v>1098</v>
      </c>
      <c r="F60" s="65" t="s">
        <v>537</v>
      </c>
      <c r="G60" s="65" t="s">
        <v>537</v>
      </c>
      <c r="H60" s="65" t="s">
        <v>537</v>
      </c>
      <c r="I60" s="65" t="s">
        <v>537</v>
      </c>
      <c r="J60" s="65" t="s">
        <v>537</v>
      </c>
      <c r="K60" s="65" t="s">
        <v>537</v>
      </c>
    </row>
    <row r="61" spans="1:14" x14ac:dyDescent="0.2">
      <c r="A61" s="14">
        <v>43954.416666666672</v>
      </c>
      <c r="B61" s="65">
        <v>22.198934999999999</v>
      </c>
      <c r="C61" s="65">
        <v>32</v>
      </c>
      <c r="D61" s="66">
        <v>1080</v>
      </c>
      <c r="F61" s="65" t="s">
        <v>537</v>
      </c>
      <c r="G61" s="65" t="s">
        <v>537</v>
      </c>
      <c r="H61" s="65" t="s">
        <v>537</v>
      </c>
      <c r="I61" s="65" t="s">
        <v>537</v>
      </c>
      <c r="J61" s="65" t="s">
        <v>537</v>
      </c>
      <c r="K61" s="65" t="s">
        <v>537</v>
      </c>
    </row>
    <row r="62" spans="1:14" x14ac:dyDescent="0.2">
      <c r="A62" s="14">
        <v>43954.458333333328</v>
      </c>
      <c r="B62" s="65">
        <v>23.588933999999998</v>
      </c>
      <c r="C62" s="65">
        <v>24</v>
      </c>
      <c r="D62" s="66">
        <v>0</v>
      </c>
      <c r="F62" s="65" t="s">
        <v>537</v>
      </c>
      <c r="G62" s="65" t="s">
        <v>537</v>
      </c>
      <c r="H62" s="65" t="s">
        <v>537</v>
      </c>
      <c r="I62" s="65" t="s">
        <v>537</v>
      </c>
      <c r="J62" s="65" t="s">
        <v>537</v>
      </c>
      <c r="K62" s="65" t="s">
        <v>537</v>
      </c>
    </row>
    <row r="63" spans="1:14" x14ac:dyDescent="0.2">
      <c r="A63" s="14">
        <v>43954.5</v>
      </c>
      <c r="B63" s="65">
        <v>24.368935</v>
      </c>
      <c r="C63" s="65">
        <v>23</v>
      </c>
      <c r="D63" s="66">
        <v>0</v>
      </c>
      <c r="F63" s="65" t="s">
        <v>537</v>
      </c>
      <c r="G63" s="65" t="s">
        <v>537</v>
      </c>
      <c r="H63" s="65" t="s">
        <v>537</v>
      </c>
      <c r="I63" s="65" t="s">
        <v>537</v>
      </c>
      <c r="J63" s="65" t="s">
        <v>537</v>
      </c>
      <c r="K63" s="65" t="s">
        <v>537</v>
      </c>
    </row>
    <row r="64" spans="1:14" x14ac:dyDescent="0.2">
      <c r="A64" s="14">
        <v>43954.541666666672</v>
      </c>
      <c r="B64" s="65">
        <v>24.968934999999998</v>
      </c>
      <c r="C64" s="65">
        <v>22</v>
      </c>
      <c r="D64" s="66">
        <v>0</v>
      </c>
      <c r="F64" s="65" t="s">
        <v>537</v>
      </c>
      <c r="G64" s="65" t="s">
        <v>537</v>
      </c>
      <c r="H64" s="65" t="s">
        <v>537</v>
      </c>
      <c r="I64" s="65" t="s">
        <v>537</v>
      </c>
      <c r="J64" s="65" t="s">
        <v>537</v>
      </c>
      <c r="K64" s="65" t="s">
        <v>537</v>
      </c>
    </row>
    <row r="65" spans="1:14" x14ac:dyDescent="0.2">
      <c r="A65" s="14">
        <v>43954.583333333328</v>
      </c>
      <c r="B65" s="65">
        <v>25.018934000000002</v>
      </c>
      <c r="C65" s="65">
        <v>20</v>
      </c>
      <c r="D65" s="66">
        <v>0</v>
      </c>
      <c r="F65" s="65" t="s">
        <v>537</v>
      </c>
      <c r="G65" s="65" t="s">
        <v>537</v>
      </c>
      <c r="H65" s="65" t="s">
        <v>537</v>
      </c>
      <c r="I65" s="65" t="s">
        <v>537</v>
      </c>
      <c r="J65" s="65" t="s">
        <v>537</v>
      </c>
      <c r="K65" s="65" t="s">
        <v>537</v>
      </c>
    </row>
    <row r="66" spans="1:14" x14ac:dyDescent="0.2">
      <c r="A66" s="14">
        <v>43954.625</v>
      </c>
      <c r="B66" s="65">
        <v>25.048935</v>
      </c>
      <c r="C66" s="65">
        <v>20</v>
      </c>
      <c r="D66" s="66">
        <v>0</v>
      </c>
      <c r="F66" s="65" t="s">
        <v>537</v>
      </c>
      <c r="G66" s="65" t="s">
        <v>537</v>
      </c>
      <c r="H66" s="65" t="s">
        <v>537</v>
      </c>
      <c r="I66" s="65" t="s">
        <v>537</v>
      </c>
      <c r="J66" s="65" t="s">
        <v>537</v>
      </c>
      <c r="K66" s="65" t="s">
        <v>537</v>
      </c>
    </row>
    <row r="67" spans="1:14" x14ac:dyDescent="0.2">
      <c r="A67" s="14">
        <v>43954.666666666672</v>
      </c>
      <c r="B67" s="65">
        <v>24.598934</v>
      </c>
      <c r="C67" s="65">
        <v>20</v>
      </c>
      <c r="D67" s="66">
        <v>0</v>
      </c>
      <c r="F67" s="65" t="s">
        <v>537</v>
      </c>
      <c r="G67" s="65" t="s">
        <v>537</v>
      </c>
      <c r="H67" s="65" t="s">
        <v>537</v>
      </c>
      <c r="I67" s="65" t="s">
        <v>537</v>
      </c>
      <c r="J67" s="65" t="s">
        <v>537</v>
      </c>
      <c r="K67" s="65" t="s">
        <v>537</v>
      </c>
    </row>
    <row r="68" spans="1:14" x14ac:dyDescent="0.2">
      <c r="A68" s="14">
        <v>43954.708333333328</v>
      </c>
      <c r="B68" s="65">
        <v>23.048935</v>
      </c>
      <c r="C68" s="65">
        <v>26</v>
      </c>
      <c r="D68" s="66">
        <v>0</v>
      </c>
    </row>
    <row r="69" spans="1:14" x14ac:dyDescent="0.2">
      <c r="A69" s="14">
        <v>43954.75</v>
      </c>
      <c r="B69" s="65">
        <v>21.778934</v>
      </c>
      <c r="C69" s="65">
        <v>24</v>
      </c>
      <c r="D69" s="66">
        <v>0</v>
      </c>
    </row>
    <row r="70" spans="1:14" x14ac:dyDescent="0.2">
      <c r="A70" s="14">
        <v>43954.791666666672</v>
      </c>
      <c r="B70" s="65">
        <v>20.918934</v>
      </c>
      <c r="C70" s="65">
        <v>25</v>
      </c>
      <c r="D70" s="66">
        <v>0</v>
      </c>
    </row>
    <row r="71" spans="1:14" x14ac:dyDescent="0.2">
      <c r="A71" s="14">
        <v>43954.833333333328</v>
      </c>
      <c r="B71" s="65">
        <v>20.158933999999999</v>
      </c>
      <c r="C71" s="65">
        <v>27</v>
      </c>
      <c r="D71" s="66">
        <v>0</v>
      </c>
    </row>
    <row r="72" spans="1:14" x14ac:dyDescent="0.2">
      <c r="A72" s="14">
        <v>43954.875</v>
      </c>
      <c r="B72" s="65">
        <v>19.458935</v>
      </c>
      <c r="C72" s="65">
        <v>28</v>
      </c>
      <c r="D72" s="66">
        <v>0</v>
      </c>
    </row>
    <row r="73" spans="1:14" x14ac:dyDescent="0.2">
      <c r="A73" s="14">
        <v>43954.916666666672</v>
      </c>
      <c r="B73" s="65">
        <v>18.618935</v>
      </c>
      <c r="C73" s="65">
        <v>30</v>
      </c>
      <c r="D73" s="66">
        <v>881</v>
      </c>
    </row>
    <row r="74" spans="1:14" x14ac:dyDescent="0.2">
      <c r="A74" s="14">
        <v>43954.958333333328</v>
      </c>
      <c r="B74" s="65">
        <v>17.848934</v>
      </c>
      <c r="C74" s="65">
        <v>33</v>
      </c>
      <c r="D74" s="66">
        <v>797</v>
      </c>
      <c r="E74" s="67">
        <v>266.625</v>
      </c>
      <c r="L74" s="8"/>
      <c r="M74" s="8"/>
      <c r="N74" s="8"/>
    </row>
    <row r="75" spans="1:14" x14ac:dyDescent="0.2">
      <c r="A75" s="14">
        <v>43955</v>
      </c>
      <c r="B75" s="65">
        <v>17.048935</v>
      </c>
      <c r="C75" s="65">
        <v>35</v>
      </c>
      <c r="D75" s="66">
        <v>797</v>
      </c>
    </row>
    <row r="76" spans="1:14" x14ac:dyDescent="0.2">
      <c r="A76" s="14">
        <v>43955.041666666672</v>
      </c>
      <c r="B76" s="65">
        <v>16.088933999999998</v>
      </c>
      <c r="C76" s="65">
        <v>37</v>
      </c>
      <c r="D76" s="66">
        <v>692</v>
      </c>
    </row>
    <row r="77" spans="1:14" x14ac:dyDescent="0.2">
      <c r="A77" s="14">
        <v>43955.083333333328</v>
      </c>
      <c r="B77" s="65">
        <v>15.108934</v>
      </c>
      <c r="C77" s="65">
        <v>40</v>
      </c>
      <c r="D77" s="66">
        <v>811</v>
      </c>
    </row>
    <row r="78" spans="1:14" x14ac:dyDescent="0.2">
      <c r="A78" s="14">
        <v>43955.125</v>
      </c>
      <c r="B78" s="65">
        <v>14.098934</v>
      </c>
      <c r="C78" s="65">
        <v>42</v>
      </c>
      <c r="D78" s="66">
        <v>0</v>
      </c>
    </row>
    <row r="79" spans="1:14" x14ac:dyDescent="0.2">
      <c r="A79" s="14">
        <v>43955.166666666672</v>
      </c>
      <c r="B79" s="65">
        <v>13.238934499999999</v>
      </c>
      <c r="C79" s="65">
        <v>45</v>
      </c>
      <c r="D79" s="66">
        <v>0</v>
      </c>
    </row>
    <row r="80" spans="1:14" x14ac:dyDescent="0.2">
      <c r="A80" s="14">
        <v>43955.208333333328</v>
      </c>
      <c r="B80" s="65">
        <v>12.548933999999999</v>
      </c>
      <c r="C80" s="65">
        <v>46</v>
      </c>
      <c r="D80" s="66">
        <v>0</v>
      </c>
    </row>
    <row r="81" spans="1:11" x14ac:dyDescent="0.2">
      <c r="A81" s="14">
        <v>43955.25</v>
      </c>
      <c r="B81" s="65">
        <v>11.998934</v>
      </c>
      <c r="C81" s="65">
        <v>47</v>
      </c>
      <c r="D81" s="66">
        <v>0</v>
      </c>
    </row>
    <row r="82" spans="1:11" x14ac:dyDescent="0.2">
      <c r="A82" s="14">
        <v>43955.291666666672</v>
      </c>
      <c r="B82" s="65">
        <v>10.988934499999999</v>
      </c>
      <c r="C82" s="65">
        <v>50</v>
      </c>
      <c r="D82" s="66">
        <v>0</v>
      </c>
      <c r="F82" s="65">
        <v>12.5</v>
      </c>
      <c r="G82" s="65">
        <v>82.5</v>
      </c>
      <c r="H82" s="65">
        <v>127426</v>
      </c>
      <c r="I82" s="65">
        <v>12.4</v>
      </c>
      <c r="J82" s="65">
        <v>80.8</v>
      </c>
      <c r="K82" s="65">
        <v>158512</v>
      </c>
    </row>
    <row r="83" spans="1:11" x14ac:dyDescent="0.2">
      <c r="A83" s="14">
        <v>43955.333333333328</v>
      </c>
      <c r="B83" s="65">
        <v>14.658935</v>
      </c>
      <c r="C83" s="65">
        <v>44</v>
      </c>
      <c r="D83" s="66">
        <v>0</v>
      </c>
      <c r="F83" s="65">
        <v>13.5</v>
      </c>
      <c r="G83" s="65">
        <v>79.400000000000006</v>
      </c>
      <c r="I83" s="65">
        <v>12.8</v>
      </c>
      <c r="J83" s="65">
        <v>82.1</v>
      </c>
    </row>
    <row r="84" spans="1:11" x14ac:dyDescent="0.2">
      <c r="A84" s="14">
        <v>43955.375</v>
      </c>
      <c r="B84" s="65">
        <v>18.238934</v>
      </c>
      <c r="C84" s="65">
        <v>42</v>
      </c>
      <c r="D84" s="66">
        <v>1098</v>
      </c>
      <c r="F84" s="65">
        <v>12.3</v>
      </c>
      <c r="G84" s="65">
        <v>85.7</v>
      </c>
      <c r="I84" s="65">
        <v>13.1</v>
      </c>
      <c r="J84" s="65">
        <v>83.5</v>
      </c>
    </row>
    <row r="85" spans="1:11" x14ac:dyDescent="0.2">
      <c r="A85" s="14">
        <v>43955.416666666672</v>
      </c>
      <c r="B85" s="65">
        <v>20.248933999999998</v>
      </c>
      <c r="C85" s="65">
        <v>40</v>
      </c>
      <c r="D85" s="66">
        <v>1231</v>
      </c>
      <c r="F85" s="65">
        <v>13.8</v>
      </c>
      <c r="G85" s="65">
        <v>79.7</v>
      </c>
      <c r="I85" s="65">
        <v>12.4</v>
      </c>
      <c r="J85" s="65">
        <v>85.1</v>
      </c>
    </row>
    <row r="86" spans="1:11" x14ac:dyDescent="0.2">
      <c r="A86" s="14">
        <v>43955.458333333328</v>
      </c>
      <c r="B86" s="65">
        <v>22.298935</v>
      </c>
      <c r="C86" s="65">
        <v>36</v>
      </c>
      <c r="D86" s="66">
        <v>1080</v>
      </c>
      <c r="F86" s="65">
        <v>14</v>
      </c>
      <c r="G86" s="65">
        <v>80.5</v>
      </c>
      <c r="I86" s="65">
        <v>13.5</v>
      </c>
      <c r="J86" s="65">
        <v>84.8</v>
      </c>
    </row>
    <row r="87" spans="1:11" x14ac:dyDescent="0.2">
      <c r="A87" s="14">
        <v>43955.5</v>
      </c>
      <c r="B87" s="65">
        <v>23.708935</v>
      </c>
      <c r="C87" s="65">
        <v>27</v>
      </c>
      <c r="D87" s="66">
        <v>0</v>
      </c>
      <c r="F87" s="65">
        <v>14.7</v>
      </c>
      <c r="G87" s="65">
        <v>76.2</v>
      </c>
      <c r="I87" s="65">
        <v>13.6</v>
      </c>
      <c r="J87" s="65">
        <v>81.7</v>
      </c>
    </row>
    <row r="88" spans="1:11" x14ac:dyDescent="0.2">
      <c r="A88" s="14">
        <v>43955.541666666672</v>
      </c>
      <c r="B88" s="65">
        <v>24.348934</v>
      </c>
      <c r="C88" s="65">
        <v>26</v>
      </c>
      <c r="D88" s="66">
        <v>0</v>
      </c>
      <c r="F88" s="65">
        <v>15.2</v>
      </c>
      <c r="G88" s="65">
        <v>76</v>
      </c>
    </row>
    <row r="89" spans="1:11" x14ac:dyDescent="0.2">
      <c r="A89" s="14">
        <v>43955.583333333328</v>
      </c>
      <c r="B89" s="65">
        <v>25.078934</v>
      </c>
      <c r="C89" s="65">
        <v>22</v>
      </c>
      <c r="D89" s="66">
        <v>0</v>
      </c>
      <c r="F89" s="65">
        <v>15.1</v>
      </c>
      <c r="G89" s="65">
        <v>75</v>
      </c>
    </row>
    <row r="90" spans="1:11" x14ac:dyDescent="0.2">
      <c r="A90" s="14">
        <v>43955.625</v>
      </c>
      <c r="B90" s="65">
        <v>25.118935</v>
      </c>
      <c r="C90" s="65">
        <v>22</v>
      </c>
      <c r="D90" s="66">
        <v>0</v>
      </c>
      <c r="F90" s="16">
        <v>15</v>
      </c>
      <c r="G90" s="16">
        <v>76.8</v>
      </c>
      <c r="I90" s="16"/>
      <c r="J90" s="16"/>
    </row>
    <row r="91" spans="1:11" x14ac:dyDescent="0.2">
      <c r="A91" s="14">
        <v>43955.666666666672</v>
      </c>
      <c r="B91" s="65">
        <v>24.728933000000001</v>
      </c>
      <c r="C91" s="65">
        <v>22</v>
      </c>
      <c r="D91" s="66">
        <v>0</v>
      </c>
      <c r="F91" s="16"/>
      <c r="G91" s="16"/>
      <c r="I91" s="16"/>
      <c r="J91" s="16"/>
    </row>
    <row r="92" spans="1:11" x14ac:dyDescent="0.2">
      <c r="A92" s="14">
        <v>43955.708333333328</v>
      </c>
      <c r="B92" s="65">
        <v>23.248933999999998</v>
      </c>
      <c r="C92" s="65">
        <v>27</v>
      </c>
      <c r="D92" s="66">
        <v>0</v>
      </c>
    </row>
    <row r="93" spans="1:11" x14ac:dyDescent="0.2">
      <c r="A93" s="14">
        <v>43955.75</v>
      </c>
      <c r="B93" s="65">
        <v>21.438934</v>
      </c>
      <c r="C93" s="65">
        <v>27</v>
      </c>
      <c r="D93" s="66">
        <v>0</v>
      </c>
    </row>
    <row r="94" spans="1:11" x14ac:dyDescent="0.2">
      <c r="A94" s="14">
        <v>43955.791666666672</v>
      </c>
      <c r="B94" s="65">
        <v>20.108934000000001</v>
      </c>
      <c r="C94" s="65">
        <v>30</v>
      </c>
      <c r="D94" s="66">
        <v>1003</v>
      </c>
    </row>
    <row r="95" spans="1:11" x14ac:dyDescent="0.2">
      <c r="A95" s="14">
        <v>43955.833333333328</v>
      </c>
      <c r="B95" s="65">
        <v>19.038934999999999</v>
      </c>
      <c r="C95" s="65">
        <v>32</v>
      </c>
      <c r="D95" s="66">
        <v>949</v>
      </c>
    </row>
    <row r="96" spans="1:11" x14ac:dyDescent="0.2">
      <c r="A96" s="14">
        <v>43955.875</v>
      </c>
      <c r="B96" s="65">
        <v>17.228933000000001</v>
      </c>
      <c r="C96" s="65">
        <v>37</v>
      </c>
      <c r="D96" s="66">
        <v>797</v>
      </c>
    </row>
    <row r="97" spans="1:14" x14ac:dyDescent="0.2">
      <c r="A97" s="14">
        <v>43955.916666666672</v>
      </c>
      <c r="B97" s="65">
        <v>15.548933999999999</v>
      </c>
      <c r="C97" s="65">
        <v>63</v>
      </c>
      <c r="D97" s="66">
        <v>1132</v>
      </c>
    </row>
    <row r="98" spans="1:14" x14ac:dyDescent="0.2">
      <c r="A98" s="14">
        <v>43955.958333333328</v>
      </c>
      <c r="B98" s="65">
        <v>14.228934000000001</v>
      </c>
      <c r="C98" s="65">
        <v>73</v>
      </c>
      <c r="D98" s="66">
        <v>0</v>
      </c>
      <c r="E98" s="67">
        <v>399.58333333333331</v>
      </c>
      <c r="F98" s="55">
        <f>AVERAGE(F82:F97)</f>
        <v>14.011111111111111</v>
      </c>
      <c r="G98" s="55">
        <f>AVERAGE(G82:G97)</f>
        <v>79.088888888888889</v>
      </c>
      <c r="H98" s="55">
        <f>H106-H82</f>
        <v>550</v>
      </c>
      <c r="I98" s="55">
        <f>AVERAGE(I82:I97)</f>
        <v>12.966666666666667</v>
      </c>
      <c r="J98" s="55">
        <f>AVERAGE(J82:J97)</f>
        <v>83</v>
      </c>
      <c r="K98" s="55">
        <f>K106-K82</f>
        <v>972</v>
      </c>
      <c r="L98" s="8"/>
      <c r="M98" s="8"/>
      <c r="N98" s="8"/>
    </row>
    <row r="99" spans="1:14" x14ac:dyDescent="0.2">
      <c r="A99" s="14">
        <v>43956</v>
      </c>
      <c r="B99" s="65">
        <v>13.968934000000001</v>
      </c>
      <c r="C99" s="65">
        <v>76</v>
      </c>
      <c r="D99" s="66">
        <v>0</v>
      </c>
    </row>
    <row r="100" spans="1:14" x14ac:dyDescent="0.2">
      <c r="A100" s="14">
        <v>43956.041666666672</v>
      </c>
      <c r="B100" s="65">
        <v>13.2789345</v>
      </c>
      <c r="C100" s="65">
        <v>82</v>
      </c>
      <c r="D100" s="66">
        <v>0</v>
      </c>
    </row>
    <row r="101" spans="1:14" x14ac:dyDescent="0.2">
      <c r="A101" s="14">
        <v>43956.083333333328</v>
      </c>
      <c r="B101" s="65">
        <v>12.228934000000001</v>
      </c>
      <c r="C101" s="65">
        <v>89</v>
      </c>
      <c r="D101" s="66">
        <v>0</v>
      </c>
    </row>
    <row r="102" spans="1:14" x14ac:dyDescent="0.2">
      <c r="A102" s="14">
        <v>43956.125</v>
      </c>
      <c r="B102" s="65">
        <v>11.408935</v>
      </c>
      <c r="C102" s="65">
        <v>94</v>
      </c>
      <c r="D102" s="66">
        <v>0</v>
      </c>
    </row>
    <row r="103" spans="1:14" x14ac:dyDescent="0.2">
      <c r="A103" s="14">
        <v>43956.166666666672</v>
      </c>
      <c r="B103" s="65">
        <v>11.498934</v>
      </c>
      <c r="C103" s="65">
        <v>95</v>
      </c>
      <c r="D103" s="66">
        <v>0</v>
      </c>
    </row>
    <row r="104" spans="1:14" x14ac:dyDescent="0.2">
      <c r="A104" s="14">
        <v>43956.208333333328</v>
      </c>
      <c r="B104" s="65">
        <v>12.918934</v>
      </c>
      <c r="C104" s="65">
        <v>92</v>
      </c>
      <c r="D104" s="66">
        <v>0</v>
      </c>
    </row>
    <row r="105" spans="1:14" x14ac:dyDescent="0.2">
      <c r="A105" s="14">
        <v>43956.25</v>
      </c>
      <c r="B105" s="65">
        <v>12.538933999999999</v>
      </c>
      <c r="C105" s="65">
        <v>95</v>
      </c>
      <c r="D105" s="66">
        <v>0</v>
      </c>
    </row>
    <row r="106" spans="1:14" x14ac:dyDescent="0.2">
      <c r="A106" s="14">
        <v>43956.291666666672</v>
      </c>
      <c r="B106" s="65">
        <v>12.348934</v>
      </c>
      <c r="C106" s="65">
        <v>94</v>
      </c>
      <c r="D106" s="66">
        <v>0</v>
      </c>
      <c r="F106" s="65">
        <v>11.2</v>
      </c>
      <c r="G106" s="65">
        <v>90.4</v>
      </c>
      <c r="H106" s="65">
        <v>127976</v>
      </c>
      <c r="I106" s="65">
        <v>13.9</v>
      </c>
      <c r="J106" s="65">
        <v>83.1</v>
      </c>
      <c r="K106" s="65">
        <v>159484</v>
      </c>
    </row>
    <row r="107" spans="1:14" x14ac:dyDescent="0.2">
      <c r="A107" s="14">
        <v>43956.333333333328</v>
      </c>
      <c r="B107" s="65">
        <v>13.638934000000001</v>
      </c>
      <c r="C107" s="65">
        <v>86</v>
      </c>
      <c r="D107" s="66">
        <v>0</v>
      </c>
      <c r="F107" s="65" t="s">
        <v>537</v>
      </c>
      <c r="G107" s="65" t="s">
        <v>537</v>
      </c>
      <c r="I107" s="65">
        <v>12.8</v>
      </c>
      <c r="J107" s="65">
        <v>89.7</v>
      </c>
    </row>
    <row r="108" spans="1:14" x14ac:dyDescent="0.2">
      <c r="A108" s="14">
        <v>43956.375</v>
      </c>
      <c r="B108" s="65">
        <v>15.628933999999999</v>
      </c>
      <c r="C108" s="65">
        <v>75</v>
      </c>
      <c r="D108" s="66">
        <v>1423</v>
      </c>
      <c r="F108" s="65" t="s">
        <v>537</v>
      </c>
      <c r="G108" s="65" t="s">
        <v>537</v>
      </c>
      <c r="I108" s="65">
        <v>13.3</v>
      </c>
      <c r="J108" s="65">
        <v>89.8</v>
      </c>
    </row>
    <row r="109" spans="1:14" x14ac:dyDescent="0.2">
      <c r="A109" s="14">
        <v>43956.416666666672</v>
      </c>
      <c r="B109" s="65">
        <v>18.048935</v>
      </c>
      <c r="C109" s="65">
        <v>63</v>
      </c>
      <c r="D109" s="66">
        <v>1333</v>
      </c>
      <c r="F109" s="65">
        <v>14.8</v>
      </c>
      <c r="G109" s="65">
        <v>87.6</v>
      </c>
      <c r="I109" s="65">
        <v>14.3</v>
      </c>
      <c r="J109" s="65">
        <v>89.6</v>
      </c>
    </row>
    <row r="110" spans="1:14" x14ac:dyDescent="0.2">
      <c r="A110" s="14">
        <v>43956.458333333328</v>
      </c>
      <c r="B110" s="65">
        <v>19.918934</v>
      </c>
      <c r="C110" s="65">
        <v>53</v>
      </c>
      <c r="D110" s="66">
        <v>1305</v>
      </c>
      <c r="F110" s="65">
        <v>15.1</v>
      </c>
      <c r="G110" s="65">
        <v>86</v>
      </c>
      <c r="I110" s="65">
        <v>15.4</v>
      </c>
      <c r="J110" s="65">
        <v>89.6</v>
      </c>
    </row>
    <row r="111" spans="1:14" x14ac:dyDescent="0.2">
      <c r="A111" s="14">
        <v>43956.5</v>
      </c>
      <c r="B111" s="65">
        <v>21.328934</v>
      </c>
      <c r="C111" s="65">
        <v>48</v>
      </c>
      <c r="D111" s="66">
        <v>1286</v>
      </c>
      <c r="F111" s="65">
        <v>16.3</v>
      </c>
      <c r="G111" s="65">
        <v>84.1</v>
      </c>
      <c r="I111" s="65">
        <v>15.3</v>
      </c>
      <c r="J111" s="65">
        <v>85.9</v>
      </c>
    </row>
    <row r="112" spans="1:14" x14ac:dyDescent="0.2">
      <c r="A112" s="14">
        <v>43956.541666666672</v>
      </c>
      <c r="B112" s="65">
        <v>22.308933</v>
      </c>
      <c r="C112" s="65">
        <v>44</v>
      </c>
      <c r="D112" s="66">
        <v>1335</v>
      </c>
      <c r="F112" s="65">
        <v>16.3</v>
      </c>
      <c r="G112" s="65">
        <v>85.2</v>
      </c>
      <c r="I112" s="65">
        <v>16.2</v>
      </c>
      <c r="J112" s="65">
        <v>88</v>
      </c>
    </row>
    <row r="113" spans="1:14" x14ac:dyDescent="0.2">
      <c r="A113" s="14">
        <v>43956.583333333328</v>
      </c>
      <c r="B113" s="65">
        <v>24.068933000000001</v>
      </c>
      <c r="C113" s="65">
        <v>34</v>
      </c>
      <c r="D113" s="66">
        <v>1130</v>
      </c>
      <c r="F113" s="65">
        <v>15.6</v>
      </c>
      <c r="G113" s="65">
        <v>83.8</v>
      </c>
      <c r="I113" s="65">
        <v>15.6</v>
      </c>
      <c r="J113" s="65">
        <v>85.9</v>
      </c>
    </row>
    <row r="114" spans="1:14" x14ac:dyDescent="0.2">
      <c r="A114" s="14">
        <v>43956.625</v>
      </c>
      <c r="B114" s="65">
        <v>24.318933000000001</v>
      </c>
      <c r="C114" s="65">
        <v>32</v>
      </c>
      <c r="D114" s="66">
        <v>1130</v>
      </c>
      <c r="F114" s="65">
        <v>16.3</v>
      </c>
      <c r="G114" s="65">
        <v>80.599999999999994</v>
      </c>
      <c r="H114" s="8"/>
      <c r="I114" s="65">
        <v>15.3</v>
      </c>
      <c r="J114" s="65">
        <v>83.9</v>
      </c>
      <c r="L114" s="8"/>
      <c r="M114" s="8"/>
      <c r="N114" s="8"/>
    </row>
    <row r="115" spans="1:14" x14ac:dyDescent="0.2">
      <c r="A115" s="14">
        <v>43956.666666666672</v>
      </c>
      <c r="B115" s="65">
        <v>24.088933999999998</v>
      </c>
      <c r="C115" s="65">
        <v>30</v>
      </c>
      <c r="D115" s="66">
        <v>1130</v>
      </c>
      <c r="H115" s="8"/>
      <c r="L115" s="8"/>
      <c r="M115" s="8"/>
      <c r="N115" s="8"/>
    </row>
    <row r="116" spans="1:14" x14ac:dyDescent="0.2">
      <c r="A116" s="14">
        <v>43956.708333333328</v>
      </c>
      <c r="B116" s="65">
        <v>23.048935</v>
      </c>
      <c r="C116" s="65">
        <v>32</v>
      </c>
      <c r="D116" s="66">
        <v>1107</v>
      </c>
    </row>
    <row r="117" spans="1:14" x14ac:dyDescent="0.2">
      <c r="A117" s="14">
        <v>43956.75</v>
      </c>
      <c r="B117" s="65">
        <v>21.528934</v>
      </c>
      <c r="C117" s="65">
        <v>32</v>
      </c>
      <c r="D117" s="66">
        <v>1046</v>
      </c>
    </row>
    <row r="118" spans="1:14" x14ac:dyDescent="0.2">
      <c r="A118" s="14">
        <v>43956.791666666672</v>
      </c>
      <c r="B118" s="65">
        <v>20.928934000000002</v>
      </c>
      <c r="C118" s="65">
        <v>34</v>
      </c>
      <c r="D118" s="66">
        <v>1003</v>
      </c>
    </row>
    <row r="119" spans="1:14" x14ac:dyDescent="0.2">
      <c r="A119" s="14">
        <v>43956.833333333328</v>
      </c>
      <c r="B119" s="65">
        <v>19.908933999999999</v>
      </c>
      <c r="C119" s="65">
        <v>36</v>
      </c>
      <c r="D119" s="66">
        <v>949</v>
      </c>
    </row>
    <row r="120" spans="1:14" x14ac:dyDescent="0.2">
      <c r="A120" s="14">
        <v>43956.875</v>
      </c>
      <c r="B120" s="65">
        <v>18.968934999999998</v>
      </c>
      <c r="C120" s="65">
        <v>38</v>
      </c>
      <c r="D120" s="66">
        <v>881</v>
      </c>
    </row>
    <row r="121" spans="1:14" x14ac:dyDescent="0.2">
      <c r="A121" s="14">
        <v>43956.916666666672</v>
      </c>
      <c r="B121" s="65">
        <v>18.138935</v>
      </c>
      <c r="C121" s="65">
        <v>39</v>
      </c>
      <c r="D121" s="66">
        <v>881</v>
      </c>
    </row>
    <row r="122" spans="1:14" x14ac:dyDescent="0.2">
      <c r="A122" s="14">
        <v>43956.958333333328</v>
      </c>
      <c r="B122" s="65">
        <v>17.308933</v>
      </c>
      <c r="C122" s="65">
        <v>40</v>
      </c>
      <c r="D122" s="66">
        <v>1016</v>
      </c>
      <c r="E122" s="67">
        <v>706.45833333333337</v>
      </c>
      <c r="F122" s="55">
        <f>AVERAGE(F106:F121)</f>
        <v>15.085714285714285</v>
      </c>
      <c r="G122" s="55">
        <f>AVERAGE(G106:G121)</f>
        <v>85.385714285714286</v>
      </c>
      <c r="H122" s="55">
        <f>H130-H106</f>
        <v>1554</v>
      </c>
      <c r="I122" s="55">
        <f>AVERAGE(I106:I121)</f>
        <v>14.677777777777777</v>
      </c>
      <c r="J122" s="55">
        <f>AVERAGE(J106:J121)</f>
        <v>87.277777777777771</v>
      </c>
      <c r="K122" s="55">
        <f>K130-K106</f>
        <v>1131</v>
      </c>
    </row>
    <row r="123" spans="1:14" x14ac:dyDescent="0.2">
      <c r="A123" s="14">
        <v>43957</v>
      </c>
      <c r="B123" s="65">
        <v>16.128934999999998</v>
      </c>
      <c r="C123" s="65">
        <v>41</v>
      </c>
      <c r="D123" s="66">
        <v>921</v>
      </c>
    </row>
    <row r="124" spans="1:14" x14ac:dyDescent="0.2">
      <c r="A124" s="14">
        <v>43957.041666666672</v>
      </c>
      <c r="B124" s="65">
        <v>14.998934</v>
      </c>
      <c r="C124" s="65">
        <v>42</v>
      </c>
      <c r="D124" s="66">
        <v>0</v>
      </c>
    </row>
    <row r="125" spans="1:14" x14ac:dyDescent="0.2">
      <c r="A125" s="14">
        <v>43957.083333333328</v>
      </c>
      <c r="B125" s="65">
        <v>14.068934</v>
      </c>
      <c r="C125" s="65">
        <v>42</v>
      </c>
      <c r="D125" s="66">
        <v>0</v>
      </c>
    </row>
    <row r="126" spans="1:14" x14ac:dyDescent="0.2">
      <c r="A126" s="14">
        <v>43957.125</v>
      </c>
      <c r="B126" s="65">
        <v>13.328934</v>
      </c>
      <c r="C126" s="65">
        <v>41</v>
      </c>
      <c r="D126" s="66">
        <v>0</v>
      </c>
    </row>
    <row r="127" spans="1:14" x14ac:dyDescent="0.2">
      <c r="A127" s="14">
        <v>43957.166666666672</v>
      </c>
      <c r="B127" s="65">
        <v>12.728934000000001</v>
      </c>
      <c r="C127" s="65">
        <v>40</v>
      </c>
      <c r="D127" s="66">
        <v>0</v>
      </c>
    </row>
    <row r="128" spans="1:14" x14ac:dyDescent="0.2">
      <c r="A128" s="14">
        <v>43957.208333333328</v>
      </c>
      <c r="B128" s="65">
        <v>12.158935</v>
      </c>
      <c r="C128" s="65">
        <v>40</v>
      </c>
      <c r="D128" s="66">
        <v>0</v>
      </c>
    </row>
    <row r="129" spans="1:11" x14ac:dyDescent="0.2">
      <c r="A129" s="14">
        <v>43957.25</v>
      </c>
      <c r="B129" s="65">
        <v>11.548933999999999</v>
      </c>
      <c r="C129" s="65">
        <v>40</v>
      </c>
      <c r="D129" s="66">
        <v>0</v>
      </c>
    </row>
    <row r="130" spans="1:11" x14ac:dyDescent="0.2">
      <c r="A130" s="14">
        <v>43957.291666666672</v>
      </c>
      <c r="B130" s="65">
        <v>11.338934</v>
      </c>
      <c r="C130" s="65">
        <v>40</v>
      </c>
      <c r="D130" s="66">
        <v>0</v>
      </c>
      <c r="F130" s="65">
        <v>12.3</v>
      </c>
      <c r="G130" s="65">
        <v>83.7</v>
      </c>
      <c r="H130" s="65">
        <v>129530</v>
      </c>
      <c r="I130" s="65">
        <v>12.3</v>
      </c>
      <c r="J130" s="65">
        <v>83.2</v>
      </c>
      <c r="K130" s="65">
        <v>160615</v>
      </c>
    </row>
    <row r="131" spans="1:11" x14ac:dyDescent="0.2">
      <c r="A131" s="14">
        <v>43957.333333333328</v>
      </c>
      <c r="B131" s="65">
        <v>13.428934</v>
      </c>
      <c r="C131" s="65">
        <v>38</v>
      </c>
      <c r="D131" s="66">
        <v>0</v>
      </c>
      <c r="F131" s="65">
        <v>11.6</v>
      </c>
      <c r="G131" s="65">
        <v>85.4</v>
      </c>
      <c r="I131" s="65">
        <v>12.1</v>
      </c>
      <c r="J131" s="65">
        <v>82.3</v>
      </c>
    </row>
    <row r="132" spans="1:11" x14ac:dyDescent="0.2">
      <c r="A132" s="14">
        <v>43957.375</v>
      </c>
      <c r="B132" s="65">
        <v>18.188934</v>
      </c>
      <c r="C132" s="65">
        <v>35</v>
      </c>
      <c r="D132" s="66">
        <v>881</v>
      </c>
      <c r="F132" s="65">
        <v>13.3</v>
      </c>
      <c r="G132" s="65">
        <v>82</v>
      </c>
      <c r="I132" s="65">
        <v>13.1</v>
      </c>
      <c r="J132" s="65">
        <v>83.1</v>
      </c>
    </row>
    <row r="133" spans="1:11" x14ac:dyDescent="0.2">
      <c r="A133" s="14">
        <v>43957.416666666672</v>
      </c>
      <c r="B133" s="65">
        <v>20.508934</v>
      </c>
      <c r="C133" s="65">
        <v>29</v>
      </c>
      <c r="D133" s="66">
        <v>0</v>
      </c>
      <c r="F133" s="65">
        <v>13.3</v>
      </c>
      <c r="G133" s="65">
        <v>84.9</v>
      </c>
      <c r="I133" s="65">
        <v>12.8</v>
      </c>
      <c r="J133" s="65">
        <v>87.7</v>
      </c>
    </row>
    <row r="134" spans="1:11" x14ac:dyDescent="0.2">
      <c r="A134" s="14">
        <v>43957.458333333328</v>
      </c>
      <c r="B134" s="65">
        <v>22.258934</v>
      </c>
      <c r="C134" s="65">
        <v>30</v>
      </c>
      <c r="D134" s="66">
        <v>1080</v>
      </c>
      <c r="F134" s="65">
        <v>14.7</v>
      </c>
      <c r="G134" s="65">
        <v>80.900000000000006</v>
      </c>
      <c r="I134" s="65">
        <v>13.5</v>
      </c>
      <c r="J134" s="65">
        <v>85.5</v>
      </c>
    </row>
    <row r="135" spans="1:11" x14ac:dyDescent="0.2">
      <c r="A135" s="14">
        <v>43957.5</v>
      </c>
      <c r="B135" s="65">
        <v>23.618935</v>
      </c>
      <c r="C135" s="65">
        <v>28</v>
      </c>
      <c r="D135" s="66">
        <v>0</v>
      </c>
      <c r="F135" s="65">
        <v>13.8</v>
      </c>
      <c r="G135" s="65">
        <v>81.900000000000006</v>
      </c>
      <c r="I135" s="65">
        <v>16.3</v>
      </c>
      <c r="J135" s="65">
        <v>84.7</v>
      </c>
    </row>
    <row r="136" spans="1:11" x14ac:dyDescent="0.2">
      <c r="A136" s="14">
        <v>43957.541666666672</v>
      </c>
      <c r="B136" s="65">
        <v>24.558933</v>
      </c>
      <c r="C136" s="65">
        <v>24</v>
      </c>
      <c r="D136" s="66">
        <v>0</v>
      </c>
      <c r="F136" s="65">
        <v>15.6</v>
      </c>
      <c r="G136" s="65">
        <v>55.7</v>
      </c>
      <c r="I136" s="65">
        <v>17.399999999999999</v>
      </c>
      <c r="J136" s="65">
        <v>52.7</v>
      </c>
    </row>
    <row r="137" spans="1:11" x14ac:dyDescent="0.2">
      <c r="A137" s="14">
        <v>43957.583333333328</v>
      </c>
      <c r="B137" s="65">
        <v>24.768934000000002</v>
      </c>
      <c r="C137" s="65">
        <v>15</v>
      </c>
      <c r="D137" s="66">
        <v>0</v>
      </c>
      <c r="F137" s="65">
        <v>14.9</v>
      </c>
      <c r="G137" s="65">
        <v>73.900000000000006</v>
      </c>
      <c r="I137" s="65">
        <v>13.8</v>
      </c>
      <c r="J137" s="65">
        <v>79.900000000000006</v>
      </c>
    </row>
    <row r="138" spans="1:11" x14ac:dyDescent="0.2">
      <c r="A138" s="14">
        <v>43957.625</v>
      </c>
      <c r="B138" s="65">
        <v>24.798935</v>
      </c>
      <c r="C138" s="65">
        <v>15</v>
      </c>
      <c r="D138" s="66">
        <v>0</v>
      </c>
      <c r="F138" s="65">
        <v>15.1</v>
      </c>
      <c r="G138" s="65">
        <v>76.2</v>
      </c>
      <c r="I138" s="65">
        <v>13.8</v>
      </c>
      <c r="J138" s="65">
        <v>80.099999999999994</v>
      </c>
    </row>
    <row r="139" spans="1:11" x14ac:dyDescent="0.2">
      <c r="A139" s="14">
        <v>43957.666666666672</v>
      </c>
      <c r="B139" s="65">
        <v>24.358934000000001</v>
      </c>
      <c r="C139" s="65">
        <v>15</v>
      </c>
      <c r="D139" s="66">
        <v>0</v>
      </c>
    </row>
    <row r="140" spans="1:11" x14ac:dyDescent="0.2">
      <c r="A140" s="14">
        <v>43957.708333333328</v>
      </c>
      <c r="B140" s="65">
        <v>22.698934999999999</v>
      </c>
      <c r="C140" s="65">
        <v>20</v>
      </c>
      <c r="D140" s="66">
        <v>0</v>
      </c>
    </row>
    <row r="141" spans="1:11" x14ac:dyDescent="0.2">
      <c r="A141" s="14">
        <v>43957.75</v>
      </c>
      <c r="B141" s="65">
        <v>21.648933</v>
      </c>
      <c r="C141" s="65">
        <v>18</v>
      </c>
      <c r="D141" s="66">
        <v>0</v>
      </c>
    </row>
    <row r="142" spans="1:11" x14ac:dyDescent="0.2">
      <c r="A142" s="14">
        <v>43957.791666666672</v>
      </c>
      <c r="B142" s="65">
        <v>20.488934</v>
      </c>
      <c r="C142" s="65">
        <v>19</v>
      </c>
      <c r="D142" s="66">
        <v>0</v>
      </c>
    </row>
    <row r="143" spans="1:11" x14ac:dyDescent="0.2">
      <c r="A143" s="14">
        <v>43957.833333333328</v>
      </c>
      <c r="B143" s="65">
        <v>19.598934</v>
      </c>
      <c r="C143" s="65">
        <v>20</v>
      </c>
      <c r="D143" s="66">
        <v>0</v>
      </c>
    </row>
    <row r="144" spans="1:11" x14ac:dyDescent="0.2">
      <c r="A144" s="14">
        <v>43957.875</v>
      </c>
      <c r="B144" s="65">
        <v>18.458935</v>
      </c>
      <c r="C144" s="65">
        <v>22</v>
      </c>
      <c r="D144" s="66">
        <v>0</v>
      </c>
    </row>
    <row r="145" spans="1:11" x14ac:dyDescent="0.2">
      <c r="A145" s="14">
        <v>43957.916666666672</v>
      </c>
      <c r="B145" s="65">
        <v>16.808933</v>
      </c>
      <c r="C145" s="65">
        <v>25</v>
      </c>
      <c r="D145" s="66">
        <v>0</v>
      </c>
    </row>
    <row r="146" spans="1:11" x14ac:dyDescent="0.2">
      <c r="A146" s="14">
        <v>43957.958333333328</v>
      </c>
      <c r="B146" s="65">
        <v>15.488934499999999</v>
      </c>
      <c r="C146" s="65">
        <v>28</v>
      </c>
      <c r="D146" s="66">
        <v>0</v>
      </c>
      <c r="E146" s="67">
        <v>120.08333333333333</v>
      </c>
      <c r="F146" s="55">
        <f>AVERAGE(F130:F145)</f>
        <v>13.844444444444443</v>
      </c>
      <c r="G146" s="55">
        <f>AVERAGE(G130:G145)</f>
        <v>78.288888888888891</v>
      </c>
      <c r="H146" s="55">
        <f>H154-H130</f>
        <v>750</v>
      </c>
      <c r="I146" s="55">
        <f>AVERAGE(I130:I145)</f>
        <v>13.899999999999999</v>
      </c>
      <c r="J146" s="55">
        <f>AVERAGE(J130:J145)</f>
        <v>79.911111111111111</v>
      </c>
      <c r="K146" s="55">
        <f>K154-K130</f>
        <v>789</v>
      </c>
    </row>
    <row r="147" spans="1:11" x14ac:dyDescent="0.2">
      <c r="A147" s="14">
        <v>43958</v>
      </c>
      <c r="B147" s="65">
        <v>14.318934</v>
      </c>
      <c r="C147" s="65">
        <v>31</v>
      </c>
      <c r="D147" s="66">
        <v>0</v>
      </c>
    </row>
    <row r="148" spans="1:11" x14ac:dyDescent="0.2">
      <c r="A148" s="14">
        <v>43958.041666666672</v>
      </c>
      <c r="B148" s="65">
        <v>13.098934</v>
      </c>
      <c r="C148" s="65">
        <v>35</v>
      </c>
      <c r="D148" s="66">
        <v>0</v>
      </c>
    </row>
    <row r="149" spans="1:11" x14ac:dyDescent="0.2">
      <c r="A149" s="14">
        <v>43958.083333333328</v>
      </c>
      <c r="B149" s="65">
        <v>11.358934</v>
      </c>
      <c r="C149" s="65">
        <v>45</v>
      </c>
      <c r="D149" s="66">
        <v>0</v>
      </c>
    </row>
    <row r="150" spans="1:11" x14ac:dyDescent="0.2">
      <c r="A150" s="14">
        <v>43958.125</v>
      </c>
      <c r="B150" s="65">
        <v>11.288933999999999</v>
      </c>
      <c r="C150" s="65">
        <v>75</v>
      </c>
      <c r="D150" s="66">
        <v>0</v>
      </c>
    </row>
    <row r="151" spans="1:11" x14ac:dyDescent="0.2">
      <c r="A151" s="14">
        <v>43958.166666666672</v>
      </c>
      <c r="B151" s="65">
        <v>11.658935</v>
      </c>
      <c r="C151" s="65">
        <v>94</v>
      </c>
      <c r="D151" s="66">
        <v>0</v>
      </c>
    </row>
    <row r="152" spans="1:11" x14ac:dyDescent="0.2">
      <c r="A152" s="14">
        <v>43958.208333333328</v>
      </c>
      <c r="B152" s="65">
        <v>11.788933999999999</v>
      </c>
      <c r="C152" s="65">
        <v>93</v>
      </c>
      <c r="D152" s="66">
        <v>0</v>
      </c>
    </row>
    <row r="153" spans="1:11" x14ac:dyDescent="0.2">
      <c r="A153" s="14">
        <v>43958.25</v>
      </c>
      <c r="B153" s="65">
        <v>11.408935</v>
      </c>
      <c r="C153" s="65">
        <v>96</v>
      </c>
      <c r="D153" s="66">
        <v>0</v>
      </c>
    </row>
    <row r="154" spans="1:11" x14ac:dyDescent="0.2">
      <c r="A154" s="14">
        <v>43958.291666666672</v>
      </c>
      <c r="B154" s="65">
        <v>11.518934</v>
      </c>
      <c r="C154" s="65">
        <v>95</v>
      </c>
      <c r="D154" s="66">
        <v>0</v>
      </c>
      <c r="F154" s="17">
        <v>11.3</v>
      </c>
      <c r="G154" s="65">
        <v>82.5</v>
      </c>
      <c r="H154" s="65">
        <v>130280</v>
      </c>
      <c r="I154" s="17">
        <v>11.3</v>
      </c>
      <c r="J154" s="65">
        <v>82</v>
      </c>
      <c r="K154" s="65">
        <v>161404</v>
      </c>
    </row>
    <row r="155" spans="1:11" x14ac:dyDescent="0.2">
      <c r="A155" s="14">
        <v>43958.333333333328</v>
      </c>
      <c r="B155" s="65">
        <v>12.378933999999999</v>
      </c>
      <c r="C155" s="65">
        <v>91</v>
      </c>
      <c r="D155" s="66">
        <v>0</v>
      </c>
      <c r="F155" s="17">
        <v>12.5</v>
      </c>
      <c r="G155" s="65">
        <v>89.1</v>
      </c>
      <c r="I155" s="17">
        <v>14.3</v>
      </c>
      <c r="J155" s="65">
        <v>83.1</v>
      </c>
    </row>
    <row r="156" spans="1:11" x14ac:dyDescent="0.2">
      <c r="A156" s="14">
        <v>43958.375</v>
      </c>
      <c r="B156" s="65">
        <v>14.348934</v>
      </c>
      <c r="C156" s="65">
        <v>80</v>
      </c>
      <c r="D156" s="66">
        <v>0</v>
      </c>
      <c r="F156" s="17">
        <v>14</v>
      </c>
      <c r="G156" s="65">
        <v>87.4</v>
      </c>
      <c r="I156" s="17">
        <v>12.8</v>
      </c>
      <c r="J156" s="65">
        <v>89.7</v>
      </c>
    </row>
    <row r="157" spans="1:11" x14ac:dyDescent="0.2">
      <c r="A157" s="14">
        <v>43958.416666666672</v>
      </c>
      <c r="B157" s="65">
        <v>16.568933000000001</v>
      </c>
      <c r="C157" s="65">
        <v>69</v>
      </c>
      <c r="D157" s="66">
        <v>1173</v>
      </c>
      <c r="F157" s="17">
        <v>14.8</v>
      </c>
      <c r="G157" s="65">
        <v>84.9</v>
      </c>
      <c r="I157" s="17">
        <v>13.3</v>
      </c>
      <c r="J157" s="65">
        <v>89.7</v>
      </c>
    </row>
    <row r="158" spans="1:11" x14ac:dyDescent="0.2">
      <c r="A158" s="14">
        <v>43958.458333333328</v>
      </c>
      <c r="B158" s="65">
        <v>17.808933</v>
      </c>
      <c r="C158" s="65">
        <v>63</v>
      </c>
      <c r="D158" s="66">
        <v>1242</v>
      </c>
      <c r="F158" s="17">
        <v>15.1</v>
      </c>
      <c r="G158" s="65">
        <v>85.4</v>
      </c>
      <c r="I158" s="17">
        <v>14.5</v>
      </c>
      <c r="J158" s="65">
        <v>89.1</v>
      </c>
    </row>
    <row r="159" spans="1:11" x14ac:dyDescent="0.2">
      <c r="A159" s="14">
        <v>43958.5</v>
      </c>
      <c r="B159" s="65">
        <v>19.848934</v>
      </c>
      <c r="C159" s="65">
        <v>56</v>
      </c>
      <c r="D159" s="66">
        <v>1305</v>
      </c>
      <c r="F159" s="17">
        <v>14.6</v>
      </c>
      <c r="G159" s="65">
        <v>80.5</v>
      </c>
      <c r="I159" s="17">
        <v>13.6</v>
      </c>
      <c r="J159" s="65">
        <v>84.1</v>
      </c>
    </row>
    <row r="160" spans="1:11" x14ac:dyDescent="0.2">
      <c r="A160" s="14">
        <v>43958.541666666672</v>
      </c>
      <c r="B160" s="65">
        <v>21.108934000000001</v>
      </c>
      <c r="C160" s="65">
        <v>50</v>
      </c>
      <c r="D160" s="66">
        <v>1497</v>
      </c>
      <c r="F160" s="17">
        <v>15</v>
      </c>
      <c r="G160" s="65">
        <v>82.2</v>
      </c>
      <c r="I160" s="17">
        <v>13.8</v>
      </c>
      <c r="J160" s="65">
        <v>87.4</v>
      </c>
    </row>
    <row r="161" spans="1:14" x14ac:dyDescent="0.2">
      <c r="A161" s="14">
        <v>43958.583333333328</v>
      </c>
      <c r="B161" s="65">
        <v>22.818933000000001</v>
      </c>
      <c r="C161" s="65">
        <v>25</v>
      </c>
      <c r="D161" s="66">
        <v>0</v>
      </c>
      <c r="F161" s="17">
        <v>14.9</v>
      </c>
      <c r="G161" s="65">
        <v>81.2</v>
      </c>
      <c r="I161" s="17">
        <v>14.1</v>
      </c>
      <c r="J161" s="65">
        <v>84.1</v>
      </c>
    </row>
    <row r="162" spans="1:14" x14ac:dyDescent="0.2">
      <c r="A162" s="14">
        <v>43958.625</v>
      </c>
      <c r="B162" s="65">
        <v>22.908933999999999</v>
      </c>
      <c r="C162" s="65">
        <v>24</v>
      </c>
      <c r="D162" s="66">
        <v>0</v>
      </c>
      <c r="F162" s="17">
        <v>15.6</v>
      </c>
      <c r="G162" s="65">
        <v>77</v>
      </c>
      <c r="I162" s="17">
        <v>17.399999999999999</v>
      </c>
      <c r="J162" s="65">
        <v>76.8</v>
      </c>
    </row>
    <row r="163" spans="1:14" x14ac:dyDescent="0.2">
      <c r="A163" s="14">
        <v>43958.666666666672</v>
      </c>
      <c r="B163" s="65">
        <v>22.548935</v>
      </c>
      <c r="C163" s="65">
        <v>25</v>
      </c>
      <c r="D163" s="66">
        <v>0</v>
      </c>
      <c r="F163" s="17"/>
      <c r="I163" s="17"/>
    </row>
    <row r="164" spans="1:14" x14ac:dyDescent="0.2">
      <c r="A164" s="14">
        <v>43958.708333333328</v>
      </c>
      <c r="B164" s="65">
        <v>21.168934</v>
      </c>
      <c r="C164" s="65">
        <v>29</v>
      </c>
      <c r="D164" s="66">
        <v>0</v>
      </c>
    </row>
    <row r="165" spans="1:14" x14ac:dyDescent="0.2">
      <c r="A165" s="14">
        <v>43958.75</v>
      </c>
      <c r="B165" s="65">
        <v>19.688934</v>
      </c>
      <c r="C165" s="65">
        <v>28</v>
      </c>
      <c r="D165" s="66">
        <v>0</v>
      </c>
    </row>
    <row r="166" spans="1:14" x14ac:dyDescent="0.2">
      <c r="A166" s="14">
        <v>43958.791666666672</v>
      </c>
      <c r="B166" s="65">
        <v>19.058933</v>
      </c>
      <c r="C166" s="65">
        <v>29</v>
      </c>
      <c r="D166" s="66">
        <v>0</v>
      </c>
    </row>
    <row r="167" spans="1:14" x14ac:dyDescent="0.2">
      <c r="A167" s="14">
        <v>43958.833333333328</v>
      </c>
      <c r="B167" s="65">
        <v>18.238934</v>
      </c>
      <c r="C167" s="65">
        <v>30</v>
      </c>
      <c r="D167" s="66">
        <v>881</v>
      </c>
    </row>
    <row r="168" spans="1:14" x14ac:dyDescent="0.2">
      <c r="A168" s="14">
        <v>43958.875</v>
      </c>
      <c r="B168" s="65">
        <v>17.588933999999998</v>
      </c>
      <c r="C168" s="65">
        <v>32</v>
      </c>
      <c r="D168" s="66">
        <v>797</v>
      </c>
    </row>
    <row r="169" spans="1:14" x14ac:dyDescent="0.2">
      <c r="A169" s="14">
        <v>43958.916666666672</v>
      </c>
      <c r="B169" s="65">
        <v>16.638935</v>
      </c>
      <c r="C169" s="65">
        <v>34</v>
      </c>
      <c r="D169" s="66">
        <v>692</v>
      </c>
    </row>
    <row r="170" spans="1:14" x14ac:dyDescent="0.2">
      <c r="A170" s="14">
        <v>43958.958333333328</v>
      </c>
      <c r="B170" s="65">
        <v>16.348934</v>
      </c>
      <c r="C170" s="65">
        <v>35</v>
      </c>
      <c r="D170" s="66">
        <v>692</v>
      </c>
      <c r="E170" s="67">
        <v>344.95833333333331</v>
      </c>
      <c r="F170" s="55">
        <f>AVERAGE(F154:F169)</f>
        <v>14.199999999999998</v>
      </c>
      <c r="G170" s="55">
        <f>AVERAGE(G154:G169)</f>
        <v>83.355555555555554</v>
      </c>
      <c r="H170" s="55">
        <f>H178-H154</f>
        <v>1640</v>
      </c>
      <c r="I170" s="55">
        <f>AVERAGE(I154:I169)</f>
        <v>13.899999999999999</v>
      </c>
      <c r="J170" s="55">
        <f>AVERAGE(J154:J169)</f>
        <v>85.111111111111114</v>
      </c>
      <c r="K170" s="55">
        <f>K178-K154</f>
        <v>1065</v>
      </c>
      <c r="L170" s="8"/>
      <c r="M170" s="8"/>
      <c r="N170" s="8"/>
    </row>
    <row r="171" spans="1:14" x14ac:dyDescent="0.2">
      <c r="A171" s="14">
        <v>43959</v>
      </c>
      <c r="B171" s="65">
        <v>16.088933999999998</v>
      </c>
      <c r="C171" s="65">
        <v>36</v>
      </c>
      <c r="D171" s="66">
        <v>692</v>
      </c>
    </row>
    <row r="172" spans="1:14" x14ac:dyDescent="0.2">
      <c r="A172" s="14">
        <v>43959.041666666672</v>
      </c>
      <c r="B172" s="65">
        <v>15.2789345</v>
      </c>
      <c r="C172" s="65">
        <v>38</v>
      </c>
      <c r="D172" s="66">
        <v>565</v>
      </c>
    </row>
    <row r="173" spans="1:14" x14ac:dyDescent="0.2">
      <c r="A173" s="14">
        <v>43959.083333333328</v>
      </c>
      <c r="B173" s="65">
        <v>13.718934000000001</v>
      </c>
      <c r="C173" s="65">
        <v>42</v>
      </c>
      <c r="D173" s="66">
        <v>0</v>
      </c>
    </row>
    <row r="174" spans="1:14" x14ac:dyDescent="0.2">
      <c r="A174" s="14">
        <v>43959.125</v>
      </c>
      <c r="B174" s="65">
        <v>12.668934</v>
      </c>
      <c r="C174" s="65">
        <v>46</v>
      </c>
      <c r="D174" s="66">
        <v>0</v>
      </c>
    </row>
    <row r="175" spans="1:14" x14ac:dyDescent="0.2">
      <c r="A175" s="14">
        <v>43959.166666666672</v>
      </c>
      <c r="B175" s="65">
        <v>11.858934</v>
      </c>
      <c r="C175" s="65">
        <v>52</v>
      </c>
      <c r="D175" s="66">
        <v>0</v>
      </c>
    </row>
    <row r="176" spans="1:14" x14ac:dyDescent="0.2">
      <c r="A176" s="14">
        <v>43959.208333333328</v>
      </c>
      <c r="B176" s="65">
        <v>11.218934000000001</v>
      </c>
      <c r="C176" s="65">
        <v>59</v>
      </c>
      <c r="D176" s="66">
        <v>0</v>
      </c>
    </row>
    <row r="177" spans="1:11" x14ac:dyDescent="0.2">
      <c r="A177" s="14">
        <v>43959.25</v>
      </c>
      <c r="B177" s="65">
        <v>10.698935000000001</v>
      </c>
      <c r="C177" s="65">
        <v>66</v>
      </c>
      <c r="D177" s="66">
        <v>0</v>
      </c>
    </row>
    <row r="178" spans="1:11" x14ac:dyDescent="0.2">
      <c r="A178" s="14">
        <v>43959.291666666672</v>
      </c>
      <c r="B178" s="65">
        <v>10.518934</v>
      </c>
      <c r="C178" s="65">
        <v>70</v>
      </c>
      <c r="D178" s="66">
        <v>0</v>
      </c>
      <c r="F178" s="17">
        <v>8.6</v>
      </c>
      <c r="G178" s="65">
        <v>90.3</v>
      </c>
      <c r="H178" s="65">
        <v>131920</v>
      </c>
      <c r="I178" s="17">
        <v>8.5</v>
      </c>
      <c r="J178" s="65">
        <v>89.7</v>
      </c>
      <c r="K178" s="65">
        <v>162469</v>
      </c>
    </row>
    <row r="179" spans="1:11" x14ac:dyDescent="0.2">
      <c r="A179" s="14">
        <v>43959.333333333328</v>
      </c>
      <c r="B179" s="65">
        <v>12.988934499999999</v>
      </c>
      <c r="C179" s="65">
        <v>64</v>
      </c>
      <c r="D179" s="66">
        <v>0</v>
      </c>
      <c r="F179" s="17">
        <v>12.6</v>
      </c>
      <c r="G179" s="65">
        <v>87.2</v>
      </c>
      <c r="I179" s="17">
        <v>11.3</v>
      </c>
      <c r="J179" s="65">
        <v>87.4</v>
      </c>
    </row>
    <row r="180" spans="1:11" x14ac:dyDescent="0.2">
      <c r="A180" s="14">
        <v>43959.375</v>
      </c>
      <c r="B180" s="65">
        <v>16.558933</v>
      </c>
      <c r="C180" s="65">
        <v>57</v>
      </c>
      <c r="D180" s="66">
        <v>996</v>
      </c>
      <c r="F180" s="17">
        <v>13.8</v>
      </c>
      <c r="G180" s="65">
        <v>87.8</v>
      </c>
      <c r="I180" s="17">
        <v>13.1</v>
      </c>
      <c r="J180" s="65">
        <v>89.3</v>
      </c>
    </row>
    <row r="181" spans="1:11" x14ac:dyDescent="0.2">
      <c r="A181" s="14">
        <v>43959.416666666672</v>
      </c>
      <c r="B181" s="65">
        <v>18.268934000000002</v>
      </c>
      <c r="C181" s="65">
        <v>53</v>
      </c>
      <c r="D181" s="66">
        <v>1206</v>
      </c>
      <c r="F181" s="17">
        <v>14.6</v>
      </c>
      <c r="G181" s="65">
        <v>86.9</v>
      </c>
      <c r="I181" s="17">
        <v>13.5</v>
      </c>
      <c r="J181" s="65">
        <v>89.7</v>
      </c>
    </row>
    <row r="182" spans="1:11" x14ac:dyDescent="0.2">
      <c r="A182" s="14">
        <v>43959.458333333328</v>
      </c>
      <c r="B182" s="65">
        <v>19.888935</v>
      </c>
      <c r="C182" s="65">
        <v>49</v>
      </c>
      <c r="D182" s="66">
        <v>1169</v>
      </c>
      <c r="F182" s="17">
        <v>15</v>
      </c>
      <c r="G182" s="65">
        <v>89.2</v>
      </c>
      <c r="I182" s="17">
        <v>15</v>
      </c>
      <c r="J182" s="65">
        <v>89.7</v>
      </c>
    </row>
    <row r="183" spans="1:11" x14ac:dyDescent="0.2">
      <c r="A183" s="14">
        <v>43959.5</v>
      </c>
      <c r="B183" s="65">
        <v>21.298935</v>
      </c>
      <c r="C183" s="65">
        <v>44</v>
      </c>
      <c r="D183" s="66">
        <v>1286</v>
      </c>
      <c r="F183" s="17">
        <v>15.6</v>
      </c>
      <c r="G183" s="65">
        <v>85.3</v>
      </c>
      <c r="I183" s="17">
        <v>15.3</v>
      </c>
      <c r="J183" s="65">
        <v>87.1</v>
      </c>
    </row>
    <row r="184" spans="1:11" x14ac:dyDescent="0.2">
      <c r="A184" s="14">
        <v>43959.541666666672</v>
      </c>
      <c r="B184" s="65">
        <v>22.518934000000002</v>
      </c>
      <c r="C184" s="65">
        <v>41</v>
      </c>
      <c r="D184" s="66">
        <v>1335</v>
      </c>
      <c r="F184" s="17">
        <v>16</v>
      </c>
      <c r="G184" s="65">
        <v>84.4</v>
      </c>
      <c r="I184" s="17">
        <v>15.9</v>
      </c>
      <c r="J184" s="65">
        <v>86.7</v>
      </c>
    </row>
    <row r="185" spans="1:11" x14ac:dyDescent="0.2">
      <c r="A185" s="14">
        <v>43959.583333333328</v>
      </c>
      <c r="B185" s="65">
        <v>23.578934</v>
      </c>
      <c r="C185" s="65">
        <v>27</v>
      </c>
      <c r="D185" s="66">
        <v>0</v>
      </c>
      <c r="F185" s="17">
        <v>16.2</v>
      </c>
      <c r="G185" s="65">
        <v>83.3</v>
      </c>
      <c r="I185" s="17">
        <v>16</v>
      </c>
      <c r="J185" s="65">
        <v>84.6</v>
      </c>
    </row>
    <row r="186" spans="1:11" x14ac:dyDescent="0.2">
      <c r="A186" s="14">
        <v>43959.625</v>
      </c>
      <c r="B186" s="65">
        <v>23.718934999999998</v>
      </c>
      <c r="C186" s="65">
        <v>28</v>
      </c>
      <c r="D186" s="66">
        <v>0</v>
      </c>
      <c r="F186" s="17">
        <v>16.3</v>
      </c>
      <c r="G186" s="65">
        <v>83.4</v>
      </c>
      <c r="I186" s="17">
        <v>15.1</v>
      </c>
      <c r="J186" s="65">
        <v>86</v>
      </c>
    </row>
    <row r="187" spans="1:11" x14ac:dyDescent="0.2">
      <c r="A187" s="14">
        <v>43959.666666666672</v>
      </c>
      <c r="B187" s="65">
        <v>23.458935</v>
      </c>
      <c r="C187" s="65">
        <v>28</v>
      </c>
      <c r="D187" s="66">
        <v>0</v>
      </c>
      <c r="F187" s="17"/>
      <c r="I187" s="17"/>
    </row>
    <row r="188" spans="1:11" x14ac:dyDescent="0.2">
      <c r="A188" s="14">
        <v>43959.708333333328</v>
      </c>
      <c r="B188" s="65">
        <v>22.148933</v>
      </c>
      <c r="C188" s="65">
        <v>33</v>
      </c>
      <c r="D188" s="66">
        <v>1080</v>
      </c>
    </row>
    <row r="189" spans="1:11" x14ac:dyDescent="0.2">
      <c r="A189" s="14">
        <v>43959.75</v>
      </c>
      <c r="B189" s="65">
        <v>20.678934000000002</v>
      </c>
      <c r="C189" s="65">
        <v>32</v>
      </c>
      <c r="D189" s="66">
        <v>1003</v>
      </c>
    </row>
    <row r="190" spans="1:11" x14ac:dyDescent="0.2">
      <c r="A190" s="14">
        <v>43959.791666666672</v>
      </c>
      <c r="B190" s="65">
        <v>19.858934000000001</v>
      </c>
      <c r="C190" s="65">
        <v>34</v>
      </c>
      <c r="D190" s="66">
        <v>949</v>
      </c>
    </row>
    <row r="191" spans="1:11" x14ac:dyDescent="0.2">
      <c r="A191" s="14">
        <v>43959.833333333328</v>
      </c>
      <c r="B191" s="65">
        <v>19.408933999999999</v>
      </c>
      <c r="C191" s="65">
        <v>35</v>
      </c>
      <c r="D191" s="66">
        <v>949</v>
      </c>
    </row>
    <row r="192" spans="1:11" x14ac:dyDescent="0.2">
      <c r="A192" s="14">
        <v>43959.875</v>
      </c>
      <c r="B192" s="65">
        <v>18.638935</v>
      </c>
      <c r="C192" s="65">
        <v>37</v>
      </c>
      <c r="D192" s="66">
        <v>881</v>
      </c>
    </row>
    <row r="193" spans="1:14" x14ac:dyDescent="0.2">
      <c r="A193" s="14">
        <v>43959.916666666672</v>
      </c>
      <c r="B193" s="65">
        <v>17.708935</v>
      </c>
      <c r="C193" s="65">
        <v>39</v>
      </c>
      <c r="D193" s="66">
        <v>797</v>
      </c>
    </row>
    <row r="194" spans="1:14" x14ac:dyDescent="0.2">
      <c r="A194" s="14">
        <v>43959.958333333328</v>
      </c>
      <c r="B194" s="65">
        <v>16.938934</v>
      </c>
      <c r="C194" s="65">
        <v>41</v>
      </c>
      <c r="D194" s="66">
        <v>921</v>
      </c>
      <c r="E194" s="67">
        <v>576.20833333333337</v>
      </c>
      <c r="F194" s="55">
        <f>AVERAGE(F178:F186)</f>
        <v>14.299999999999999</v>
      </c>
      <c r="G194" s="55">
        <f>AVERAGE(G178:G193)</f>
        <v>86.422222222222217</v>
      </c>
      <c r="H194" s="55">
        <f>H202-H178</f>
        <v>1678</v>
      </c>
      <c r="I194" s="55">
        <f>AVERAGE(I178:I193)</f>
        <v>13.744444444444445</v>
      </c>
      <c r="J194" s="55">
        <f>AVERAGE(J178:J193)</f>
        <v>87.800000000000011</v>
      </c>
      <c r="K194" s="55">
        <f>K202-K178</f>
        <v>1075</v>
      </c>
      <c r="L194" s="8"/>
      <c r="M194" s="8"/>
      <c r="N194" s="8"/>
    </row>
    <row r="195" spans="1:14" x14ac:dyDescent="0.2">
      <c r="A195" s="14">
        <v>43960</v>
      </c>
      <c r="B195" s="65">
        <v>16.258934</v>
      </c>
      <c r="C195" s="65">
        <v>43</v>
      </c>
      <c r="D195" s="66">
        <v>921</v>
      </c>
    </row>
    <row r="196" spans="1:14" x14ac:dyDescent="0.2">
      <c r="A196" s="14">
        <v>43960.041666666672</v>
      </c>
      <c r="B196" s="65">
        <v>16.418934</v>
      </c>
      <c r="C196" s="65">
        <v>43</v>
      </c>
      <c r="D196" s="66">
        <v>921</v>
      </c>
    </row>
    <row r="197" spans="1:14" x14ac:dyDescent="0.2">
      <c r="A197" s="14">
        <v>43960.083333333328</v>
      </c>
      <c r="B197" s="65">
        <v>15.208933999999999</v>
      </c>
      <c r="C197" s="65">
        <v>46</v>
      </c>
      <c r="D197" s="66">
        <v>811</v>
      </c>
    </row>
    <row r="198" spans="1:14" x14ac:dyDescent="0.2">
      <c r="A198" s="14">
        <v>43960.125</v>
      </c>
      <c r="B198" s="65">
        <v>13.878933999999999</v>
      </c>
      <c r="C198" s="65">
        <v>50</v>
      </c>
      <c r="D198" s="66">
        <v>0</v>
      </c>
    </row>
    <row r="199" spans="1:14" x14ac:dyDescent="0.2">
      <c r="A199" s="14">
        <v>43960.166666666672</v>
      </c>
      <c r="B199" s="65">
        <v>12.238934499999999</v>
      </c>
      <c r="C199" s="65">
        <v>59</v>
      </c>
      <c r="D199" s="66">
        <v>0</v>
      </c>
    </row>
    <row r="200" spans="1:14" x14ac:dyDescent="0.2">
      <c r="A200" s="14">
        <v>43960.208333333328</v>
      </c>
      <c r="B200" s="65">
        <v>10.828934</v>
      </c>
      <c r="C200" s="65">
        <v>75</v>
      </c>
      <c r="D200" s="66">
        <v>0</v>
      </c>
    </row>
    <row r="201" spans="1:14" x14ac:dyDescent="0.2">
      <c r="A201" s="14">
        <v>43960.25</v>
      </c>
      <c r="B201" s="65">
        <v>10.118935</v>
      </c>
      <c r="C201" s="65">
        <v>83</v>
      </c>
      <c r="D201" s="66">
        <v>0</v>
      </c>
    </row>
    <row r="202" spans="1:14" x14ac:dyDescent="0.2">
      <c r="A202" s="14">
        <v>43960.291666666672</v>
      </c>
      <c r="B202" s="65">
        <v>10.138934000000001</v>
      </c>
      <c r="C202" s="65">
        <v>87</v>
      </c>
      <c r="D202" s="66">
        <v>0</v>
      </c>
      <c r="F202" s="17">
        <v>10</v>
      </c>
      <c r="G202" s="65">
        <v>89.5</v>
      </c>
      <c r="H202" s="65">
        <v>133598</v>
      </c>
      <c r="I202" s="17">
        <v>9.6999999999999993</v>
      </c>
      <c r="J202" s="65">
        <v>89.8</v>
      </c>
      <c r="K202" s="65">
        <v>163544</v>
      </c>
    </row>
    <row r="203" spans="1:14" x14ac:dyDescent="0.2">
      <c r="A203" s="14">
        <v>43960.333333333328</v>
      </c>
      <c r="B203" s="65">
        <v>13.598934</v>
      </c>
      <c r="C203" s="65">
        <v>73</v>
      </c>
      <c r="D203" s="66">
        <v>0</v>
      </c>
      <c r="F203" s="17">
        <v>11.7</v>
      </c>
      <c r="G203" s="65">
        <v>88.5</v>
      </c>
      <c r="I203" s="17">
        <v>11.3</v>
      </c>
      <c r="J203" s="65">
        <v>89.6</v>
      </c>
    </row>
    <row r="204" spans="1:14" x14ac:dyDescent="0.2">
      <c r="A204" s="14">
        <v>43960.375</v>
      </c>
      <c r="B204" s="65">
        <v>16.718934999999998</v>
      </c>
      <c r="C204" s="65">
        <v>62</v>
      </c>
      <c r="D204" s="66">
        <v>1173</v>
      </c>
      <c r="F204" s="17">
        <v>13.8</v>
      </c>
      <c r="G204" s="65">
        <v>87.8</v>
      </c>
      <c r="I204" s="17">
        <v>13.8</v>
      </c>
      <c r="J204" s="65">
        <v>87.7</v>
      </c>
    </row>
    <row r="205" spans="1:14" x14ac:dyDescent="0.2">
      <c r="A205" s="14">
        <v>43960.416666666672</v>
      </c>
      <c r="B205" s="65">
        <v>19.288934999999999</v>
      </c>
      <c r="C205" s="65">
        <v>50</v>
      </c>
      <c r="D205" s="66">
        <v>1305</v>
      </c>
      <c r="F205" s="17">
        <v>15</v>
      </c>
      <c r="G205" s="65">
        <v>85.3</v>
      </c>
      <c r="I205" s="17">
        <v>14.1</v>
      </c>
      <c r="J205" s="65">
        <v>87.2</v>
      </c>
    </row>
    <row r="206" spans="1:14" x14ac:dyDescent="0.2">
      <c r="A206" s="14">
        <v>43960.458333333328</v>
      </c>
      <c r="B206" s="65">
        <v>21.018934000000002</v>
      </c>
      <c r="C206" s="65">
        <v>44</v>
      </c>
      <c r="D206" s="66">
        <v>1286</v>
      </c>
      <c r="F206" s="17">
        <v>15</v>
      </c>
      <c r="G206" s="65">
        <v>81.5</v>
      </c>
      <c r="I206" s="17">
        <v>14.8</v>
      </c>
      <c r="J206" s="65">
        <v>88.1</v>
      </c>
    </row>
    <row r="207" spans="1:14" x14ac:dyDescent="0.2">
      <c r="A207" s="14">
        <v>43960.5</v>
      </c>
      <c r="B207" s="65">
        <v>22.358934000000001</v>
      </c>
      <c r="C207" s="65">
        <v>40</v>
      </c>
      <c r="D207" s="66">
        <v>1335</v>
      </c>
      <c r="F207" s="17">
        <v>15.3</v>
      </c>
      <c r="G207" s="65">
        <v>80.400000000000006</v>
      </c>
      <c r="I207" s="17">
        <v>14.6</v>
      </c>
      <c r="J207" s="65">
        <v>84.9</v>
      </c>
    </row>
    <row r="208" spans="1:14" x14ac:dyDescent="0.2">
      <c r="A208" s="14">
        <v>43960.541666666672</v>
      </c>
      <c r="B208" s="65">
        <v>23.378934999999998</v>
      </c>
      <c r="C208" s="65">
        <v>36</v>
      </c>
      <c r="D208" s="66">
        <v>1107</v>
      </c>
      <c r="F208" s="17">
        <v>15.2</v>
      </c>
      <c r="G208" s="65">
        <v>86.9</v>
      </c>
      <c r="I208" s="17">
        <v>14</v>
      </c>
      <c r="J208" s="65">
        <v>83.6</v>
      </c>
    </row>
    <row r="209" spans="1:14" x14ac:dyDescent="0.2">
      <c r="A209" s="14">
        <v>43960.583333333328</v>
      </c>
      <c r="B209" s="65">
        <v>24.648933</v>
      </c>
      <c r="C209" s="65">
        <v>26</v>
      </c>
      <c r="D209" s="66">
        <v>0</v>
      </c>
      <c r="F209" s="17">
        <v>15.2</v>
      </c>
      <c r="G209" s="65">
        <v>82.9</v>
      </c>
      <c r="I209" s="17">
        <v>14.9</v>
      </c>
      <c r="J209" s="65">
        <v>89.6</v>
      </c>
    </row>
    <row r="210" spans="1:14" x14ac:dyDescent="0.2">
      <c r="A210" s="14">
        <v>43960.625</v>
      </c>
      <c r="B210" s="65">
        <v>24.728933000000001</v>
      </c>
      <c r="C210" s="65">
        <v>26</v>
      </c>
      <c r="D210" s="66">
        <v>0</v>
      </c>
      <c r="F210" s="17">
        <v>15.2</v>
      </c>
      <c r="G210" s="65">
        <v>78.900000000000006</v>
      </c>
      <c r="I210" s="17">
        <v>14.6</v>
      </c>
      <c r="J210" s="65">
        <v>83.1</v>
      </c>
    </row>
    <row r="211" spans="1:14" x14ac:dyDescent="0.2">
      <c r="A211" s="14">
        <v>43960.666666666672</v>
      </c>
      <c r="B211" s="65">
        <v>24.308933</v>
      </c>
      <c r="C211" s="65">
        <v>27</v>
      </c>
      <c r="D211" s="66">
        <v>0</v>
      </c>
      <c r="F211" s="17"/>
      <c r="I211" s="17"/>
    </row>
    <row r="212" spans="1:14" x14ac:dyDescent="0.2">
      <c r="A212" s="14">
        <v>43960.708333333328</v>
      </c>
      <c r="B212" s="65">
        <v>23.208935</v>
      </c>
      <c r="C212" s="65">
        <v>29</v>
      </c>
      <c r="D212" s="66">
        <v>0</v>
      </c>
    </row>
    <row r="213" spans="1:14" x14ac:dyDescent="0.2">
      <c r="A213" s="14">
        <v>43960.75</v>
      </c>
      <c r="B213" s="65">
        <v>21.908933999999999</v>
      </c>
      <c r="C213" s="65">
        <v>31</v>
      </c>
      <c r="D213" s="66">
        <v>1046</v>
      </c>
    </row>
    <row r="214" spans="1:14" x14ac:dyDescent="0.2">
      <c r="A214" s="14">
        <v>43960.791666666672</v>
      </c>
      <c r="B214" s="65">
        <v>20.998933999999998</v>
      </c>
      <c r="C214" s="65">
        <v>33</v>
      </c>
      <c r="D214" s="66">
        <v>1003</v>
      </c>
    </row>
    <row r="215" spans="1:14" x14ac:dyDescent="0.2">
      <c r="A215" s="14">
        <v>43960.833333333328</v>
      </c>
      <c r="B215" s="65">
        <v>19.998933999999998</v>
      </c>
      <c r="C215" s="65">
        <v>35</v>
      </c>
      <c r="D215" s="66">
        <v>949</v>
      </c>
    </row>
    <row r="216" spans="1:14" x14ac:dyDescent="0.2">
      <c r="A216" s="14">
        <v>43960.875</v>
      </c>
      <c r="B216" s="65">
        <v>18.988934</v>
      </c>
      <c r="C216" s="65">
        <v>37</v>
      </c>
      <c r="D216" s="66">
        <v>881</v>
      </c>
    </row>
    <row r="217" spans="1:14" x14ac:dyDescent="0.2">
      <c r="A217" s="14">
        <v>43960.916666666672</v>
      </c>
      <c r="B217" s="65">
        <v>17.638935</v>
      </c>
      <c r="C217" s="65">
        <v>41</v>
      </c>
      <c r="D217" s="66">
        <v>1016</v>
      </c>
    </row>
    <row r="218" spans="1:14" x14ac:dyDescent="0.2">
      <c r="A218" s="14">
        <v>43960.958333333328</v>
      </c>
      <c r="B218" s="65">
        <v>14.978934000000001</v>
      </c>
      <c r="C218" s="65">
        <v>51</v>
      </c>
      <c r="D218" s="66">
        <v>0</v>
      </c>
      <c r="E218" s="67">
        <v>573.08333333333337</v>
      </c>
      <c r="F218" s="55">
        <f>AVERAGE(F202:F217)</f>
        <v>14.044444444444444</v>
      </c>
      <c r="G218" s="55">
        <f>AVERAGE(G202:G217)</f>
        <v>84.633333333333326</v>
      </c>
      <c r="H218" s="55" t="e">
        <f>H226-H202</f>
        <v>#VALUE!</v>
      </c>
      <c r="I218" s="55">
        <f>AVERAGE(I202:I217)</f>
        <v>13.533333333333333</v>
      </c>
      <c r="J218" s="55">
        <f>AVERAGE(J202:J217)</f>
        <v>87.066666666666663</v>
      </c>
      <c r="K218" s="55" t="e">
        <f>K226-K202</f>
        <v>#VALUE!</v>
      </c>
      <c r="L218" s="8"/>
      <c r="M218" s="8"/>
      <c r="N218" s="8"/>
    </row>
    <row r="219" spans="1:14" x14ac:dyDescent="0.2">
      <c r="A219" s="14">
        <v>43961</v>
      </c>
      <c r="B219" s="65">
        <v>13.378933999999999</v>
      </c>
      <c r="C219" s="65">
        <v>73</v>
      </c>
      <c r="D219" s="66">
        <v>0</v>
      </c>
    </row>
    <row r="220" spans="1:14" x14ac:dyDescent="0.2">
      <c r="A220" s="14">
        <v>43961.041666666672</v>
      </c>
      <c r="B220" s="65">
        <v>12.608934</v>
      </c>
      <c r="C220" s="65">
        <v>83</v>
      </c>
      <c r="D220" s="66">
        <v>0</v>
      </c>
    </row>
    <row r="221" spans="1:14" x14ac:dyDescent="0.2">
      <c r="A221" s="14">
        <v>43961.083333333328</v>
      </c>
      <c r="B221" s="65">
        <v>11.998934</v>
      </c>
      <c r="C221" s="65">
        <v>88</v>
      </c>
      <c r="D221" s="66">
        <v>0</v>
      </c>
    </row>
    <row r="222" spans="1:14" x14ac:dyDescent="0.2">
      <c r="A222" s="14">
        <v>43961.125</v>
      </c>
      <c r="B222" s="65">
        <v>11.438934</v>
      </c>
      <c r="C222" s="65">
        <v>90</v>
      </c>
      <c r="D222" s="66">
        <v>0</v>
      </c>
    </row>
    <row r="223" spans="1:14" x14ac:dyDescent="0.2">
      <c r="A223" s="14">
        <v>43961.166666666672</v>
      </c>
      <c r="B223" s="65">
        <v>10.928934</v>
      </c>
      <c r="C223" s="65">
        <v>92</v>
      </c>
      <c r="D223" s="66">
        <v>0</v>
      </c>
    </row>
    <row r="224" spans="1:14" x14ac:dyDescent="0.2">
      <c r="A224" s="14">
        <v>43961.208333333328</v>
      </c>
      <c r="B224" s="65">
        <v>10.378933999999999</v>
      </c>
      <c r="C224" s="65">
        <v>92</v>
      </c>
      <c r="D224" s="66">
        <v>0</v>
      </c>
    </row>
    <row r="225" spans="1:11" x14ac:dyDescent="0.2">
      <c r="A225" s="14">
        <v>43961.25</v>
      </c>
      <c r="B225" s="65">
        <v>10.098934</v>
      </c>
      <c r="C225" s="65">
        <v>92</v>
      </c>
      <c r="D225" s="66">
        <v>0</v>
      </c>
    </row>
    <row r="226" spans="1:11" x14ac:dyDescent="0.2">
      <c r="A226" s="14">
        <v>43961.291666666672</v>
      </c>
      <c r="B226" s="65">
        <v>10.138934000000001</v>
      </c>
      <c r="C226" s="65">
        <v>95</v>
      </c>
      <c r="D226" s="66">
        <v>0</v>
      </c>
      <c r="F226" s="22" t="s">
        <v>537</v>
      </c>
      <c r="G226" s="22" t="s">
        <v>537</v>
      </c>
      <c r="H226" s="22" t="s">
        <v>537</v>
      </c>
      <c r="I226" s="22" t="s">
        <v>537</v>
      </c>
      <c r="J226" s="22" t="s">
        <v>537</v>
      </c>
      <c r="K226" s="22" t="s">
        <v>537</v>
      </c>
    </row>
    <row r="227" spans="1:11" x14ac:dyDescent="0.2">
      <c r="A227" s="14">
        <v>43961.333333333328</v>
      </c>
      <c r="B227" s="65">
        <v>13.728934000000001</v>
      </c>
      <c r="C227" s="65">
        <v>82</v>
      </c>
      <c r="D227" s="66">
        <v>0</v>
      </c>
      <c r="F227" s="22" t="s">
        <v>537</v>
      </c>
      <c r="G227" s="22" t="s">
        <v>537</v>
      </c>
      <c r="H227" s="22" t="s">
        <v>537</v>
      </c>
      <c r="I227" s="22" t="s">
        <v>537</v>
      </c>
      <c r="J227" s="22" t="s">
        <v>537</v>
      </c>
      <c r="K227" s="22" t="s">
        <v>537</v>
      </c>
    </row>
    <row r="228" spans="1:11" x14ac:dyDescent="0.2">
      <c r="A228" s="14">
        <v>43961.375</v>
      </c>
      <c r="B228" s="65">
        <v>15.818934</v>
      </c>
      <c r="C228" s="65">
        <v>74</v>
      </c>
      <c r="D228" s="66">
        <v>1423</v>
      </c>
      <c r="F228" s="22" t="s">
        <v>537</v>
      </c>
      <c r="G228" s="22" t="s">
        <v>537</v>
      </c>
      <c r="H228" s="22" t="s">
        <v>537</v>
      </c>
      <c r="I228" s="22" t="s">
        <v>537</v>
      </c>
      <c r="J228" s="22" t="s">
        <v>537</v>
      </c>
      <c r="K228" s="22" t="s">
        <v>537</v>
      </c>
    </row>
    <row r="229" spans="1:11" x14ac:dyDescent="0.2">
      <c r="A229" s="14">
        <v>43961.416666666672</v>
      </c>
      <c r="B229" s="65">
        <v>17.678934000000002</v>
      </c>
      <c r="C229" s="65">
        <v>65</v>
      </c>
      <c r="D229" s="66">
        <v>1242</v>
      </c>
      <c r="F229" s="22" t="s">
        <v>537</v>
      </c>
      <c r="G229" s="22" t="s">
        <v>537</v>
      </c>
      <c r="H229" s="22" t="s">
        <v>537</v>
      </c>
      <c r="I229" s="22" t="s">
        <v>537</v>
      </c>
      <c r="J229" s="22" t="s">
        <v>537</v>
      </c>
      <c r="K229" s="22" t="s">
        <v>537</v>
      </c>
    </row>
    <row r="230" spans="1:11" x14ac:dyDescent="0.2">
      <c r="A230" s="14">
        <v>43961.458333333328</v>
      </c>
      <c r="B230" s="65">
        <v>19.298935</v>
      </c>
      <c r="C230" s="65">
        <v>57</v>
      </c>
      <c r="D230" s="66">
        <v>1305</v>
      </c>
      <c r="F230" s="22" t="s">
        <v>537</v>
      </c>
      <c r="G230" s="22" t="s">
        <v>537</v>
      </c>
      <c r="H230" s="22" t="s">
        <v>537</v>
      </c>
      <c r="I230" s="22" t="s">
        <v>537</v>
      </c>
      <c r="J230" s="22" t="s">
        <v>537</v>
      </c>
      <c r="K230" s="22" t="s">
        <v>537</v>
      </c>
    </row>
    <row r="231" spans="1:11" x14ac:dyDescent="0.2">
      <c r="A231" s="14">
        <v>43961.5</v>
      </c>
      <c r="B231" s="65">
        <v>20.708935</v>
      </c>
      <c r="C231" s="65">
        <v>52</v>
      </c>
      <c r="D231" s="66">
        <v>1403</v>
      </c>
      <c r="F231" s="22" t="s">
        <v>537</v>
      </c>
      <c r="G231" s="22" t="s">
        <v>537</v>
      </c>
      <c r="H231" s="22" t="s">
        <v>537</v>
      </c>
      <c r="I231" s="22" t="s">
        <v>537</v>
      </c>
      <c r="J231" s="22" t="s">
        <v>537</v>
      </c>
      <c r="K231" s="22" t="s">
        <v>537</v>
      </c>
    </row>
    <row r="232" spans="1:11" x14ac:dyDescent="0.2">
      <c r="A232" s="14">
        <v>43961.541666666672</v>
      </c>
      <c r="B232" s="65">
        <v>21.798935</v>
      </c>
      <c r="C232" s="65">
        <v>47</v>
      </c>
      <c r="D232" s="66">
        <v>1286</v>
      </c>
      <c r="F232" s="22" t="s">
        <v>537</v>
      </c>
      <c r="G232" s="22" t="s">
        <v>537</v>
      </c>
      <c r="H232" s="22" t="s">
        <v>537</v>
      </c>
      <c r="I232" s="22" t="s">
        <v>537</v>
      </c>
      <c r="J232" s="22" t="s">
        <v>537</v>
      </c>
      <c r="K232" s="22" t="s">
        <v>537</v>
      </c>
    </row>
    <row r="233" spans="1:11" x14ac:dyDescent="0.2">
      <c r="A233" s="14">
        <v>43961.583333333328</v>
      </c>
      <c r="B233" s="65">
        <v>23.238934</v>
      </c>
      <c r="C233" s="65">
        <v>31</v>
      </c>
      <c r="D233" s="66">
        <v>1107</v>
      </c>
      <c r="F233" s="22" t="s">
        <v>537</v>
      </c>
      <c r="G233" s="22" t="s">
        <v>537</v>
      </c>
      <c r="H233" s="22" t="s">
        <v>537</v>
      </c>
      <c r="I233" s="22" t="s">
        <v>537</v>
      </c>
      <c r="J233" s="22" t="s">
        <v>537</v>
      </c>
      <c r="K233" s="22" t="s">
        <v>537</v>
      </c>
    </row>
    <row r="234" spans="1:11" x14ac:dyDescent="0.2">
      <c r="A234" s="14">
        <v>43961.625</v>
      </c>
      <c r="B234" s="65">
        <v>23.288934999999999</v>
      </c>
      <c r="C234" s="65">
        <v>31</v>
      </c>
      <c r="D234" s="66">
        <v>1107</v>
      </c>
      <c r="F234" s="22" t="s">
        <v>537</v>
      </c>
      <c r="G234" s="22" t="s">
        <v>537</v>
      </c>
      <c r="H234" s="22" t="s">
        <v>537</v>
      </c>
      <c r="I234" s="22" t="s">
        <v>537</v>
      </c>
      <c r="J234" s="22" t="s">
        <v>537</v>
      </c>
      <c r="K234" s="22" t="s">
        <v>537</v>
      </c>
    </row>
    <row r="235" spans="1:11" x14ac:dyDescent="0.2">
      <c r="A235" s="14">
        <v>43961.666666666672</v>
      </c>
      <c r="B235" s="65">
        <v>22.968934999999998</v>
      </c>
      <c r="C235" s="65">
        <v>32</v>
      </c>
      <c r="D235" s="66">
        <v>1080</v>
      </c>
      <c r="F235" s="22" t="s">
        <v>537</v>
      </c>
      <c r="G235" s="22" t="s">
        <v>537</v>
      </c>
      <c r="H235" s="22" t="s">
        <v>537</v>
      </c>
      <c r="I235" s="22" t="s">
        <v>537</v>
      </c>
      <c r="J235" s="22" t="s">
        <v>537</v>
      </c>
      <c r="K235" s="22" t="s">
        <v>537</v>
      </c>
    </row>
    <row r="236" spans="1:11" x14ac:dyDescent="0.2">
      <c r="A236" s="14">
        <v>43961.708333333328</v>
      </c>
      <c r="B236" s="65">
        <v>21.918934</v>
      </c>
      <c r="C236" s="65">
        <v>36</v>
      </c>
      <c r="D236" s="66">
        <v>1046</v>
      </c>
      <c r="F236" s="21"/>
      <c r="G236" s="21"/>
      <c r="I236" s="21"/>
      <c r="K236" s="21"/>
    </row>
    <row r="237" spans="1:11" x14ac:dyDescent="0.2">
      <c r="A237" s="14">
        <v>43961.75</v>
      </c>
      <c r="B237" s="65">
        <v>20.698934999999999</v>
      </c>
      <c r="C237" s="65">
        <v>36</v>
      </c>
      <c r="D237" s="66">
        <v>1003</v>
      </c>
    </row>
    <row r="238" spans="1:11" x14ac:dyDescent="0.2">
      <c r="A238" s="14">
        <v>43961.791666666672</v>
      </c>
      <c r="B238" s="65">
        <v>19.348934</v>
      </c>
      <c r="C238" s="65">
        <v>39</v>
      </c>
      <c r="D238" s="66">
        <v>949</v>
      </c>
    </row>
    <row r="239" spans="1:11" x14ac:dyDescent="0.2">
      <c r="A239" s="14">
        <v>43961.833333333328</v>
      </c>
      <c r="B239" s="65">
        <v>18.138935</v>
      </c>
      <c r="C239" s="65">
        <v>43</v>
      </c>
      <c r="D239" s="66">
        <v>1098</v>
      </c>
    </row>
    <row r="240" spans="1:11" x14ac:dyDescent="0.2">
      <c r="A240" s="14">
        <v>43961.875</v>
      </c>
      <c r="B240" s="65">
        <v>17.248933999999998</v>
      </c>
      <c r="C240" s="65">
        <v>46</v>
      </c>
      <c r="D240" s="66">
        <v>1016</v>
      </c>
    </row>
    <row r="241" spans="1:14" x14ac:dyDescent="0.2">
      <c r="A241" s="14">
        <v>43961.916666666672</v>
      </c>
      <c r="B241" s="65">
        <v>16.228933000000001</v>
      </c>
      <c r="C241" s="65">
        <v>49</v>
      </c>
      <c r="D241" s="66">
        <v>921</v>
      </c>
    </row>
    <row r="242" spans="1:14" x14ac:dyDescent="0.2">
      <c r="A242" s="14">
        <v>43961.958333333328</v>
      </c>
      <c r="B242" s="65">
        <v>15.848934</v>
      </c>
      <c r="C242" s="65">
        <v>50</v>
      </c>
      <c r="D242" s="66">
        <v>8885</v>
      </c>
      <c r="E242" s="67">
        <v>1036.2916666666667</v>
      </c>
      <c r="L242" s="8"/>
      <c r="M242" s="8"/>
      <c r="N242" s="8"/>
    </row>
    <row r="243" spans="1:14" x14ac:dyDescent="0.2">
      <c r="A243" s="14">
        <v>43962</v>
      </c>
      <c r="B243" s="65">
        <v>14.648934000000001</v>
      </c>
      <c r="C243" s="65">
        <v>53</v>
      </c>
      <c r="D243" s="66">
        <v>0</v>
      </c>
    </row>
    <row r="244" spans="1:14" x14ac:dyDescent="0.2">
      <c r="A244" s="14">
        <v>43962.041666666672</v>
      </c>
      <c r="B244" s="65">
        <v>13.598934</v>
      </c>
      <c r="C244" s="65">
        <v>56</v>
      </c>
      <c r="D244" s="66">
        <v>0</v>
      </c>
    </row>
    <row r="245" spans="1:14" x14ac:dyDescent="0.2">
      <c r="A245" s="14">
        <v>43962.083333333328</v>
      </c>
      <c r="B245" s="65">
        <v>12.708933999999999</v>
      </c>
      <c r="C245" s="65">
        <v>57</v>
      </c>
      <c r="D245" s="66">
        <v>0</v>
      </c>
    </row>
    <row r="246" spans="1:14" x14ac:dyDescent="0.2">
      <c r="A246" s="14">
        <v>43962.125</v>
      </c>
      <c r="B246" s="65">
        <v>12.008934</v>
      </c>
      <c r="C246" s="65">
        <v>59</v>
      </c>
      <c r="D246" s="66">
        <v>0</v>
      </c>
    </row>
    <row r="247" spans="1:14" x14ac:dyDescent="0.2">
      <c r="A247" s="14">
        <v>43962.166666666672</v>
      </c>
      <c r="B247" s="65">
        <v>11.468934000000001</v>
      </c>
      <c r="C247" s="65">
        <v>62</v>
      </c>
      <c r="D247" s="66">
        <v>0</v>
      </c>
    </row>
    <row r="248" spans="1:14" x14ac:dyDescent="0.2">
      <c r="A248" s="14">
        <v>43962.208333333328</v>
      </c>
      <c r="B248" s="65">
        <v>10.988934499999999</v>
      </c>
      <c r="C248" s="65">
        <v>65</v>
      </c>
      <c r="D248" s="66">
        <v>0</v>
      </c>
    </row>
    <row r="249" spans="1:14" x14ac:dyDescent="0.2">
      <c r="A249" s="14">
        <v>43962.25</v>
      </c>
      <c r="B249" s="65">
        <v>10.498934</v>
      </c>
      <c r="C249" s="65">
        <v>68</v>
      </c>
      <c r="D249" s="66">
        <v>0</v>
      </c>
    </row>
    <row r="250" spans="1:14" x14ac:dyDescent="0.2">
      <c r="A250" s="14">
        <v>43962.291666666672</v>
      </c>
      <c r="B250" s="65">
        <v>10.298933999999999</v>
      </c>
      <c r="C250" s="65">
        <v>70</v>
      </c>
      <c r="D250" s="66">
        <v>0</v>
      </c>
      <c r="F250" s="22"/>
      <c r="G250" s="22"/>
      <c r="H250" s="22"/>
      <c r="I250" s="22"/>
      <c r="J250" s="22"/>
      <c r="K250" s="22"/>
    </row>
    <row r="251" spans="1:14" x14ac:dyDescent="0.2">
      <c r="A251" s="14">
        <v>43962.333333333328</v>
      </c>
      <c r="B251" s="65">
        <v>12.738934499999999</v>
      </c>
      <c r="C251" s="65">
        <v>62</v>
      </c>
      <c r="D251" s="66">
        <v>0</v>
      </c>
      <c r="F251" s="22"/>
      <c r="G251" s="22"/>
      <c r="H251" s="22"/>
      <c r="I251" s="22"/>
      <c r="J251" s="22"/>
      <c r="K251" s="22"/>
    </row>
    <row r="252" spans="1:14" x14ac:dyDescent="0.2">
      <c r="A252" s="14">
        <v>43962.375</v>
      </c>
      <c r="B252" s="65">
        <v>16.848934</v>
      </c>
      <c r="C252" s="65">
        <v>49</v>
      </c>
      <c r="D252" s="66">
        <v>921</v>
      </c>
      <c r="F252" s="22"/>
      <c r="G252" s="22"/>
      <c r="H252" s="22"/>
      <c r="I252" s="22"/>
      <c r="J252" s="22"/>
      <c r="K252" s="22"/>
    </row>
    <row r="253" spans="1:14" x14ac:dyDescent="0.2">
      <c r="A253" s="14">
        <v>43962.416666666672</v>
      </c>
      <c r="B253" s="65">
        <v>18.698934999999999</v>
      </c>
      <c r="C253" s="65">
        <v>43</v>
      </c>
      <c r="D253" s="66">
        <v>1098</v>
      </c>
      <c r="F253" s="22"/>
      <c r="G253" s="22"/>
      <c r="H253" s="22"/>
      <c r="I253" s="22"/>
      <c r="J253" s="22"/>
      <c r="K253" s="22"/>
    </row>
    <row r="254" spans="1:14" x14ac:dyDescent="0.2">
      <c r="A254" s="14">
        <v>43962.458333333328</v>
      </c>
      <c r="B254" s="65">
        <v>20.278934</v>
      </c>
      <c r="C254" s="65">
        <v>40</v>
      </c>
      <c r="D254" s="66">
        <v>1231</v>
      </c>
      <c r="F254" s="22"/>
      <c r="G254" s="22"/>
      <c r="H254" s="22"/>
      <c r="I254" s="22"/>
      <c r="J254" s="22"/>
      <c r="K254" s="22"/>
    </row>
    <row r="255" spans="1:14" x14ac:dyDescent="0.2">
      <c r="A255" s="14">
        <v>43962.5</v>
      </c>
      <c r="B255" s="65">
        <v>21.718934999999998</v>
      </c>
      <c r="C255" s="65">
        <v>38</v>
      </c>
      <c r="D255" s="66">
        <v>1046</v>
      </c>
      <c r="F255" s="22"/>
      <c r="G255" s="22"/>
      <c r="H255" s="22"/>
      <c r="I255" s="22"/>
      <c r="J255" s="22"/>
      <c r="K255" s="22"/>
    </row>
    <row r="256" spans="1:14" x14ac:dyDescent="0.2">
      <c r="A256" s="14">
        <v>43962.541666666672</v>
      </c>
      <c r="B256" s="65">
        <v>23.048935</v>
      </c>
      <c r="C256" s="65">
        <v>34</v>
      </c>
      <c r="D256" s="66">
        <v>1107</v>
      </c>
      <c r="F256" s="22"/>
      <c r="G256" s="22"/>
      <c r="H256" s="22"/>
      <c r="I256" s="22"/>
      <c r="J256" s="22"/>
      <c r="K256" s="22"/>
    </row>
    <row r="257" spans="1:14" x14ac:dyDescent="0.2">
      <c r="A257" s="14">
        <v>43962.583333333328</v>
      </c>
      <c r="B257" s="65">
        <v>24.098934</v>
      </c>
      <c r="C257" s="65">
        <v>25</v>
      </c>
      <c r="D257" s="66">
        <v>0</v>
      </c>
      <c r="F257" s="22"/>
      <c r="G257" s="22"/>
      <c r="H257" s="22"/>
      <c r="I257" s="22"/>
      <c r="J257" s="22"/>
      <c r="K257" s="22"/>
    </row>
    <row r="258" spans="1:14" x14ac:dyDescent="0.2">
      <c r="A258" s="14">
        <v>43962.625</v>
      </c>
      <c r="B258" s="65">
        <v>24.288934999999999</v>
      </c>
      <c r="C258" s="65">
        <v>24</v>
      </c>
      <c r="D258" s="66">
        <v>0</v>
      </c>
      <c r="F258" s="22"/>
      <c r="G258" s="22"/>
      <c r="H258" s="22"/>
      <c r="I258" s="22"/>
      <c r="J258" s="22"/>
      <c r="K258" s="22"/>
    </row>
    <row r="259" spans="1:14" x14ac:dyDescent="0.2">
      <c r="A259" s="14">
        <v>43962.666666666672</v>
      </c>
      <c r="B259" s="65">
        <v>23.918934</v>
      </c>
      <c r="C259" s="65">
        <v>24</v>
      </c>
      <c r="D259" s="66">
        <v>0</v>
      </c>
      <c r="F259" s="22"/>
      <c r="G259" s="22"/>
      <c r="H259" s="22"/>
      <c r="I259" s="22"/>
      <c r="J259" s="22"/>
      <c r="K259" s="22"/>
    </row>
    <row r="260" spans="1:14" x14ac:dyDescent="0.2">
      <c r="A260" s="14">
        <v>43962.708333333328</v>
      </c>
      <c r="B260" s="65">
        <v>22.278934</v>
      </c>
      <c r="C260" s="65">
        <v>28</v>
      </c>
      <c r="D260" s="66">
        <v>0</v>
      </c>
    </row>
    <row r="261" spans="1:14" x14ac:dyDescent="0.2">
      <c r="A261" s="14">
        <v>43962.75</v>
      </c>
      <c r="B261" s="65">
        <v>20.558933</v>
      </c>
      <c r="C261" s="65">
        <v>28</v>
      </c>
      <c r="D261" s="66">
        <v>0</v>
      </c>
    </row>
    <row r="262" spans="1:14" x14ac:dyDescent="0.2">
      <c r="A262" s="14">
        <v>43962.791666666672</v>
      </c>
      <c r="B262" s="65">
        <v>19.368935</v>
      </c>
      <c r="C262" s="65">
        <v>30</v>
      </c>
      <c r="D262" s="66">
        <v>949</v>
      </c>
    </row>
    <row r="263" spans="1:14" x14ac:dyDescent="0.2">
      <c r="A263" s="14">
        <v>43962.833333333328</v>
      </c>
      <c r="B263" s="65">
        <v>18.448934999999999</v>
      </c>
      <c r="C263" s="65">
        <v>32</v>
      </c>
      <c r="D263" s="66">
        <v>881</v>
      </c>
    </row>
    <row r="264" spans="1:14" x14ac:dyDescent="0.2">
      <c r="A264" s="14">
        <v>43962.875</v>
      </c>
      <c r="B264" s="65">
        <v>17.578934</v>
      </c>
      <c r="C264" s="65">
        <v>35</v>
      </c>
      <c r="D264" s="66">
        <v>797</v>
      </c>
    </row>
    <row r="265" spans="1:14" x14ac:dyDescent="0.2">
      <c r="A265" s="14">
        <v>43962.916666666672</v>
      </c>
      <c r="B265" s="65">
        <v>16.758934</v>
      </c>
      <c r="C265" s="65">
        <v>36</v>
      </c>
      <c r="D265" s="66">
        <v>692</v>
      </c>
    </row>
    <row r="266" spans="1:14" x14ac:dyDescent="0.2">
      <c r="A266" s="14">
        <v>43962.958333333328</v>
      </c>
      <c r="B266" s="65">
        <v>15.928934</v>
      </c>
      <c r="C266" s="65">
        <v>38</v>
      </c>
      <c r="D266" s="66">
        <v>565</v>
      </c>
      <c r="E266" s="67">
        <v>386.95833333333331</v>
      </c>
      <c r="L266" s="8"/>
      <c r="M266" s="8"/>
      <c r="N266" s="8"/>
    </row>
    <row r="267" spans="1:14" x14ac:dyDescent="0.2">
      <c r="A267" s="14">
        <v>43963</v>
      </c>
      <c r="B267" s="65">
        <v>15.048933999999999</v>
      </c>
      <c r="C267" s="65">
        <v>40</v>
      </c>
      <c r="D267" s="66">
        <v>811</v>
      </c>
    </row>
    <row r="268" spans="1:14" x14ac:dyDescent="0.2">
      <c r="A268" s="14">
        <v>43963.041666666672</v>
      </c>
      <c r="B268" s="65">
        <v>13.7789345</v>
      </c>
      <c r="C268" s="65">
        <v>42</v>
      </c>
      <c r="D268" s="66">
        <v>0</v>
      </c>
    </row>
    <row r="269" spans="1:14" x14ac:dyDescent="0.2">
      <c r="A269" s="14">
        <v>43963.083333333328</v>
      </c>
      <c r="B269" s="65">
        <v>12.618935</v>
      </c>
      <c r="C269" s="65">
        <v>44</v>
      </c>
      <c r="D269" s="66">
        <v>0</v>
      </c>
    </row>
    <row r="270" spans="1:14" x14ac:dyDescent="0.2">
      <c r="A270" s="14">
        <v>43963.125</v>
      </c>
      <c r="B270" s="65">
        <v>11.508934</v>
      </c>
      <c r="C270" s="65">
        <v>45</v>
      </c>
      <c r="D270" s="66">
        <v>0</v>
      </c>
    </row>
    <row r="271" spans="1:14" x14ac:dyDescent="0.2">
      <c r="A271" s="14">
        <v>43963.166666666672</v>
      </c>
      <c r="B271" s="65">
        <v>10.368935</v>
      </c>
      <c r="C271" s="65">
        <v>47</v>
      </c>
      <c r="D271" s="66">
        <v>0</v>
      </c>
    </row>
    <row r="272" spans="1:14" x14ac:dyDescent="0.2">
      <c r="A272" s="14">
        <v>43963.208333333328</v>
      </c>
      <c r="B272" s="65">
        <v>8.5789340000000003</v>
      </c>
      <c r="C272" s="65">
        <v>52</v>
      </c>
      <c r="D272" s="66">
        <v>0</v>
      </c>
    </row>
    <row r="273" spans="1:4" x14ac:dyDescent="0.2">
      <c r="A273" s="14">
        <v>43963.25</v>
      </c>
      <c r="B273" s="65">
        <v>7.7389336000000002</v>
      </c>
      <c r="C273" s="65">
        <v>55</v>
      </c>
      <c r="D273" s="66">
        <v>0</v>
      </c>
    </row>
    <row r="274" spans="1:4" x14ac:dyDescent="0.2">
      <c r="A274" s="14">
        <v>43963.291666666672</v>
      </c>
      <c r="B274" s="65">
        <v>8.6289339999999992</v>
      </c>
      <c r="C274" s="65">
        <v>53</v>
      </c>
      <c r="D274" s="66">
        <v>0</v>
      </c>
    </row>
    <row r="275" spans="1:4" x14ac:dyDescent="0.2">
      <c r="A275" s="14">
        <v>43963.333333333328</v>
      </c>
      <c r="B275" s="65">
        <v>12.338934</v>
      </c>
      <c r="C275" s="65">
        <v>44</v>
      </c>
      <c r="D275" s="66">
        <v>0</v>
      </c>
    </row>
    <row r="276" spans="1:4" x14ac:dyDescent="0.2">
      <c r="A276" s="14">
        <v>43963.375</v>
      </c>
      <c r="B276" s="65">
        <v>18.068933000000001</v>
      </c>
      <c r="C276" s="65">
        <v>33</v>
      </c>
      <c r="D276" s="66">
        <v>881</v>
      </c>
    </row>
    <row r="277" spans="1:4" x14ac:dyDescent="0.2">
      <c r="A277" s="14">
        <v>43963.416666666672</v>
      </c>
      <c r="B277" s="65">
        <v>21.908933999999999</v>
      </c>
      <c r="C277" s="65">
        <v>25</v>
      </c>
      <c r="D277" s="66">
        <v>0</v>
      </c>
    </row>
    <row r="278" spans="1:4" x14ac:dyDescent="0.2">
      <c r="A278" s="14">
        <v>43963.458333333328</v>
      </c>
      <c r="B278" s="65">
        <v>23.298935</v>
      </c>
      <c r="C278" s="65">
        <v>21</v>
      </c>
      <c r="D278" s="66">
        <v>0</v>
      </c>
    </row>
    <row r="279" spans="1:4" x14ac:dyDescent="0.2">
      <c r="A279" s="14">
        <v>43963.5</v>
      </c>
      <c r="B279" s="65">
        <v>24.178934000000002</v>
      </c>
      <c r="C279" s="65">
        <v>19</v>
      </c>
      <c r="D279" s="66">
        <v>0</v>
      </c>
    </row>
    <row r="280" spans="1:4" x14ac:dyDescent="0.2">
      <c r="A280" s="14">
        <v>43963.541666666672</v>
      </c>
      <c r="B280" s="65">
        <v>24.778934</v>
      </c>
      <c r="C280" s="65">
        <v>18</v>
      </c>
      <c r="D280" s="66">
        <v>0</v>
      </c>
    </row>
    <row r="281" spans="1:4" x14ac:dyDescent="0.2">
      <c r="A281" s="14">
        <v>43963.583333333328</v>
      </c>
      <c r="B281" s="65">
        <v>24.518934000000002</v>
      </c>
      <c r="C281" s="65">
        <v>18</v>
      </c>
      <c r="D281" s="66">
        <v>0</v>
      </c>
    </row>
    <row r="282" spans="1:4" x14ac:dyDescent="0.2">
      <c r="A282" s="14">
        <v>43963.625</v>
      </c>
      <c r="B282" s="65">
        <v>24.498933999999998</v>
      </c>
      <c r="C282" s="65">
        <v>18</v>
      </c>
      <c r="D282" s="66">
        <v>0</v>
      </c>
    </row>
    <row r="283" spans="1:4" x14ac:dyDescent="0.2">
      <c r="A283" s="14">
        <v>43963.666666666672</v>
      </c>
      <c r="B283" s="65">
        <v>23.988934</v>
      </c>
      <c r="C283" s="65">
        <v>18</v>
      </c>
      <c r="D283" s="66">
        <v>0</v>
      </c>
    </row>
    <row r="284" spans="1:4" x14ac:dyDescent="0.2">
      <c r="A284" s="14">
        <v>43963.708333333328</v>
      </c>
      <c r="B284" s="65">
        <v>22.078934</v>
      </c>
      <c r="C284" s="65">
        <v>22</v>
      </c>
      <c r="D284" s="66">
        <v>0</v>
      </c>
    </row>
    <row r="285" spans="1:4" x14ac:dyDescent="0.2">
      <c r="A285" s="14">
        <v>43963.75</v>
      </c>
      <c r="B285" s="65">
        <v>20.228933000000001</v>
      </c>
      <c r="C285" s="65">
        <v>22</v>
      </c>
      <c r="D285" s="66">
        <v>0</v>
      </c>
    </row>
    <row r="286" spans="1:4" x14ac:dyDescent="0.2">
      <c r="A286" s="14">
        <v>43963.791666666672</v>
      </c>
      <c r="B286" s="65">
        <v>19.128934999999998</v>
      </c>
      <c r="C286" s="65">
        <v>23</v>
      </c>
      <c r="D286" s="66">
        <v>0</v>
      </c>
    </row>
    <row r="287" spans="1:4" x14ac:dyDescent="0.2">
      <c r="A287" s="14">
        <v>43963.833333333328</v>
      </c>
      <c r="B287" s="65">
        <v>18.508934</v>
      </c>
      <c r="C287" s="65">
        <v>24</v>
      </c>
      <c r="D287" s="66">
        <v>0</v>
      </c>
    </row>
    <row r="288" spans="1:4" x14ac:dyDescent="0.2">
      <c r="A288" s="14">
        <v>43963.875</v>
      </c>
      <c r="B288" s="65">
        <v>17.748933999999998</v>
      </c>
      <c r="C288" s="65">
        <v>25</v>
      </c>
      <c r="D288" s="66">
        <v>0</v>
      </c>
    </row>
    <row r="289" spans="1:5" x14ac:dyDescent="0.2">
      <c r="A289" s="14">
        <v>43963.916666666672</v>
      </c>
      <c r="B289" s="65">
        <v>16.928934000000002</v>
      </c>
      <c r="C289" s="65">
        <v>27</v>
      </c>
      <c r="D289" s="66">
        <v>0</v>
      </c>
    </row>
    <row r="290" spans="1:5" x14ac:dyDescent="0.2">
      <c r="A290" s="14">
        <v>43963.958333333328</v>
      </c>
      <c r="B290" s="65">
        <v>16.228933000000001</v>
      </c>
      <c r="C290" s="65">
        <v>28</v>
      </c>
      <c r="D290" s="66">
        <v>0</v>
      </c>
      <c r="E290" s="67">
        <v>70.5</v>
      </c>
    </row>
    <row r="291" spans="1:5" x14ac:dyDescent="0.2">
      <c r="A291" s="14">
        <v>43964</v>
      </c>
      <c r="B291" s="65">
        <v>15.5289345</v>
      </c>
      <c r="C291" s="65">
        <v>30</v>
      </c>
      <c r="D291" s="66">
        <v>565</v>
      </c>
    </row>
    <row r="292" spans="1:5" x14ac:dyDescent="0.2">
      <c r="A292" s="14">
        <v>43964.041666666672</v>
      </c>
      <c r="B292" s="65">
        <v>14.608934</v>
      </c>
      <c r="C292" s="65">
        <v>32</v>
      </c>
      <c r="D292" s="66">
        <v>0</v>
      </c>
    </row>
    <row r="293" spans="1:5" x14ac:dyDescent="0.2">
      <c r="A293" s="14">
        <v>43964.083333333328</v>
      </c>
      <c r="B293" s="65">
        <v>13.398934000000001</v>
      </c>
      <c r="C293" s="65">
        <v>35</v>
      </c>
      <c r="D293" s="66">
        <v>0</v>
      </c>
    </row>
    <row r="294" spans="1:5" x14ac:dyDescent="0.2">
      <c r="A294" s="14">
        <v>43964.125</v>
      </c>
      <c r="B294" s="65">
        <v>12.608934</v>
      </c>
      <c r="C294" s="65">
        <v>37</v>
      </c>
      <c r="D294" s="66">
        <v>0</v>
      </c>
    </row>
    <row r="295" spans="1:5" x14ac:dyDescent="0.2">
      <c r="A295" s="14">
        <v>43964.166666666672</v>
      </c>
      <c r="B295" s="65">
        <v>12.008934</v>
      </c>
      <c r="C295" s="65">
        <v>39</v>
      </c>
      <c r="D295" s="66">
        <v>0</v>
      </c>
    </row>
    <row r="296" spans="1:5" x14ac:dyDescent="0.2">
      <c r="A296" s="14">
        <v>43964.208333333328</v>
      </c>
      <c r="B296" s="65">
        <v>11.398934000000001</v>
      </c>
      <c r="C296" s="65">
        <v>41</v>
      </c>
      <c r="D296" s="66">
        <v>0</v>
      </c>
    </row>
    <row r="297" spans="1:5" x14ac:dyDescent="0.2">
      <c r="A297" s="14">
        <v>43964.25</v>
      </c>
      <c r="B297" s="65">
        <v>10.658935</v>
      </c>
      <c r="C297" s="65">
        <v>43</v>
      </c>
      <c r="D297" s="66">
        <v>0</v>
      </c>
    </row>
    <row r="298" spans="1:5" x14ac:dyDescent="0.2">
      <c r="A298" s="14">
        <v>43964.291666666672</v>
      </c>
      <c r="B298" s="65">
        <v>9.9589339999999993</v>
      </c>
      <c r="C298" s="65">
        <v>46</v>
      </c>
      <c r="D298" s="66">
        <v>0</v>
      </c>
    </row>
    <row r="299" spans="1:5" x14ac:dyDescent="0.2">
      <c r="A299" s="14">
        <v>43964.333333333328</v>
      </c>
      <c r="B299" s="65">
        <v>12.308934000000001</v>
      </c>
      <c r="C299" s="65">
        <v>43</v>
      </c>
      <c r="D299" s="66">
        <v>0</v>
      </c>
    </row>
    <row r="300" spans="1:5" x14ac:dyDescent="0.2">
      <c r="A300" s="14">
        <v>43964.375</v>
      </c>
      <c r="B300" s="65">
        <v>17.388935</v>
      </c>
      <c r="C300" s="65">
        <v>34</v>
      </c>
      <c r="D300" s="66">
        <v>797</v>
      </c>
    </row>
    <row r="301" spans="1:5" x14ac:dyDescent="0.2">
      <c r="A301" s="14">
        <v>43964.416666666672</v>
      </c>
      <c r="B301" s="65">
        <v>21.038934999999999</v>
      </c>
      <c r="C301" s="65">
        <v>27</v>
      </c>
      <c r="D301" s="66">
        <v>0</v>
      </c>
    </row>
    <row r="302" spans="1:5" x14ac:dyDescent="0.2">
      <c r="A302" s="14">
        <v>43964.458333333328</v>
      </c>
      <c r="B302" s="65">
        <v>22.738934</v>
      </c>
      <c r="C302" s="65">
        <v>22</v>
      </c>
      <c r="D302" s="66">
        <v>0</v>
      </c>
    </row>
    <row r="303" spans="1:5" x14ac:dyDescent="0.2">
      <c r="A303" s="14">
        <v>43964.5</v>
      </c>
      <c r="B303" s="65">
        <v>23.318933000000001</v>
      </c>
      <c r="C303" s="65">
        <v>20</v>
      </c>
      <c r="D303" s="66">
        <v>0</v>
      </c>
    </row>
    <row r="304" spans="1:5" x14ac:dyDescent="0.2">
      <c r="A304" s="14">
        <v>43964.541666666672</v>
      </c>
      <c r="B304" s="65">
        <v>23.738934</v>
      </c>
      <c r="C304" s="65">
        <v>20</v>
      </c>
      <c r="D304" s="66">
        <v>0</v>
      </c>
    </row>
    <row r="305" spans="1:5" x14ac:dyDescent="0.2">
      <c r="A305" s="14">
        <v>43964.583333333328</v>
      </c>
      <c r="B305" s="65">
        <v>23.938934</v>
      </c>
      <c r="C305" s="65">
        <v>22</v>
      </c>
      <c r="D305" s="66">
        <v>0</v>
      </c>
    </row>
    <row r="306" spans="1:5" x14ac:dyDescent="0.2">
      <c r="A306" s="14">
        <v>43964.625</v>
      </c>
      <c r="B306" s="65">
        <v>23.958935</v>
      </c>
      <c r="C306" s="65">
        <v>22</v>
      </c>
      <c r="D306" s="66">
        <v>0</v>
      </c>
    </row>
    <row r="307" spans="1:5" x14ac:dyDescent="0.2">
      <c r="A307" s="14">
        <v>43964.666666666672</v>
      </c>
      <c r="B307" s="65">
        <v>23.428934000000002</v>
      </c>
      <c r="C307" s="65">
        <v>23</v>
      </c>
      <c r="D307" s="66">
        <v>0</v>
      </c>
    </row>
    <row r="308" spans="1:5" x14ac:dyDescent="0.2">
      <c r="A308" s="14">
        <v>43964.708333333328</v>
      </c>
      <c r="B308" s="65">
        <v>21.948934999999999</v>
      </c>
      <c r="C308" s="65">
        <v>26</v>
      </c>
      <c r="D308" s="66">
        <v>0</v>
      </c>
    </row>
    <row r="309" spans="1:5" x14ac:dyDescent="0.2">
      <c r="A309" s="14">
        <v>43964.75</v>
      </c>
      <c r="B309" s="65">
        <v>19.908933999999999</v>
      </c>
      <c r="C309" s="65">
        <v>29</v>
      </c>
      <c r="D309" s="66">
        <v>0</v>
      </c>
    </row>
    <row r="310" spans="1:5" x14ac:dyDescent="0.2">
      <c r="A310" s="14">
        <v>43964.791666666672</v>
      </c>
      <c r="B310" s="65">
        <v>18.728933000000001</v>
      </c>
      <c r="C310" s="65">
        <v>31</v>
      </c>
      <c r="D310" s="66">
        <v>881</v>
      </c>
    </row>
    <row r="311" spans="1:5" x14ac:dyDescent="0.2">
      <c r="A311" s="14">
        <v>43964.833333333328</v>
      </c>
      <c r="B311" s="65">
        <v>17.598934</v>
      </c>
      <c r="C311" s="65">
        <v>34</v>
      </c>
      <c r="D311" s="66">
        <v>797</v>
      </c>
    </row>
    <row r="312" spans="1:5" x14ac:dyDescent="0.2">
      <c r="A312" s="14">
        <v>43964.875</v>
      </c>
      <c r="B312" s="65">
        <v>16.708935</v>
      </c>
      <c r="C312" s="65">
        <v>36</v>
      </c>
      <c r="D312" s="66">
        <v>692</v>
      </c>
    </row>
    <row r="313" spans="1:5" x14ac:dyDescent="0.2">
      <c r="A313" s="14">
        <v>43964.916666666672</v>
      </c>
      <c r="B313" s="65">
        <v>16.398933</v>
      </c>
      <c r="C313" s="65">
        <v>35</v>
      </c>
      <c r="D313" s="66">
        <v>692</v>
      </c>
    </row>
    <row r="314" spans="1:5" x14ac:dyDescent="0.2">
      <c r="A314" s="14">
        <v>43964.958333333328</v>
      </c>
      <c r="B314" s="65">
        <v>15.878933999999999</v>
      </c>
      <c r="C314" s="65">
        <v>36</v>
      </c>
      <c r="D314" s="66">
        <v>565</v>
      </c>
      <c r="E314" s="67">
        <v>207.875</v>
      </c>
    </row>
    <row r="315" spans="1:5" x14ac:dyDescent="0.2">
      <c r="A315" s="14">
        <v>43965</v>
      </c>
      <c r="B315" s="65">
        <v>15.0289345</v>
      </c>
      <c r="C315" s="65">
        <v>38</v>
      </c>
      <c r="D315" s="66">
        <v>565</v>
      </c>
    </row>
    <row r="316" spans="1:5" x14ac:dyDescent="0.2">
      <c r="A316" s="14">
        <v>43965.041666666672</v>
      </c>
      <c r="B316" s="65">
        <v>13.358934</v>
      </c>
      <c r="C316" s="65">
        <v>43</v>
      </c>
      <c r="D316" s="66">
        <v>0</v>
      </c>
    </row>
    <row r="317" spans="1:5" x14ac:dyDescent="0.2">
      <c r="A317" s="14">
        <v>43965.083333333328</v>
      </c>
      <c r="B317" s="65">
        <v>10.928934</v>
      </c>
      <c r="C317" s="65">
        <v>51</v>
      </c>
      <c r="D317" s="66">
        <v>0</v>
      </c>
    </row>
    <row r="318" spans="1:5" x14ac:dyDescent="0.2">
      <c r="A318" s="14">
        <v>43965.125</v>
      </c>
      <c r="B318" s="65">
        <v>10.008934</v>
      </c>
      <c r="C318" s="65">
        <v>54</v>
      </c>
      <c r="D318" s="66">
        <v>0</v>
      </c>
    </row>
    <row r="319" spans="1:5" x14ac:dyDescent="0.2">
      <c r="A319" s="14">
        <v>43965.166666666672</v>
      </c>
      <c r="B319" s="65">
        <v>9.1189350000000005</v>
      </c>
      <c r="C319" s="65">
        <v>57</v>
      </c>
      <c r="D319" s="66">
        <v>0</v>
      </c>
    </row>
    <row r="320" spans="1:5" x14ac:dyDescent="0.2">
      <c r="A320" s="14">
        <v>43965.208333333328</v>
      </c>
      <c r="B320" s="65">
        <v>7.9389339999999997</v>
      </c>
      <c r="C320" s="65">
        <v>62</v>
      </c>
      <c r="D320" s="66">
        <v>0</v>
      </c>
    </row>
    <row r="321" spans="1:4" x14ac:dyDescent="0.2">
      <c r="A321" s="14">
        <v>43965.25</v>
      </c>
      <c r="B321" s="65">
        <v>7.7689339999999998</v>
      </c>
      <c r="C321" s="65">
        <v>72</v>
      </c>
      <c r="D321" s="66">
        <v>0</v>
      </c>
    </row>
    <row r="322" spans="1:4" x14ac:dyDescent="0.2">
      <c r="A322" s="14">
        <v>43965.291666666672</v>
      </c>
      <c r="B322" s="65">
        <v>8.3689350000000005</v>
      </c>
      <c r="C322" s="65">
        <v>88</v>
      </c>
      <c r="D322" s="66">
        <v>0</v>
      </c>
    </row>
    <row r="323" spans="1:4" x14ac:dyDescent="0.2">
      <c r="A323" s="14">
        <v>43965.333333333328</v>
      </c>
      <c r="B323" s="65">
        <v>11.908935</v>
      </c>
      <c r="C323" s="65">
        <v>75</v>
      </c>
      <c r="D323" s="66">
        <v>0</v>
      </c>
    </row>
    <row r="324" spans="1:4" x14ac:dyDescent="0.2">
      <c r="A324" s="14">
        <v>43965.375</v>
      </c>
      <c r="B324" s="65">
        <v>14.5289345</v>
      </c>
      <c r="C324" s="65">
        <v>65</v>
      </c>
      <c r="D324" s="66">
        <v>0</v>
      </c>
    </row>
    <row r="325" spans="1:4" x14ac:dyDescent="0.2">
      <c r="A325" s="14">
        <v>43965.416666666672</v>
      </c>
      <c r="B325" s="65">
        <v>16.678934000000002</v>
      </c>
      <c r="C325" s="65">
        <v>56</v>
      </c>
      <c r="D325" s="66">
        <v>996</v>
      </c>
    </row>
    <row r="326" spans="1:4" x14ac:dyDescent="0.2">
      <c r="A326" s="14">
        <v>43965.458333333328</v>
      </c>
      <c r="B326" s="65">
        <v>18.868935</v>
      </c>
      <c r="C326" s="65">
        <v>49</v>
      </c>
      <c r="D326" s="66">
        <v>1098</v>
      </c>
    </row>
    <row r="327" spans="1:4" x14ac:dyDescent="0.2">
      <c r="A327" s="14">
        <v>43965.5</v>
      </c>
      <c r="B327" s="65">
        <v>20.568933000000001</v>
      </c>
      <c r="C327" s="65">
        <v>44</v>
      </c>
      <c r="D327" s="66">
        <v>1231</v>
      </c>
    </row>
    <row r="328" spans="1:4" x14ac:dyDescent="0.2">
      <c r="A328" s="14">
        <v>43965.541666666672</v>
      </c>
      <c r="B328" s="65">
        <v>22.028934</v>
      </c>
      <c r="C328" s="65">
        <v>38</v>
      </c>
      <c r="D328" s="66">
        <v>1080</v>
      </c>
    </row>
    <row r="329" spans="1:4" x14ac:dyDescent="0.2">
      <c r="A329" s="14">
        <v>43965.583333333328</v>
      </c>
      <c r="B329" s="65">
        <v>23.278934</v>
      </c>
      <c r="C329" s="65">
        <v>21</v>
      </c>
      <c r="D329" s="66">
        <v>0</v>
      </c>
    </row>
    <row r="330" spans="1:4" x14ac:dyDescent="0.2">
      <c r="A330" s="14">
        <v>43965.625</v>
      </c>
      <c r="B330" s="65">
        <v>23.188934</v>
      </c>
      <c r="C330" s="65">
        <v>21</v>
      </c>
      <c r="D330" s="66">
        <v>0</v>
      </c>
    </row>
    <row r="331" spans="1:4" x14ac:dyDescent="0.2">
      <c r="A331" s="14">
        <v>43965.666666666672</v>
      </c>
      <c r="B331" s="65">
        <v>22.618935</v>
      </c>
      <c r="C331" s="65">
        <v>21</v>
      </c>
      <c r="D331" s="66">
        <v>0</v>
      </c>
    </row>
    <row r="332" spans="1:4" x14ac:dyDescent="0.2">
      <c r="A332" s="14">
        <v>43965.708333333328</v>
      </c>
      <c r="B332" s="65">
        <v>20.848934</v>
      </c>
      <c r="C332" s="65">
        <v>24</v>
      </c>
      <c r="D332" s="66">
        <v>0</v>
      </c>
    </row>
    <row r="333" spans="1:4" x14ac:dyDescent="0.2">
      <c r="A333" s="14">
        <v>43965.75</v>
      </c>
      <c r="B333" s="65">
        <v>18.988934</v>
      </c>
      <c r="C333" s="65">
        <v>26</v>
      </c>
      <c r="D333" s="66">
        <v>0</v>
      </c>
    </row>
    <row r="334" spans="1:4" x14ac:dyDescent="0.2">
      <c r="A334" s="14">
        <v>43965.791666666672</v>
      </c>
      <c r="B334" s="65">
        <v>18.588933999999998</v>
      </c>
      <c r="C334" s="65">
        <v>26</v>
      </c>
      <c r="D334" s="66">
        <v>0</v>
      </c>
    </row>
    <row r="335" spans="1:4" x14ac:dyDescent="0.2">
      <c r="A335" s="14">
        <v>43965.833333333328</v>
      </c>
      <c r="B335" s="65">
        <v>17.458935</v>
      </c>
      <c r="C335" s="65">
        <v>28</v>
      </c>
      <c r="D335" s="66">
        <v>0</v>
      </c>
    </row>
    <row r="336" spans="1:4" x14ac:dyDescent="0.2">
      <c r="A336" s="14">
        <v>43965.875</v>
      </c>
      <c r="B336" s="65">
        <v>17.098934</v>
      </c>
      <c r="C336" s="65">
        <v>29</v>
      </c>
      <c r="D336" s="66">
        <v>0</v>
      </c>
    </row>
    <row r="337" spans="1:14" x14ac:dyDescent="0.2">
      <c r="A337" s="14">
        <v>43965.916666666672</v>
      </c>
      <c r="B337" s="65">
        <v>14.708933999999999</v>
      </c>
      <c r="C337" s="65">
        <v>35</v>
      </c>
      <c r="D337" s="66">
        <v>0</v>
      </c>
    </row>
    <row r="338" spans="1:14" x14ac:dyDescent="0.2">
      <c r="A338" s="14">
        <v>43965.958333333328</v>
      </c>
      <c r="B338" s="65">
        <v>11.328934</v>
      </c>
      <c r="C338" s="65">
        <v>60</v>
      </c>
      <c r="D338" s="66">
        <v>0</v>
      </c>
      <c r="E338" s="67">
        <v>207.08333333333334</v>
      </c>
      <c r="L338" s="8"/>
      <c r="M338" s="8"/>
      <c r="N338" s="8"/>
    </row>
    <row r="339" spans="1:14" x14ac:dyDescent="0.2">
      <c r="A339" s="14">
        <v>43966</v>
      </c>
      <c r="B339" s="65">
        <v>10.018934</v>
      </c>
      <c r="C339" s="65">
        <v>83</v>
      </c>
      <c r="D339" s="66">
        <v>0</v>
      </c>
    </row>
    <row r="340" spans="1:14" x14ac:dyDescent="0.2">
      <c r="A340" s="14">
        <v>43966.041666666672</v>
      </c>
      <c r="B340" s="65">
        <v>9.6789339999999999</v>
      </c>
      <c r="C340" s="65">
        <v>85</v>
      </c>
      <c r="D340" s="66">
        <v>0</v>
      </c>
    </row>
    <row r="341" spans="1:14" x14ac:dyDescent="0.2">
      <c r="A341" s="14">
        <v>43966.083333333328</v>
      </c>
      <c r="B341" s="65">
        <v>9.5389339999999994</v>
      </c>
      <c r="C341" s="65">
        <v>84</v>
      </c>
      <c r="D341" s="66">
        <v>0</v>
      </c>
    </row>
    <row r="342" spans="1:14" x14ac:dyDescent="0.2">
      <c r="A342" s="14">
        <v>43966.125</v>
      </c>
      <c r="B342" s="65">
        <v>9.2689339999999998</v>
      </c>
      <c r="C342" s="65">
        <v>83</v>
      </c>
      <c r="D342" s="66">
        <v>0</v>
      </c>
    </row>
    <row r="343" spans="1:14" x14ac:dyDescent="0.2">
      <c r="A343" s="14">
        <v>43966.166666666672</v>
      </c>
      <c r="B343" s="65">
        <v>8.8589339999999996</v>
      </c>
      <c r="C343" s="65">
        <v>84</v>
      </c>
      <c r="D343" s="66">
        <v>0</v>
      </c>
    </row>
    <row r="344" spans="1:14" x14ac:dyDescent="0.2">
      <c r="A344" s="14">
        <v>43966.208333333328</v>
      </c>
      <c r="B344" s="65">
        <v>8.5589340000000007</v>
      </c>
      <c r="C344" s="65">
        <v>85</v>
      </c>
      <c r="D344" s="66">
        <v>0</v>
      </c>
    </row>
    <row r="345" spans="1:14" x14ac:dyDescent="0.2">
      <c r="A345" s="14">
        <v>43966.25</v>
      </c>
      <c r="B345" s="65">
        <v>8.3889340000000008</v>
      </c>
      <c r="C345" s="65">
        <v>91</v>
      </c>
      <c r="D345" s="66">
        <v>0</v>
      </c>
    </row>
    <row r="346" spans="1:14" x14ac:dyDescent="0.2">
      <c r="A346" s="14">
        <v>43966.291666666672</v>
      </c>
      <c r="B346" s="65">
        <v>8.4489350000000005</v>
      </c>
      <c r="C346" s="65">
        <v>92</v>
      </c>
      <c r="D346" s="66">
        <v>0</v>
      </c>
      <c r="F346" s="16"/>
      <c r="G346" s="16"/>
    </row>
    <row r="347" spans="1:14" x14ac:dyDescent="0.2">
      <c r="A347" s="14">
        <v>43966.333333333328</v>
      </c>
      <c r="B347" s="65">
        <v>11.138934000000001</v>
      </c>
      <c r="C347" s="65">
        <v>79</v>
      </c>
      <c r="D347" s="66">
        <v>0</v>
      </c>
      <c r="F347" s="16"/>
      <c r="G347" s="16"/>
    </row>
    <row r="348" spans="1:14" x14ac:dyDescent="0.2">
      <c r="A348" s="14">
        <v>43966.375</v>
      </c>
      <c r="B348" s="65">
        <v>14.258934</v>
      </c>
      <c r="C348" s="65">
        <v>67</v>
      </c>
      <c r="D348" s="66">
        <v>0</v>
      </c>
      <c r="F348" s="16"/>
      <c r="G348" s="16"/>
    </row>
    <row r="349" spans="1:14" x14ac:dyDescent="0.2">
      <c r="A349" s="14">
        <v>43966.416666666672</v>
      </c>
      <c r="B349" s="65">
        <v>16.288934999999999</v>
      </c>
      <c r="C349" s="65">
        <v>58</v>
      </c>
      <c r="D349" s="66">
        <v>996</v>
      </c>
    </row>
    <row r="350" spans="1:14" x14ac:dyDescent="0.2">
      <c r="A350" s="14">
        <v>43966.458333333328</v>
      </c>
      <c r="B350" s="65">
        <v>18.178934000000002</v>
      </c>
      <c r="C350" s="65">
        <v>50</v>
      </c>
      <c r="D350" s="66">
        <v>1206</v>
      </c>
    </row>
    <row r="351" spans="1:14" x14ac:dyDescent="0.2">
      <c r="A351" s="14">
        <v>43966.5</v>
      </c>
      <c r="B351" s="65">
        <v>19.758934</v>
      </c>
      <c r="C351" s="65">
        <v>44</v>
      </c>
      <c r="D351" s="66">
        <v>1169</v>
      </c>
    </row>
    <row r="352" spans="1:14" x14ac:dyDescent="0.2">
      <c r="A352" s="14">
        <v>43966.541666666672</v>
      </c>
      <c r="B352" s="65">
        <v>20.888935</v>
      </c>
      <c r="C352" s="65">
        <v>38</v>
      </c>
      <c r="D352" s="66">
        <v>1003</v>
      </c>
    </row>
    <row r="353" spans="1:14" x14ac:dyDescent="0.2">
      <c r="A353" s="14">
        <v>43966.583333333328</v>
      </c>
      <c r="B353" s="65">
        <v>21.568933000000001</v>
      </c>
      <c r="C353" s="65">
        <v>34</v>
      </c>
      <c r="D353" s="66">
        <v>1046</v>
      </c>
    </row>
    <row r="354" spans="1:14" x14ac:dyDescent="0.2">
      <c r="A354" s="14">
        <v>43966.625</v>
      </c>
      <c r="B354" s="65">
        <v>21.628934999999998</v>
      </c>
      <c r="C354" s="65">
        <v>33</v>
      </c>
      <c r="D354" s="66">
        <v>1046</v>
      </c>
    </row>
    <row r="355" spans="1:14" x14ac:dyDescent="0.2">
      <c r="A355" s="14">
        <v>43966.666666666672</v>
      </c>
      <c r="B355" s="65">
        <v>21.318933000000001</v>
      </c>
      <c r="C355" s="65">
        <v>34</v>
      </c>
      <c r="D355" s="66">
        <v>1046</v>
      </c>
    </row>
    <row r="356" spans="1:14" x14ac:dyDescent="0.2">
      <c r="A356" s="14">
        <v>43966.708333333328</v>
      </c>
      <c r="B356" s="65">
        <v>20.128934999999998</v>
      </c>
      <c r="C356" s="65">
        <v>36</v>
      </c>
      <c r="D356" s="66">
        <v>1003</v>
      </c>
    </row>
    <row r="357" spans="1:14" x14ac:dyDescent="0.2">
      <c r="A357" s="14">
        <v>43966.75</v>
      </c>
      <c r="B357" s="65">
        <v>18.128934999999998</v>
      </c>
      <c r="C357" s="65">
        <v>41</v>
      </c>
      <c r="D357" s="66">
        <v>1098</v>
      </c>
    </row>
    <row r="358" spans="1:14" x14ac:dyDescent="0.2">
      <c r="A358" s="14">
        <v>43966.791666666672</v>
      </c>
      <c r="B358" s="65">
        <v>17.338933999999998</v>
      </c>
      <c r="C358" s="65">
        <v>42</v>
      </c>
      <c r="D358" s="66">
        <v>1016</v>
      </c>
    </row>
    <row r="359" spans="1:14" x14ac:dyDescent="0.2">
      <c r="A359" s="14">
        <v>43966.833333333328</v>
      </c>
      <c r="B359" s="65">
        <v>16.578934</v>
      </c>
      <c r="C359" s="65">
        <v>44</v>
      </c>
      <c r="D359" s="66">
        <v>921</v>
      </c>
    </row>
    <row r="360" spans="1:14" x14ac:dyDescent="0.2">
      <c r="A360" s="14">
        <v>43966.875</v>
      </c>
      <c r="B360" s="65">
        <v>16.008934</v>
      </c>
      <c r="C360" s="65">
        <v>46</v>
      </c>
      <c r="D360" s="66">
        <v>921</v>
      </c>
    </row>
    <row r="361" spans="1:14" x14ac:dyDescent="0.2">
      <c r="A361" s="14">
        <v>43966.916666666672</v>
      </c>
      <c r="B361" s="65">
        <v>15.318934</v>
      </c>
      <c r="C361" s="65">
        <v>48</v>
      </c>
      <c r="D361" s="66">
        <v>811</v>
      </c>
    </row>
    <row r="362" spans="1:14" x14ac:dyDescent="0.2">
      <c r="A362" s="14">
        <v>43966.958333333328</v>
      </c>
      <c r="B362" s="65">
        <v>14.288933999999999</v>
      </c>
      <c r="C362" s="65">
        <v>52</v>
      </c>
      <c r="D362" s="66">
        <v>0</v>
      </c>
      <c r="E362" s="67">
        <v>553.41666666666663</v>
      </c>
      <c r="L362" s="8"/>
      <c r="M362" s="8"/>
      <c r="N362" s="8"/>
    </row>
    <row r="363" spans="1:14" x14ac:dyDescent="0.2">
      <c r="A363" s="14">
        <v>43967</v>
      </c>
      <c r="B363" s="65">
        <v>12.628933999999999</v>
      </c>
      <c r="C363" s="65">
        <v>58</v>
      </c>
      <c r="D363" s="66">
        <v>0</v>
      </c>
    </row>
    <row r="364" spans="1:14" x14ac:dyDescent="0.2">
      <c r="A364" s="14">
        <v>43967.041666666672</v>
      </c>
      <c r="B364" s="65">
        <v>10.988934499999999</v>
      </c>
      <c r="C364" s="65">
        <v>62</v>
      </c>
      <c r="D364" s="66">
        <v>0</v>
      </c>
    </row>
    <row r="365" spans="1:14" x14ac:dyDescent="0.2">
      <c r="A365" s="14">
        <v>43967.083333333328</v>
      </c>
      <c r="B365" s="65">
        <v>8.7189340000000009</v>
      </c>
      <c r="C365" s="65">
        <v>65</v>
      </c>
      <c r="D365" s="66">
        <v>0</v>
      </c>
    </row>
    <row r="366" spans="1:14" x14ac:dyDescent="0.2">
      <c r="A366" s="14">
        <v>43967.125</v>
      </c>
      <c r="B366" s="65">
        <v>7.7989335000000004</v>
      </c>
      <c r="C366" s="65">
        <v>51</v>
      </c>
      <c r="D366" s="66">
        <v>0</v>
      </c>
    </row>
    <row r="367" spans="1:14" x14ac:dyDescent="0.2">
      <c r="A367" s="14">
        <v>43967.166666666672</v>
      </c>
      <c r="B367" s="65">
        <v>8.0789340000000003</v>
      </c>
      <c r="C367" s="65">
        <v>34</v>
      </c>
      <c r="D367" s="66">
        <v>0</v>
      </c>
    </row>
    <row r="368" spans="1:14" x14ac:dyDescent="0.2">
      <c r="A368" s="14">
        <v>43967.208333333328</v>
      </c>
      <c r="B368" s="65">
        <v>7.6789335999999997</v>
      </c>
      <c r="C368" s="65">
        <v>30</v>
      </c>
      <c r="D368" s="66">
        <v>0</v>
      </c>
    </row>
    <row r="369" spans="1:7" x14ac:dyDescent="0.2">
      <c r="A369" s="14">
        <v>43967.25</v>
      </c>
      <c r="B369" s="65">
        <v>7.0689335</v>
      </c>
      <c r="C369" s="65">
        <v>32</v>
      </c>
      <c r="D369" s="66">
        <v>0</v>
      </c>
    </row>
    <row r="370" spans="1:7" x14ac:dyDescent="0.2">
      <c r="A370" s="14">
        <v>43967.291666666672</v>
      </c>
      <c r="B370" s="65">
        <v>6.9689335999999997</v>
      </c>
      <c r="C370" s="65">
        <v>33</v>
      </c>
      <c r="D370" s="66">
        <v>0</v>
      </c>
    </row>
    <row r="371" spans="1:7" x14ac:dyDescent="0.2">
      <c r="A371" s="14">
        <v>43967.333333333328</v>
      </c>
      <c r="B371" s="65">
        <v>10.268934</v>
      </c>
      <c r="C371" s="65">
        <v>30</v>
      </c>
      <c r="D371" s="66">
        <v>0</v>
      </c>
    </row>
    <row r="372" spans="1:7" x14ac:dyDescent="0.2">
      <c r="A372" s="14">
        <v>43967.375</v>
      </c>
      <c r="B372" s="65">
        <v>16.328934</v>
      </c>
      <c r="C372" s="65">
        <v>27</v>
      </c>
      <c r="D372" s="66">
        <v>0</v>
      </c>
    </row>
    <row r="373" spans="1:7" x14ac:dyDescent="0.2">
      <c r="A373" s="14">
        <v>43967.416666666672</v>
      </c>
      <c r="B373" s="65">
        <v>20.868935</v>
      </c>
      <c r="C373" s="65">
        <v>18</v>
      </c>
      <c r="D373" s="66">
        <v>0</v>
      </c>
    </row>
    <row r="374" spans="1:7" x14ac:dyDescent="0.2">
      <c r="A374" s="14">
        <v>43967.458333333328</v>
      </c>
      <c r="B374" s="65">
        <v>22.638935</v>
      </c>
      <c r="C374" s="65">
        <v>15</v>
      </c>
      <c r="D374" s="66">
        <v>0</v>
      </c>
    </row>
    <row r="375" spans="1:7" x14ac:dyDescent="0.2">
      <c r="A375" s="14">
        <v>43967.5</v>
      </c>
      <c r="B375" s="65">
        <v>23.618935</v>
      </c>
      <c r="C375" s="65">
        <v>14</v>
      </c>
      <c r="D375" s="66">
        <v>0</v>
      </c>
    </row>
    <row r="376" spans="1:7" x14ac:dyDescent="0.2">
      <c r="A376" s="14">
        <v>43967.541666666672</v>
      </c>
      <c r="B376" s="65">
        <v>24.278934</v>
      </c>
      <c r="C376" s="65">
        <v>14</v>
      </c>
      <c r="D376" s="66">
        <v>0</v>
      </c>
    </row>
    <row r="377" spans="1:7" x14ac:dyDescent="0.2">
      <c r="A377" s="14">
        <v>43967.583333333328</v>
      </c>
      <c r="B377" s="65">
        <v>23.758934</v>
      </c>
      <c r="C377" s="65">
        <v>13</v>
      </c>
      <c r="D377" s="66">
        <v>0</v>
      </c>
    </row>
    <row r="378" spans="1:7" x14ac:dyDescent="0.2">
      <c r="A378" s="14">
        <v>43967.625</v>
      </c>
      <c r="B378" s="65">
        <v>23.748933999999998</v>
      </c>
      <c r="C378" s="65">
        <v>13</v>
      </c>
      <c r="D378" s="66">
        <v>0</v>
      </c>
    </row>
    <row r="379" spans="1:7" x14ac:dyDescent="0.2">
      <c r="A379" s="14">
        <v>43967.666666666672</v>
      </c>
      <c r="B379" s="65">
        <v>23.228933000000001</v>
      </c>
      <c r="C379" s="65">
        <v>14</v>
      </c>
      <c r="D379" s="66">
        <v>0</v>
      </c>
      <c r="F379" s="16"/>
      <c r="G379" s="16"/>
    </row>
    <row r="380" spans="1:7" x14ac:dyDescent="0.2">
      <c r="A380" s="14">
        <v>43967.708333333328</v>
      </c>
      <c r="B380" s="65">
        <v>21.568933000000001</v>
      </c>
      <c r="C380" s="65">
        <v>17</v>
      </c>
      <c r="D380" s="66">
        <v>0</v>
      </c>
    </row>
    <row r="381" spans="1:7" x14ac:dyDescent="0.2">
      <c r="A381" s="14">
        <v>43967.75</v>
      </c>
      <c r="B381" s="65">
        <v>19.998933999999998</v>
      </c>
      <c r="C381" s="65">
        <v>17</v>
      </c>
      <c r="D381" s="66">
        <v>0</v>
      </c>
    </row>
    <row r="382" spans="1:7" x14ac:dyDescent="0.2">
      <c r="A382" s="14">
        <v>43967.791666666672</v>
      </c>
      <c r="B382" s="65">
        <v>18.978933000000001</v>
      </c>
      <c r="C382" s="65">
        <v>18</v>
      </c>
      <c r="D382" s="66">
        <v>0</v>
      </c>
    </row>
    <row r="383" spans="1:7" x14ac:dyDescent="0.2">
      <c r="A383" s="14">
        <v>43967.833333333328</v>
      </c>
      <c r="B383" s="65">
        <v>17.848934</v>
      </c>
      <c r="C383" s="65">
        <v>20</v>
      </c>
      <c r="D383" s="66">
        <v>0</v>
      </c>
    </row>
    <row r="384" spans="1:7" x14ac:dyDescent="0.2">
      <c r="A384" s="14">
        <v>43967.875</v>
      </c>
      <c r="B384" s="65">
        <v>16.068933000000001</v>
      </c>
      <c r="C384" s="65">
        <v>22</v>
      </c>
      <c r="D384" s="66">
        <v>0</v>
      </c>
    </row>
    <row r="385" spans="1:14" x14ac:dyDescent="0.2">
      <c r="A385" s="14">
        <v>43967.916666666672</v>
      </c>
      <c r="B385" s="65">
        <v>13.398934000000001</v>
      </c>
      <c r="C385" s="65">
        <v>50</v>
      </c>
      <c r="D385" s="66">
        <v>0</v>
      </c>
    </row>
    <row r="386" spans="1:14" x14ac:dyDescent="0.2">
      <c r="A386" s="14">
        <v>43967.958333333328</v>
      </c>
      <c r="B386" s="65">
        <v>10.798933999999999</v>
      </c>
      <c r="C386" s="65">
        <v>84</v>
      </c>
      <c r="D386" s="66">
        <v>0</v>
      </c>
      <c r="E386" s="67">
        <v>0</v>
      </c>
      <c r="L386" s="8"/>
      <c r="M386" s="8"/>
      <c r="N386" s="8"/>
    </row>
    <row r="387" spans="1:14" x14ac:dyDescent="0.2">
      <c r="A387" s="14">
        <v>43968</v>
      </c>
      <c r="B387" s="65">
        <v>10.468934000000001</v>
      </c>
      <c r="C387" s="65">
        <v>85</v>
      </c>
      <c r="D387" s="66">
        <v>0</v>
      </c>
    </row>
    <row r="388" spans="1:14" x14ac:dyDescent="0.2">
      <c r="A388" s="14">
        <v>43968.041666666672</v>
      </c>
      <c r="B388" s="65">
        <v>9.5789340000000003</v>
      </c>
      <c r="C388" s="65">
        <v>90</v>
      </c>
      <c r="D388" s="66">
        <v>0</v>
      </c>
    </row>
    <row r="389" spans="1:14" x14ac:dyDescent="0.2">
      <c r="A389" s="14">
        <v>43968.083333333328</v>
      </c>
      <c r="B389" s="65">
        <v>8.6389340000000008</v>
      </c>
      <c r="C389" s="65">
        <v>93</v>
      </c>
      <c r="D389" s="66">
        <v>0</v>
      </c>
    </row>
    <row r="390" spans="1:14" x14ac:dyDescent="0.2">
      <c r="A390" s="14">
        <v>43968.125</v>
      </c>
      <c r="B390" s="65">
        <v>7.9989340000000002</v>
      </c>
      <c r="C390" s="65">
        <v>94</v>
      </c>
      <c r="D390" s="66">
        <v>0</v>
      </c>
    </row>
    <row r="391" spans="1:14" x14ac:dyDescent="0.2">
      <c r="A391" s="14">
        <v>43968.166666666672</v>
      </c>
      <c r="B391" s="65">
        <v>10.308934000000001</v>
      </c>
      <c r="C391" s="65">
        <v>88</v>
      </c>
      <c r="D391" s="66">
        <v>0</v>
      </c>
    </row>
    <row r="392" spans="1:14" x14ac:dyDescent="0.2">
      <c r="A392" s="14">
        <v>43968.208333333328</v>
      </c>
      <c r="B392" s="65">
        <v>10.078934</v>
      </c>
      <c r="C392" s="65">
        <v>93</v>
      </c>
      <c r="D392" s="66">
        <v>0</v>
      </c>
    </row>
    <row r="393" spans="1:14" x14ac:dyDescent="0.2">
      <c r="A393" s="14">
        <v>43968.25</v>
      </c>
      <c r="B393" s="65">
        <v>9.6589349999999996</v>
      </c>
      <c r="C393" s="65">
        <v>95</v>
      </c>
      <c r="D393" s="66">
        <v>0</v>
      </c>
    </row>
    <row r="394" spans="1:14" x14ac:dyDescent="0.2">
      <c r="A394" s="14">
        <v>43968.291666666672</v>
      </c>
      <c r="B394" s="65">
        <v>9.4489350000000005</v>
      </c>
      <c r="C394" s="65">
        <v>95</v>
      </c>
      <c r="D394" s="66">
        <v>0</v>
      </c>
    </row>
    <row r="395" spans="1:14" x14ac:dyDescent="0.2">
      <c r="A395" s="14">
        <v>43968.333333333328</v>
      </c>
      <c r="B395" s="65">
        <v>10.138934000000001</v>
      </c>
      <c r="C395" s="65">
        <v>91</v>
      </c>
      <c r="D395" s="66">
        <v>0</v>
      </c>
    </row>
    <row r="396" spans="1:14" x14ac:dyDescent="0.2">
      <c r="A396" s="14">
        <v>43968.375</v>
      </c>
      <c r="B396" s="65">
        <v>11.478934000000001</v>
      </c>
      <c r="C396" s="65">
        <v>83</v>
      </c>
      <c r="D396" s="66">
        <v>0</v>
      </c>
    </row>
    <row r="397" spans="1:14" x14ac:dyDescent="0.2">
      <c r="A397" s="14">
        <v>43968.416666666672</v>
      </c>
      <c r="B397" s="65">
        <v>13.688934</v>
      </c>
      <c r="C397" s="65">
        <v>71</v>
      </c>
      <c r="D397" s="66">
        <v>0</v>
      </c>
    </row>
    <row r="398" spans="1:14" x14ac:dyDescent="0.2">
      <c r="A398" s="14">
        <v>43968.458333333328</v>
      </c>
      <c r="B398" s="65">
        <v>15.898934000000001</v>
      </c>
      <c r="C398" s="65">
        <v>61</v>
      </c>
      <c r="D398" s="66">
        <v>1132</v>
      </c>
      <c r="F398" s="16"/>
      <c r="G398" s="16"/>
    </row>
    <row r="399" spans="1:14" x14ac:dyDescent="0.2">
      <c r="A399" s="14">
        <v>43968.5</v>
      </c>
      <c r="B399" s="65">
        <v>17.718934999999998</v>
      </c>
      <c r="C399" s="65">
        <v>50</v>
      </c>
      <c r="D399" s="66">
        <v>1103</v>
      </c>
    </row>
    <row r="400" spans="1:14" x14ac:dyDescent="0.2">
      <c r="A400" s="14">
        <v>43968.541666666672</v>
      </c>
      <c r="B400" s="65">
        <v>19.158933999999999</v>
      </c>
      <c r="C400" s="65">
        <v>44</v>
      </c>
      <c r="D400" s="66">
        <v>1169</v>
      </c>
    </row>
    <row r="401" spans="1:14" x14ac:dyDescent="0.2">
      <c r="A401" s="14">
        <v>43968.583333333328</v>
      </c>
      <c r="B401" s="65">
        <v>21.418934</v>
      </c>
      <c r="C401" s="65">
        <v>31</v>
      </c>
      <c r="D401" s="66">
        <v>1046</v>
      </c>
    </row>
    <row r="402" spans="1:14" x14ac:dyDescent="0.2">
      <c r="A402" s="14">
        <v>43968.625</v>
      </c>
      <c r="B402" s="65">
        <v>21.508934</v>
      </c>
      <c r="C402" s="65">
        <v>30</v>
      </c>
      <c r="D402" s="66">
        <v>1046</v>
      </c>
    </row>
    <row r="403" spans="1:14" x14ac:dyDescent="0.2">
      <c r="A403" s="14">
        <v>43968.666666666672</v>
      </c>
      <c r="B403" s="65">
        <v>21.088933999999998</v>
      </c>
      <c r="C403" s="65">
        <v>32</v>
      </c>
      <c r="D403" s="66">
        <v>1046</v>
      </c>
    </row>
    <row r="404" spans="1:14" x14ac:dyDescent="0.2">
      <c r="A404" s="14">
        <v>43968.708333333328</v>
      </c>
      <c r="B404" s="65">
        <v>19.578934</v>
      </c>
      <c r="C404" s="65">
        <v>36</v>
      </c>
      <c r="D404" s="66">
        <v>949</v>
      </c>
    </row>
    <row r="405" spans="1:14" x14ac:dyDescent="0.2">
      <c r="A405" s="14">
        <v>43968.75</v>
      </c>
      <c r="B405" s="65">
        <v>17.658933999999999</v>
      </c>
      <c r="C405" s="65">
        <v>40</v>
      </c>
      <c r="D405" s="66">
        <v>1016</v>
      </c>
    </row>
    <row r="406" spans="1:14" x14ac:dyDescent="0.2">
      <c r="A406" s="14">
        <v>43968.791666666672</v>
      </c>
      <c r="B406" s="65">
        <v>17.058933</v>
      </c>
      <c r="C406" s="65">
        <v>41</v>
      </c>
      <c r="D406" s="66">
        <v>1016</v>
      </c>
    </row>
    <row r="407" spans="1:14" x14ac:dyDescent="0.2">
      <c r="A407" s="14">
        <v>43968.833333333328</v>
      </c>
      <c r="B407" s="65">
        <v>16.358934000000001</v>
      </c>
      <c r="C407" s="65">
        <v>43</v>
      </c>
      <c r="D407" s="66">
        <v>921</v>
      </c>
    </row>
    <row r="408" spans="1:14" x14ac:dyDescent="0.2">
      <c r="A408" s="14">
        <v>43968.875</v>
      </c>
      <c r="B408" s="65">
        <v>15.448935000000001</v>
      </c>
      <c r="C408" s="65">
        <v>47</v>
      </c>
      <c r="D408" s="66">
        <v>811</v>
      </c>
    </row>
    <row r="409" spans="1:14" x14ac:dyDescent="0.2">
      <c r="A409" s="14">
        <v>43968.916666666672</v>
      </c>
      <c r="B409" s="65">
        <v>14.628933999999999</v>
      </c>
      <c r="C409" s="65">
        <v>51</v>
      </c>
      <c r="D409" s="66">
        <v>0</v>
      </c>
    </row>
    <row r="410" spans="1:14" x14ac:dyDescent="0.2">
      <c r="A410" s="14">
        <v>43968.958333333328</v>
      </c>
      <c r="B410" s="65">
        <v>13.738934499999999</v>
      </c>
      <c r="C410" s="65">
        <v>55</v>
      </c>
      <c r="D410" s="66">
        <v>0</v>
      </c>
      <c r="E410" s="67">
        <v>468.95833333333331</v>
      </c>
      <c r="L410" s="8"/>
      <c r="M410" s="8"/>
      <c r="N410" s="8"/>
    </row>
    <row r="411" spans="1:14" x14ac:dyDescent="0.2">
      <c r="A411" s="14">
        <v>43969</v>
      </c>
      <c r="B411" s="65">
        <v>12.958933999999999</v>
      </c>
      <c r="C411" s="65">
        <v>59</v>
      </c>
      <c r="D411" s="66">
        <v>0</v>
      </c>
    </row>
    <row r="412" spans="1:14" x14ac:dyDescent="0.2">
      <c r="A412" s="14">
        <v>43969.041666666672</v>
      </c>
      <c r="B412" s="65">
        <v>12.378933999999999</v>
      </c>
      <c r="C412" s="65">
        <v>62</v>
      </c>
      <c r="D412" s="66">
        <v>0</v>
      </c>
    </row>
    <row r="413" spans="1:14" x14ac:dyDescent="0.2">
      <c r="A413" s="14">
        <v>43969.083333333328</v>
      </c>
      <c r="B413" s="65">
        <v>11.828934</v>
      </c>
      <c r="C413" s="65">
        <v>66</v>
      </c>
      <c r="D413" s="66">
        <v>0</v>
      </c>
    </row>
    <row r="414" spans="1:14" x14ac:dyDescent="0.2">
      <c r="A414" s="14">
        <v>43969.125</v>
      </c>
      <c r="B414" s="65">
        <v>11.488934499999999</v>
      </c>
      <c r="C414" s="65">
        <v>68</v>
      </c>
      <c r="D414" s="66">
        <v>0</v>
      </c>
    </row>
    <row r="415" spans="1:14" x14ac:dyDescent="0.2">
      <c r="A415" s="14">
        <v>43969.166666666672</v>
      </c>
      <c r="B415" s="65">
        <v>10.998934</v>
      </c>
      <c r="C415" s="65">
        <v>72</v>
      </c>
      <c r="D415" s="66">
        <v>0</v>
      </c>
    </row>
    <row r="416" spans="1:14" x14ac:dyDescent="0.2">
      <c r="A416" s="14">
        <v>43969.208333333328</v>
      </c>
      <c r="B416" s="65">
        <v>10.518934</v>
      </c>
      <c r="C416" s="65">
        <v>75</v>
      </c>
      <c r="D416" s="66">
        <v>0</v>
      </c>
    </row>
    <row r="417" spans="1:7" x14ac:dyDescent="0.2">
      <c r="A417" s="14">
        <v>43969.25</v>
      </c>
      <c r="B417" s="65">
        <v>10.188934</v>
      </c>
      <c r="C417" s="65">
        <v>77</v>
      </c>
      <c r="D417" s="66">
        <v>0</v>
      </c>
    </row>
    <row r="418" spans="1:7" x14ac:dyDescent="0.2">
      <c r="A418" s="14">
        <v>43969.291666666672</v>
      </c>
      <c r="B418" s="65">
        <v>10.018934</v>
      </c>
      <c r="C418" s="65">
        <v>78</v>
      </c>
      <c r="D418" s="66">
        <v>0</v>
      </c>
    </row>
    <row r="419" spans="1:7" x14ac:dyDescent="0.2">
      <c r="A419" s="14">
        <v>43969.333333333328</v>
      </c>
      <c r="B419" s="65">
        <v>12.0289345</v>
      </c>
      <c r="C419" s="65">
        <v>69</v>
      </c>
      <c r="D419" s="66">
        <v>0</v>
      </c>
      <c r="F419" s="16"/>
      <c r="G419" s="16"/>
    </row>
    <row r="420" spans="1:7" x14ac:dyDescent="0.2">
      <c r="A420" s="14">
        <v>43969.375</v>
      </c>
      <c r="B420" s="65">
        <v>15.508934</v>
      </c>
      <c r="C420" s="65">
        <v>57</v>
      </c>
      <c r="D420" s="66">
        <v>8885</v>
      </c>
      <c r="F420" s="16"/>
      <c r="G420" s="16"/>
    </row>
    <row r="421" spans="1:7" x14ac:dyDescent="0.2">
      <c r="A421" s="14">
        <v>43969.416666666672</v>
      </c>
      <c r="B421" s="65">
        <v>18.208935</v>
      </c>
      <c r="C421" s="65">
        <v>48</v>
      </c>
      <c r="D421" s="66">
        <v>1098</v>
      </c>
      <c r="F421" s="16"/>
      <c r="G421" s="16"/>
    </row>
    <row r="422" spans="1:7" x14ac:dyDescent="0.2">
      <c r="A422" s="14">
        <v>43969.458333333328</v>
      </c>
      <c r="B422" s="65">
        <v>20.628934999999998</v>
      </c>
      <c r="C422" s="65">
        <v>41</v>
      </c>
      <c r="D422" s="66">
        <v>1231</v>
      </c>
    </row>
    <row r="423" spans="1:7" x14ac:dyDescent="0.2">
      <c r="A423" s="14">
        <v>43969.5</v>
      </c>
      <c r="B423" s="65">
        <v>22.708935</v>
      </c>
      <c r="C423" s="65">
        <v>35</v>
      </c>
      <c r="D423" s="66">
        <v>1080</v>
      </c>
    </row>
    <row r="424" spans="1:7" x14ac:dyDescent="0.2">
      <c r="A424" s="14">
        <v>43969.541666666672</v>
      </c>
      <c r="B424" s="65">
        <v>24.118935</v>
      </c>
      <c r="C424" s="65">
        <v>25</v>
      </c>
      <c r="D424" s="66">
        <v>0</v>
      </c>
    </row>
    <row r="425" spans="1:7" x14ac:dyDescent="0.2">
      <c r="A425" s="14">
        <v>43969.583333333328</v>
      </c>
      <c r="B425" s="65">
        <v>24.838933999999998</v>
      </c>
      <c r="C425" s="65">
        <v>18</v>
      </c>
      <c r="D425" s="66">
        <v>0</v>
      </c>
    </row>
    <row r="426" spans="1:7" x14ac:dyDescent="0.2">
      <c r="A426" s="14">
        <v>43969.625</v>
      </c>
      <c r="B426" s="65">
        <v>24.848934</v>
      </c>
      <c r="C426" s="65">
        <v>17</v>
      </c>
      <c r="D426" s="66">
        <v>0</v>
      </c>
    </row>
    <row r="427" spans="1:7" x14ac:dyDescent="0.2">
      <c r="A427" s="14">
        <v>43969.666666666672</v>
      </c>
      <c r="B427" s="65">
        <v>24.308933</v>
      </c>
      <c r="C427" s="65">
        <v>16</v>
      </c>
      <c r="D427" s="66">
        <v>0</v>
      </c>
    </row>
    <row r="428" spans="1:7" x14ac:dyDescent="0.2">
      <c r="A428" s="14">
        <v>43969.708333333328</v>
      </c>
      <c r="B428" s="65">
        <v>22.238934</v>
      </c>
      <c r="C428" s="65">
        <v>20</v>
      </c>
      <c r="D428" s="66">
        <v>0</v>
      </c>
    </row>
    <row r="429" spans="1:7" x14ac:dyDescent="0.2">
      <c r="A429" s="14">
        <v>43969.75</v>
      </c>
      <c r="B429" s="65">
        <v>20.408933999999999</v>
      </c>
      <c r="C429" s="65">
        <v>21</v>
      </c>
      <c r="D429" s="66">
        <v>0</v>
      </c>
    </row>
    <row r="430" spans="1:7" x14ac:dyDescent="0.2">
      <c r="A430" s="14">
        <v>43969.791666666672</v>
      </c>
      <c r="B430" s="65">
        <v>19.148933</v>
      </c>
      <c r="C430" s="65">
        <v>23</v>
      </c>
      <c r="D430" s="66">
        <v>0</v>
      </c>
    </row>
    <row r="431" spans="1:7" x14ac:dyDescent="0.2">
      <c r="A431" s="14">
        <v>43969.833333333328</v>
      </c>
      <c r="B431" s="65">
        <v>17.978933000000001</v>
      </c>
      <c r="C431" s="65">
        <v>24</v>
      </c>
      <c r="D431" s="66">
        <v>0</v>
      </c>
    </row>
    <row r="432" spans="1:7" x14ac:dyDescent="0.2">
      <c r="A432" s="14">
        <v>43969.875</v>
      </c>
      <c r="B432" s="65">
        <v>16.908933999999999</v>
      </c>
      <c r="C432" s="65">
        <v>25</v>
      </c>
      <c r="D432" s="66">
        <v>0</v>
      </c>
    </row>
    <row r="433" spans="1:14" x14ac:dyDescent="0.2">
      <c r="A433" s="14">
        <v>43969.916666666672</v>
      </c>
      <c r="B433" s="65">
        <v>15.798933999999999</v>
      </c>
      <c r="C433" s="65">
        <v>27</v>
      </c>
      <c r="D433" s="66">
        <v>0</v>
      </c>
    </row>
    <row r="434" spans="1:14" x14ac:dyDescent="0.2">
      <c r="A434" s="14">
        <v>43969.958333333328</v>
      </c>
      <c r="B434" s="65">
        <v>14.578934</v>
      </c>
      <c r="C434" s="65">
        <v>29</v>
      </c>
      <c r="D434" s="66">
        <v>0</v>
      </c>
      <c r="E434" s="67">
        <v>512.25</v>
      </c>
      <c r="L434" s="8"/>
      <c r="M434" s="8"/>
      <c r="N434" s="8"/>
    </row>
    <row r="435" spans="1:14" x14ac:dyDescent="0.2">
      <c r="A435" s="14">
        <v>43970</v>
      </c>
      <c r="B435" s="65">
        <v>13.418934</v>
      </c>
      <c r="C435" s="65">
        <v>31</v>
      </c>
      <c r="D435" s="66">
        <v>0</v>
      </c>
    </row>
    <row r="436" spans="1:14" x14ac:dyDescent="0.2">
      <c r="A436" s="14">
        <v>43970.041666666672</v>
      </c>
      <c r="B436" s="65">
        <v>12.468934000000001</v>
      </c>
      <c r="C436" s="65">
        <v>32</v>
      </c>
      <c r="D436" s="66">
        <v>0</v>
      </c>
    </row>
    <row r="437" spans="1:14" x14ac:dyDescent="0.2">
      <c r="A437" s="14">
        <v>43970.083333333328</v>
      </c>
      <c r="B437" s="65">
        <v>11.658935</v>
      </c>
      <c r="C437" s="65">
        <v>34</v>
      </c>
      <c r="D437" s="66">
        <v>0</v>
      </c>
    </row>
    <row r="438" spans="1:14" x14ac:dyDescent="0.2">
      <c r="A438" s="14">
        <v>43970.125</v>
      </c>
      <c r="B438" s="65">
        <v>10.258934</v>
      </c>
      <c r="C438" s="65">
        <v>37</v>
      </c>
      <c r="D438" s="66">
        <v>0</v>
      </c>
    </row>
    <row r="439" spans="1:14" x14ac:dyDescent="0.2">
      <c r="A439" s="14">
        <v>43970.166666666672</v>
      </c>
      <c r="B439" s="65">
        <v>8.5589340000000007</v>
      </c>
      <c r="C439" s="65">
        <v>42</v>
      </c>
      <c r="D439" s="66">
        <v>0</v>
      </c>
    </row>
    <row r="440" spans="1:14" x14ac:dyDescent="0.2">
      <c r="A440" s="14">
        <v>43970.208333333328</v>
      </c>
      <c r="B440" s="65">
        <v>9.0689340000000005</v>
      </c>
      <c r="C440" s="65">
        <v>47</v>
      </c>
      <c r="D440" s="66">
        <v>0</v>
      </c>
    </row>
    <row r="441" spans="1:14" x14ac:dyDescent="0.2">
      <c r="A441" s="14">
        <v>43970.25</v>
      </c>
      <c r="B441" s="65">
        <v>9.508934</v>
      </c>
      <c r="C441" s="65">
        <v>52</v>
      </c>
      <c r="D441" s="66">
        <v>0</v>
      </c>
    </row>
    <row r="442" spans="1:14" x14ac:dyDescent="0.2">
      <c r="A442" s="14">
        <v>43970.291666666672</v>
      </c>
      <c r="B442" s="65">
        <v>9.8089340000000007</v>
      </c>
      <c r="C442" s="65">
        <v>55</v>
      </c>
      <c r="D442" s="66">
        <v>0</v>
      </c>
    </row>
    <row r="443" spans="1:14" x14ac:dyDescent="0.2">
      <c r="A443" s="14">
        <v>43970.333333333328</v>
      </c>
      <c r="B443" s="65">
        <v>13.138934000000001</v>
      </c>
      <c r="C443" s="65">
        <v>48</v>
      </c>
      <c r="D443" s="66">
        <v>0</v>
      </c>
    </row>
    <row r="444" spans="1:14" x14ac:dyDescent="0.2">
      <c r="A444" s="14">
        <v>43970.375</v>
      </c>
      <c r="B444" s="65">
        <v>16.328934</v>
      </c>
      <c r="C444" s="65">
        <v>43</v>
      </c>
      <c r="D444" s="66">
        <v>921</v>
      </c>
    </row>
    <row r="445" spans="1:14" x14ac:dyDescent="0.2">
      <c r="A445" s="14">
        <v>43970.416666666672</v>
      </c>
      <c r="B445" s="65">
        <v>18.918934</v>
      </c>
      <c r="C445" s="65">
        <v>37</v>
      </c>
      <c r="D445" s="66">
        <v>881</v>
      </c>
    </row>
    <row r="446" spans="1:14" x14ac:dyDescent="0.2">
      <c r="A446" s="14">
        <v>43970.458333333328</v>
      </c>
      <c r="B446" s="65">
        <v>21.168934</v>
      </c>
      <c r="C446" s="65">
        <v>31</v>
      </c>
      <c r="D446" s="66">
        <v>1046</v>
      </c>
    </row>
    <row r="447" spans="1:14" x14ac:dyDescent="0.2">
      <c r="A447" s="14">
        <v>43970.5</v>
      </c>
      <c r="B447" s="65">
        <v>22.618935</v>
      </c>
      <c r="C447" s="65">
        <v>26</v>
      </c>
      <c r="D447" s="66">
        <v>0</v>
      </c>
    </row>
    <row r="448" spans="1:14" x14ac:dyDescent="0.2">
      <c r="A448" s="14">
        <v>43970.541666666672</v>
      </c>
      <c r="B448" s="65">
        <v>23.548935</v>
      </c>
      <c r="C448" s="65">
        <v>24</v>
      </c>
      <c r="D448" s="66">
        <v>0</v>
      </c>
    </row>
    <row r="449" spans="1:5" x14ac:dyDescent="0.2">
      <c r="A449" s="14">
        <v>43970.583333333328</v>
      </c>
      <c r="B449" s="65">
        <v>24.148933</v>
      </c>
      <c r="C449" s="65">
        <v>15</v>
      </c>
      <c r="D449" s="66">
        <v>0</v>
      </c>
    </row>
    <row r="450" spans="1:5" x14ac:dyDescent="0.2">
      <c r="A450" s="14">
        <v>43970.625</v>
      </c>
      <c r="B450" s="65">
        <v>24.198934999999999</v>
      </c>
      <c r="C450" s="65">
        <v>15</v>
      </c>
      <c r="D450" s="66">
        <v>0</v>
      </c>
    </row>
    <row r="451" spans="1:5" x14ac:dyDescent="0.2">
      <c r="A451" s="14">
        <v>43970.666666666672</v>
      </c>
      <c r="B451" s="65">
        <v>23.678934000000002</v>
      </c>
      <c r="C451" s="65">
        <v>15</v>
      </c>
      <c r="D451" s="66">
        <v>0</v>
      </c>
    </row>
    <row r="452" spans="1:5" x14ac:dyDescent="0.2">
      <c r="A452" s="14">
        <v>43970.708333333328</v>
      </c>
      <c r="B452" s="65">
        <v>22.628934999999998</v>
      </c>
      <c r="C452" s="65">
        <v>19</v>
      </c>
      <c r="D452" s="66">
        <v>0</v>
      </c>
    </row>
    <row r="453" spans="1:5" x14ac:dyDescent="0.2">
      <c r="A453" s="14">
        <v>43970.75</v>
      </c>
      <c r="B453" s="65">
        <v>21.458935</v>
      </c>
      <c r="C453" s="65">
        <v>17</v>
      </c>
      <c r="D453" s="66">
        <v>0</v>
      </c>
    </row>
    <row r="454" spans="1:5" x14ac:dyDescent="0.2">
      <c r="A454" s="14">
        <v>43970.791666666672</v>
      </c>
      <c r="B454" s="65">
        <v>20.648933</v>
      </c>
      <c r="C454" s="65">
        <v>17</v>
      </c>
      <c r="D454" s="66">
        <v>0</v>
      </c>
    </row>
    <row r="455" spans="1:5" x14ac:dyDescent="0.2">
      <c r="A455" s="14">
        <v>43970.833333333328</v>
      </c>
      <c r="B455" s="65">
        <v>19.708935</v>
      </c>
      <c r="C455" s="65">
        <v>19</v>
      </c>
      <c r="D455" s="66">
        <v>0</v>
      </c>
    </row>
    <row r="456" spans="1:5" x14ac:dyDescent="0.2">
      <c r="A456" s="14">
        <v>43970.875</v>
      </c>
      <c r="B456" s="65">
        <v>18.798935</v>
      </c>
      <c r="C456" s="65">
        <v>20</v>
      </c>
      <c r="D456" s="66">
        <v>0</v>
      </c>
    </row>
    <row r="457" spans="1:5" x14ac:dyDescent="0.2">
      <c r="A457" s="14">
        <v>43970.916666666672</v>
      </c>
      <c r="B457" s="65">
        <v>17.328934</v>
      </c>
      <c r="C457" s="65">
        <v>22</v>
      </c>
      <c r="D457" s="66">
        <v>0</v>
      </c>
    </row>
    <row r="458" spans="1:5" x14ac:dyDescent="0.2">
      <c r="A458" s="14">
        <v>43970.958333333328</v>
      </c>
      <c r="B458" s="65">
        <v>15.668934</v>
      </c>
      <c r="C458" s="65">
        <v>26</v>
      </c>
      <c r="D458" s="66">
        <v>0</v>
      </c>
      <c r="E458" s="67">
        <v>118.66666666666667</v>
      </c>
    </row>
    <row r="459" spans="1:5" x14ac:dyDescent="0.2">
      <c r="A459" s="14">
        <v>43971</v>
      </c>
      <c r="B459" s="65">
        <v>13.638934000000001</v>
      </c>
      <c r="C459" s="65">
        <v>38</v>
      </c>
      <c r="D459" s="66">
        <v>0</v>
      </c>
    </row>
    <row r="460" spans="1:5" x14ac:dyDescent="0.2">
      <c r="A460" s="14">
        <v>43971.041666666672</v>
      </c>
      <c r="B460" s="65">
        <v>11.608934</v>
      </c>
      <c r="C460" s="65">
        <v>57</v>
      </c>
      <c r="D460" s="66">
        <v>0</v>
      </c>
    </row>
    <row r="461" spans="1:5" x14ac:dyDescent="0.2">
      <c r="A461" s="14">
        <v>43971.083333333328</v>
      </c>
      <c r="B461" s="65">
        <v>10.388934000000001</v>
      </c>
      <c r="C461" s="65">
        <v>66</v>
      </c>
      <c r="D461" s="66">
        <v>0</v>
      </c>
    </row>
    <row r="462" spans="1:5" x14ac:dyDescent="0.2">
      <c r="A462" s="14">
        <v>43971.125</v>
      </c>
      <c r="B462" s="65">
        <v>9.8689350000000005</v>
      </c>
      <c r="C462" s="65">
        <v>71</v>
      </c>
      <c r="D462" s="66">
        <v>0</v>
      </c>
    </row>
    <row r="463" spans="1:5" x14ac:dyDescent="0.2">
      <c r="A463" s="14">
        <v>43971.166666666672</v>
      </c>
      <c r="B463" s="65">
        <v>10.108934</v>
      </c>
      <c r="C463" s="65">
        <v>70</v>
      </c>
      <c r="D463" s="66">
        <v>0</v>
      </c>
    </row>
    <row r="464" spans="1:5" x14ac:dyDescent="0.2">
      <c r="A464" s="14">
        <v>43971.208333333328</v>
      </c>
      <c r="B464" s="65">
        <v>10.488934499999999</v>
      </c>
      <c r="C464" s="65">
        <v>67</v>
      </c>
      <c r="D464" s="66">
        <v>0</v>
      </c>
    </row>
    <row r="465" spans="1:4" x14ac:dyDescent="0.2">
      <c r="A465" s="14">
        <v>43971.25</v>
      </c>
      <c r="B465" s="65">
        <v>10.208933999999999</v>
      </c>
      <c r="C465" s="65">
        <v>67</v>
      </c>
      <c r="D465" s="66">
        <v>0</v>
      </c>
    </row>
    <row r="466" spans="1:4" x14ac:dyDescent="0.2">
      <c r="A466" s="14">
        <v>43971.291666666672</v>
      </c>
      <c r="B466" s="65">
        <v>10.098934</v>
      </c>
      <c r="C466" s="65">
        <v>70</v>
      </c>
      <c r="D466" s="66">
        <v>0</v>
      </c>
    </row>
    <row r="467" spans="1:4" x14ac:dyDescent="0.2">
      <c r="A467" s="14">
        <v>43971.333333333328</v>
      </c>
      <c r="B467" s="65">
        <v>12.678934</v>
      </c>
      <c r="C467" s="65">
        <v>61</v>
      </c>
      <c r="D467" s="66">
        <v>0</v>
      </c>
    </row>
    <row r="468" spans="1:4" x14ac:dyDescent="0.2">
      <c r="A468" s="14">
        <v>43971.375</v>
      </c>
      <c r="B468" s="65">
        <v>16.288934999999999</v>
      </c>
      <c r="C468" s="65">
        <v>47</v>
      </c>
      <c r="D468" s="66">
        <v>921</v>
      </c>
    </row>
    <row r="469" spans="1:4" x14ac:dyDescent="0.2">
      <c r="A469" s="14">
        <v>43971.416666666672</v>
      </c>
      <c r="B469" s="65">
        <v>18.238934</v>
      </c>
      <c r="C469" s="65">
        <v>41</v>
      </c>
      <c r="D469" s="66">
        <v>1098</v>
      </c>
    </row>
    <row r="470" spans="1:4" x14ac:dyDescent="0.2">
      <c r="A470" s="14">
        <v>43971.458333333328</v>
      </c>
      <c r="B470" s="65">
        <v>19.548935</v>
      </c>
      <c r="C470" s="65">
        <v>38</v>
      </c>
      <c r="D470" s="66">
        <v>949</v>
      </c>
    </row>
    <row r="471" spans="1:4" x14ac:dyDescent="0.2">
      <c r="A471" s="14">
        <v>43971.5</v>
      </c>
      <c r="B471" s="65">
        <v>20.768934000000002</v>
      </c>
      <c r="C471" s="65">
        <v>36</v>
      </c>
      <c r="D471" s="66">
        <v>1003</v>
      </c>
    </row>
    <row r="472" spans="1:4" x14ac:dyDescent="0.2">
      <c r="A472" s="14">
        <v>43971.541666666672</v>
      </c>
      <c r="B472" s="65">
        <v>21.908933999999999</v>
      </c>
      <c r="C472" s="65">
        <v>33</v>
      </c>
      <c r="D472" s="66">
        <v>1046</v>
      </c>
    </row>
    <row r="473" spans="1:4" x14ac:dyDescent="0.2">
      <c r="A473" s="14">
        <v>43971.583333333328</v>
      </c>
      <c r="B473" s="65">
        <v>23.688934</v>
      </c>
      <c r="C473" s="65">
        <v>21</v>
      </c>
      <c r="D473" s="66">
        <v>0</v>
      </c>
    </row>
    <row r="474" spans="1:4" x14ac:dyDescent="0.2">
      <c r="A474" s="14">
        <v>43971.625</v>
      </c>
      <c r="B474" s="65">
        <v>23.828934</v>
      </c>
      <c r="C474" s="65">
        <v>20</v>
      </c>
      <c r="D474" s="66">
        <v>0</v>
      </c>
    </row>
    <row r="475" spans="1:4" x14ac:dyDescent="0.2">
      <c r="A475" s="14">
        <v>43971.666666666672</v>
      </c>
      <c r="B475" s="65">
        <v>23.398933</v>
      </c>
      <c r="C475" s="65">
        <v>21</v>
      </c>
      <c r="D475" s="66">
        <v>0</v>
      </c>
    </row>
    <row r="476" spans="1:4" x14ac:dyDescent="0.2">
      <c r="A476" s="14">
        <v>43971.708333333328</v>
      </c>
      <c r="B476" s="65">
        <v>21.678934000000002</v>
      </c>
      <c r="C476" s="65">
        <v>25</v>
      </c>
      <c r="D476" s="66">
        <v>0</v>
      </c>
    </row>
    <row r="477" spans="1:4" x14ac:dyDescent="0.2">
      <c r="A477" s="14">
        <v>43971.75</v>
      </c>
      <c r="B477" s="65">
        <v>19.608934000000001</v>
      </c>
      <c r="C477" s="65">
        <v>27</v>
      </c>
      <c r="D477" s="66">
        <v>0</v>
      </c>
    </row>
    <row r="478" spans="1:4" x14ac:dyDescent="0.2">
      <c r="A478" s="14">
        <v>43971.791666666672</v>
      </c>
      <c r="B478" s="65">
        <v>18.178934000000002</v>
      </c>
      <c r="C478" s="65">
        <v>30</v>
      </c>
      <c r="D478" s="66">
        <v>881</v>
      </c>
    </row>
    <row r="479" spans="1:4" x14ac:dyDescent="0.2">
      <c r="A479" s="14">
        <v>43971.833333333328</v>
      </c>
      <c r="B479" s="65">
        <v>17.068933000000001</v>
      </c>
      <c r="C479" s="65">
        <v>33</v>
      </c>
      <c r="D479" s="66">
        <v>797</v>
      </c>
    </row>
    <row r="480" spans="1:4" x14ac:dyDescent="0.2">
      <c r="A480" s="14">
        <v>43971.875</v>
      </c>
      <c r="B480" s="65">
        <v>16.218934999999998</v>
      </c>
      <c r="C480" s="65">
        <v>36</v>
      </c>
      <c r="D480" s="66">
        <v>692</v>
      </c>
    </row>
    <row r="481" spans="1:14" x14ac:dyDescent="0.2">
      <c r="A481" s="14">
        <v>43971.916666666672</v>
      </c>
      <c r="B481" s="65">
        <v>14.318934</v>
      </c>
      <c r="C481" s="65">
        <v>47</v>
      </c>
      <c r="D481" s="66">
        <v>0</v>
      </c>
    </row>
    <row r="482" spans="1:14" x14ac:dyDescent="0.2">
      <c r="A482" s="14">
        <v>43971.958333333328</v>
      </c>
      <c r="B482" s="65">
        <v>12.788933999999999</v>
      </c>
      <c r="C482" s="65">
        <v>59</v>
      </c>
      <c r="D482" s="66">
        <v>0</v>
      </c>
      <c r="E482" s="67">
        <v>307.79166666666669</v>
      </c>
      <c r="L482" s="8"/>
      <c r="M482" s="8"/>
      <c r="N482" s="8"/>
    </row>
    <row r="483" spans="1:14" x14ac:dyDescent="0.2">
      <c r="A483" s="14">
        <v>43972</v>
      </c>
      <c r="B483" s="65">
        <v>11.768934</v>
      </c>
      <c r="C483" s="65">
        <v>68</v>
      </c>
      <c r="D483" s="66">
        <v>0</v>
      </c>
    </row>
    <row r="484" spans="1:14" x14ac:dyDescent="0.2">
      <c r="A484" s="14">
        <v>43972.041666666672</v>
      </c>
      <c r="B484" s="65">
        <v>11.048933999999999</v>
      </c>
      <c r="C484" s="65">
        <v>74</v>
      </c>
      <c r="D484" s="66">
        <v>0</v>
      </c>
    </row>
    <row r="485" spans="1:14" x14ac:dyDescent="0.2">
      <c r="A485" s="14">
        <v>43972.083333333328</v>
      </c>
      <c r="B485" s="65">
        <v>10.008934</v>
      </c>
      <c r="C485" s="65">
        <v>80</v>
      </c>
      <c r="D485" s="66">
        <v>0</v>
      </c>
    </row>
    <row r="486" spans="1:14" x14ac:dyDescent="0.2">
      <c r="A486" s="14">
        <v>43972.125</v>
      </c>
      <c r="B486" s="65">
        <v>9.3289340000000003</v>
      </c>
      <c r="C486" s="65">
        <v>84</v>
      </c>
      <c r="D486" s="66">
        <v>0</v>
      </c>
    </row>
    <row r="487" spans="1:14" x14ac:dyDescent="0.2">
      <c r="A487" s="14">
        <v>43972.166666666672</v>
      </c>
      <c r="B487" s="65">
        <v>9.3389340000000001</v>
      </c>
      <c r="C487" s="65">
        <v>82</v>
      </c>
      <c r="D487" s="66">
        <v>0</v>
      </c>
    </row>
    <row r="488" spans="1:14" x14ac:dyDescent="0.2">
      <c r="A488" s="14">
        <v>43972.208333333328</v>
      </c>
      <c r="B488" s="65">
        <v>9.5289345000000001</v>
      </c>
      <c r="C488" s="65">
        <v>79</v>
      </c>
      <c r="D488" s="66">
        <v>0</v>
      </c>
    </row>
    <row r="489" spans="1:14" x14ac:dyDescent="0.2">
      <c r="A489" s="14">
        <v>43972.25</v>
      </c>
      <c r="B489" s="65">
        <v>9.6189350000000005</v>
      </c>
      <c r="C489" s="65">
        <v>78</v>
      </c>
      <c r="D489" s="66">
        <v>0</v>
      </c>
    </row>
    <row r="490" spans="1:14" x14ac:dyDescent="0.2">
      <c r="A490" s="14">
        <v>43972.291666666672</v>
      </c>
      <c r="B490" s="65">
        <v>9.5289345000000001</v>
      </c>
      <c r="C490" s="65">
        <v>81</v>
      </c>
      <c r="D490" s="66">
        <v>0</v>
      </c>
    </row>
    <row r="491" spans="1:14" x14ac:dyDescent="0.2">
      <c r="A491" s="14">
        <v>43972.333333333328</v>
      </c>
      <c r="B491" s="65">
        <v>12.2789345</v>
      </c>
      <c r="C491" s="65">
        <v>74</v>
      </c>
      <c r="D491" s="66">
        <v>0</v>
      </c>
    </row>
    <row r="492" spans="1:14" x14ac:dyDescent="0.2">
      <c r="A492" s="14">
        <v>43972.375</v>
      </c>
      <c r="B492" s="65">
        <v>14.388934000000001</v>
      </c>
      <c r="C492" s="65">
        <v>70</v>
      </c>
      <c r="D492" s="66">
        <v>0</v>
      </c>
    </row>
    <row r="493" spans="1:14" x14ac:dyDescent="0.2">
      <c r="A493" s="14">
        <v>43972.416666666672</v>
      </c>
      <c r="B493" s="65">
        <v>16.258934</v>
      </c>
      <c r="C493" s="65">
        <v>60</v>
      </c>
      <c r="D493" s="66">
        <v>1173</v>
      </c>
    </row>
    <row r="494" spans="1:14" x14ac:dyDescent="0.2">
      <c r="A494" s="14">
        <v>43972.458333333328</v>
      </c>
      <c r="B494" s="65">
        <v>17.868935</v>
      </c>
      <c r="C494" s="65">
        <v>53</v>
      </c>
      <c r="D494" s="66">
        <v>1103</v>
      </c>
    </row>
    <row r="495" spans="1:14" x14ac:dyDescent="0.2">
      <c r="A495" s="14">
        <v>43972.5</v>
      </c>
      <c r="B495" s="65">
        <v>19.218934999999998</v>
      </c>
      <c r="C495" s="65">
        <v>47</v>
      </c>
      <c r="D495" s="66">
        <v>1169</v>
      </c>
    </row>
    <row r="496" spans="1:14" x14ac:dyDescent="0.2">
      <c r="A496" s="14">
        <v>43972.541666666672</v>
      </c>
      <c r="B496" s="65">
        <v>20.218934999999998</v>
      </c>
      <c r="C496" s="65">
        <v>42</v>
      </c>
      <c r="D496" s="66">
        <v>1231</v>
      </c>
    </row>
    <row r="497" spans="1:17" x14ac:dyDescent="0.2">
      <c r="A497" s="14">
        <v>43972.583333333328</v>
      </c>
      <c r="B497" s="65">
        <v>21.498933999999998</v>
      </c>
      <c r="C497" s="65">
        <v>30</v>
      </c>
      <c r="D497" s="66">
        <v>1046</v>
      </c>
    </row>
    <row r="498" spans="1:17" x14ac:dyDescent="0.2">
      <c r="A498" s="14">
        <v>43972.625</v>
      </c>
      <c r="B498" s="65">
        <v>21.668934</v>
      </c>
      <c r="C498" s="65">
        <v>27</v>
      </c>
      <c r="D498" s="66">
        <v>0</v>
      </c>
    </row>
    <row r="499" spans="1:17" x14ac:dyDescent="0.2">
      <c r="A499" s="14">
        <v>43972.666666666672</v>
      </c>
      <c r="B499" s="65">
        <v>21.348934</v>
      </c>
      <c r="C499" s="65">
        <v>27</v>
      </c>
      <c r="D499" s="66">
        <v>0</v>
      </c>
      <c r="O499" s="8"/>
      <c r="P499" s="8"/>
      <c r="Q499" s="8"/>
    </row>
    <row r="500" spans="1:17" x14ac:dyDescent="0.2">
      <c r="A500" s="14">
        <v>43972.708333333328</v>
      </c>
      <c r="B500" s="65">
        <v>20.128934999999998</v>
      </c>
      <c r="C500" s="65">
        <v>31</v>
      </c>
      <c r="D500" s="66">
        <v>1003</v>
      </c>
    </row>
    <row r="501" spans="1:17" x14ac:dyDescent="0.2">
      <c r="A501" s="14">
        <v>43972.75</v>
      </c>
      <c r="B501" s="65">
        <v>18.158933999999999</v>
      </c>
      <c r="C501" s="65">
        <v>32</v>
      </c>
      <c r="D501" s="66">
        <v>881</v>
      </c>
    </row>
    <row r="502" spans="1:17" x14ac:dyDescent="0.2">
      <c r="A502" s="14">
        <v>43972.791666666672</v>
      </c>
      <c r="B502" s="65">
        <v>16.768934000000002</v>
      </c>
      <c r="C502" s="65">
        <v>36</v>
      </c>
      <c r="D502" s="66">
        <v>692</v>
      </c>
    </row>
    <row r="503" spans="1:17" x14ac:dyDescent="0.2">
      <c r="A503" s="14">
        <v>43972.833333333328</v>
      </c>
      <c r="B503" s="65">
        <v>15.538933999999999</v>
      </c>
      <c r="C503" s="65">
        <v>39</v>
      </c>
      <c r="D503" s="66">
        <v>565</v>
      </c>
    </row>
    <row r="504" spans="1:17" x14ac:dyDescent="0.2">
      <c r="A504" s="14">
        <v>43972.875</v>
      </c>
      <c r="B504" s="65">
        <v>14.868935</v>
      </c>
      <c r="C504" s="65">
        <v>41</v>
      </c>
      <c r="D504" s="66">
        <v>0</v>
      </c>
    </row>
    <row r="505" spans="1:17" x14ac:dyDescent="0.2">
      <c r="A505" s="14">
        <v>43972.916666666672</v>
      </c>
      <c r="B505" s="65">
        <v>14.288933999999999</v>
      </c>
      <c r="C505" s="65">
        <v>43</v>
      </c>
      <c r="D505" s="66">
        <v>0</v>
      </c>
    </row>
    <row r="506" spans="1:17" x14ac:dyDescent="0.2">
      <c r="A506" s="14">
        <v>43972.958333333328</v>
      </c>
      <c r="B506" s="65">
        <v>13.328934</v>
      </c>
      <c r="C506" s="65">
        <v>46</v>
      </c>
      <c r="D506" s="66">
        <v>0</v>
      </c>
      <c r="E506" s="67">
        <v>369.29166666666669</v>
      </c>
      <c r="L506" s="8"/>
      <c r="M506" s="8"/>
      <c r="N506" s="8"/>
    </row>
    <row r="507" spans="1:17" x14ac:dyDescent="0.2">
      <c r="A507" s="14">
        <v>43973</v>
      </c>
      <c r="B507" s="65">
        <v>12.508934</v>
      </c>
      <c r="C507" s="65">
        <v>49</v>
      </c>
      <c r="D507" s="66">
        <v>0</v>
      </c>
    </row>
    <row r="508" spans="1:17" x14ac:dyDescent="0.2">
      <c r="A508" s="14">
        <v>43973.041666666672</v>
      </c>
      <c r="B508" s="65">
        <v>11.698935000000001</v>
      </c>
      <c r="C508" s="65">
        <v>53</v>
      </c>
      <c r="D508" s="66">
        <v>0</v>
      </c>
    </row>
    <row r="509" spans="1:17" x14ac:dyDescent="0.2">
      <c r="A509" s="14">
        <v>43973.083333333328</v>
      </c>
      <c r="B509" s="65">
        <v>10.908935</v>
      </c>
      <c r="C509" s="65">
        <v>58</v>
      </c>
      <c r="D509" s="66">
        <v>0</v>
      </c>
    </row>
    <row r="510" spans="1:17" x14ac:dyDescent="0.2">
      <c r="A510" s="14">
        <v>43973.125</v>
      </c>
      <c r="B510" s="65">
        <v>10.198935000000001</v>
      </c>
      <c r="C510" s="65">
        <v>62</v>
      </c>
      <c r="D510" s="66">
        <v>0</v>
      </c>
    </row>
    <row r="511" spans="1:17" x14ac:dyDescent="0.2">
      <c r="A511" s="14">
        <v>43973.166666666672</v>
      </c>
      <c r="B511" s="65">
        <v>9.5889340000000001</v>
      </c>
      <c r="C511" s="65">
        <v>64</v>
      </c>
      <c r="D511" s="66">
        <v>0</v>
      </c>
    </row>
    <row r="512" spans="1:17" s="8" customFormat="1" x14ac:dyDescent="0.2">
      <c r="A512" s="14">
        <v>43973.208333333328</v>
      </c>
      <c r="B512" s="65">
        <v>9.0589340000000007</v>
      </c>
      <c r="C512" s="65">
        <v>65</v>
      </c>
      <c r="D512" s="66">
        <v>0</v>
      </c>
      <c r="O512" s="65"/>
      <c r="P512" s="65"/>
      <c r="Q512" s="65"/>
    </row>
    <row r="513" spans="1:11" x14ac:dyDescent="0.2">
      <c r="A513" s="14">
        <v>43973.25</v>
      </c>
      <c r="B513" s="65">
        <v>8.6489340000000006</v>
      </c>
      <c r="C513" s="65">
        <v>67</v>
      </c>
      <c r="D513" s="66">
        <v>0</v>
      </c>
    </row>
    <row r="514" spans="1:11" x14ac:dyDescent="0.2">
      <c r="A514" s="14">
        <v>43973.291666666672</v>
      </c>
      <c r="B514" s="65">
        <v>8.3989340000000006</v>
      </c>
      <c r="C514" s="65">
        <v>70</v>
      </c>
      <c r="D514" s="66">
        <v>0</v>
      </c>
      <c r="F514" s="8"/>
      <c r="G514" s="8"/>
      <c r="H514" s="8"/>
      <c r="K514" s="8"/>
    </row>
    <row r="515" spans="1:11" x14ac:dyDescent="0.2">
      <c r="A515" s="14">
        <v>43973.333333333328</v>
      </c>
      <c r="B515" s="65">
        <v>10.898934000000001</v>
      </c>
      <c r="C515" s="65">
        <v>62</v>
      </c>
      <c r="D515" s="66">
        <v>0</v>
      </c>
      <c r="K515" s="8"/>
    </row>
    <row r="516" spans="1:11" x14ac:dyDescent="0.2">
      <c r="A516" s="14">
        <v>43973.375</v>
      </c>
      <c r="B516" s="65">
        <v>15.298933999999999</v>
      </c>
      <c r="C516" s="65">
        <v>49</v>
      </c>
      <c r="D516" s="66">
        <v>811</v>
      </c>
      <c r="K516" s="8"/>
    </row>
    <row r="517" spans="1:11" x14ac:dyDescent="0.2">
      <c r="A517" s="14">
        <v>43973.416666666672</v>
      </c>
      <c r="B517" s="65">
        <v>17.348934</v>
      </c>
      <c r="C517" s="65">
        <v>43</v>
      </c>
      <c r="D517" s="66">
        <v>1016</v>
      </c>
      <c r="K517" s="8"/>
    </row>
    <row r="518" spans="1:11" x14ac:dyDescent="0.2">
      <c r="A518" s="14">
        <v>43973.458333333328</v>
      </c>
      <c r="B518" s="65">
        <v>19.458935</v>
      </c>
      <c r="C518" s="65">
        <v>37</v>
      </c>
      <c r="D518" s="66">
        <v>949</v>
      </c>
      <c r="K518" s="8"/>
    </row>
    <row r="519" spans="1:11" x14ac:dyDescent="0.2">
      <c r="A519" s="14">
        <v>43973.5</v>
      </c>
      <c r="B519" s="65">
        <v>21.308933</v>
      </c>
      <c r="C519" s="65">
        <v>32</v>
      </c>
      <c r="D519" s="66">
        <v>1046</v>
      </c>
      <c r="K519" s="8"/>
    </row>
    <row r="520" spans="1:11" x14ac:dyDescent="0.2">
      <c r="A520" s="14">
        <v>43973.541666666672</v>
      </c>
      <c r="B520" s="65">
        <v>22.678934000000002</v>
      </c>
      <c r="C520" s="65">
        <v>26</v>
      </c>
      <c r="D520" s="66">
        <v>0</v>
      </c>
      <c r="K520" s="8"/>
    </row>
    <row r="521" spans="1:11" x14ac:dyDescent="0.2">
      <c r="A521" s="14">
        <v>43973.583333333328</v>
      </c>
      <c r="B521" s="65">
        <v>23.288934999999999</v>
      </c>
      <c r="C521" s="65">
        <v>22</v>
      </c>
      <c r="D521" s="66">
        <v>0</v>
      </c>
      <c r="K521" s="8"/>
    </row>
    <row r="522" spans="1:11" x14ac:dyDescent="0.2">
      <c r="A522" s="14">
        <v>43973.625</v>
      </c>
      <c r="B522" s="65">
        <v>23.308933</v>
      </c>
      <c r="C522" s="65">
        <v>21</v>
      </c>
      <c r="D522" s="66">
        <v>0</v>
      </c>
      <c r="K522" s="8"/>
    </row>
    <row r="523" spans="1:11" x14ac:dyDescent="0.2">
      <c r="A523" s="14">
        <v>43973.666666666672</v>
      </c>
      <c r="B523" s="65">
        <v>22.848934</v>
      </c>
      <c r="C523" s="65">
        <v>21</v>
      </c>
      <c r="D523" s="66">
        <v>0</v>
      </c>
    </row>
    <row r="524" spans="1:11" x14ac:dyDescent="0.2">
      <c r="A524" s="14">
        <v>43973.708333333328</v>
      </c>
      <c r="B524" s="65">
        <v>21.418934</v>
      </c>
      <c r="C524" s="65">
        <v>24</v>
      </c>
      <c r="D524" s="66">
        <v>0</v>
      </c>
    </row>
    <row r="525" spans="1:11" x14ac:dyDescent="0.2">
      <c r="A525" s="14">
        <v>43973.75</v>
      </c>
      <c r="B525" s="65">
        <v>20.038934999999999</v>
      </c>
      <c r="C525" s="65">
        <v>25</v>
      </c>
      <c r="D525" s="66">
        <v>0</v>
      </c>
    </row>
    <row r="526" spans="1:11" x14ac:dyDescent="0.2">
      <c r="A526" s="14">
        <v>43973.791666666672</v>
      </c>
      <c r="B526" s="65">
        <v>18.728933000000001</v>
      </c>
      <c r="C526" s="65">
        <v>27</v>
      </c>
      <c r="D526" s="66">
        <v>0</v>
      </c>
    </row>
    <row r="527" spans="1:11" x14ac:dyDescent="0.2">
      <c r="A527" s="14">
        <v>43973.833333333328</v>
      </c>
      <c r="B527" s="65">
        <v>17.568933000000001</v>
      </c>
      <c r="C527" s="65">
        <v>29</v>
      </c>
      <c r="D527" s="66">
        <v>0</v>
      </c>
    </row>
    <row r="528" spans="1:11" x14ac:dyDescent="0.2">
      <c r="A528" s="14">
        <v>43973.875</v>
      </c>
      <c r="B528" s="65">
        <v>16.678934000000002</v>
      </c>
      <c r="C528" s="65">
        <v>31</v>
      </c>
      <c r="D528" s="66">
        <v>692</v>
      </c>
    </row>
    <row r="529" spans="1:14" x14ac:dyDescent="0.2">
      <c r="A529" s="14">
        <v>43973.916666666672</v>
      </c>
      <c r="B529" s="65">
        <v>15.658935</v>
      </c>
      <c r="C529" s="65">
        <v>33</v>
      </c>
      <c r="D529" s="66">
        <v>565</v>
      </c>
    </row>
    <row r="530" spans="1:14" x14ac:dyDescent="0.2">
      <c r="A530" s="14">
        <v>43973.958333333328</v>
      </c>
      <c r="B530" s="65">
        <v>14.808934000000001</v>
      </c>
      <c r="C530" s="65">
        <v>35</v>
      </c>
      <c r="D530" s="66">
        <v>0</v>
      </c>
      <c r="E530" s="67">
        <v>211.625</v>
      </c>
      <c r="L530" s="8"/>
      <c r="M530" s="8"/>
      <c r="N530" s="8"/>
    </row>
    <row r="531" spans="1:14" x14ac:dyDescent="0.2">
      <c r="A531" s="14">
        <v>43974</v>
      </c>
      <c r="B531" s="65">
        <v>13.398934000000001</v>
      </c>
      <c r="C531" s="65">
        <v>39</v>
      </c>
      <c r="D531" s="66">
        <v>0</v>
      </c>
    </row>
    <row r="532" spans="1:14" x14ac:dyDescent="0.2">
      <c r="A532" s="14">
        <v>43974.041666666672</v>
      </c>
      <c r="B532" s="65">
        <v>12.368935</v>
      </c>
      <c r="C532" s="65">
        <v>42</v>
      </c>
      <c r="D532" s="66">
        <v>0</v>
      </c>
    </row>
    <row r="533" spans="1:14" x14ac:dyDescent="0.2">
      <c r="A533" s="14">
        <v>43974.083333333328</v>
      </c>
      <c r="B533" s="65">
        <v>11.508934</v>
      </c>
      <c r="C533" s="65">
        <v>44</v>
      </c>
      <c r="D533" s="66">
        <v>0</v>
      </c>
    </row>
    <row r="534" spans="1:14" x14ac:dyDescent="0.2">
      <c r="A534" s="14">
        <v>43974.125</v>
      </c>
      <c r="B534" s="65">
        <v>10.458933999999999</v>
      </c>
      <c r="C534" s="65">
        <v>47</v>
      </c>
      <c r="D534" s="66">
        <v>0</v>
      </c>
    </row>
    <row r="535" spans="1:14" x14ac:dyDescent="0.2">
      <c r="A535" s="14">
        <v>43974.166666666672</v>
      </c>
      <c r="B535" s="65">
        <v>9.3589339999999996</v>
      </c>
      <c r="C535" s="65">
        <v>52</v>
      </c>
      <c r="D535" s="66">
        <v>0</v>
      </c>
    </row>
    <row r="536" spans="1:14" x14ac:dyDescent="0.2">
      <c r="A536" s="14">
        <v>43974.208333333328</v>
      </c>
      <c r="B536" s="65">
        <v>8.9189340000000001</v>
      </c>
      <c r="C536" s="65">
        <v>59</v>
      </c>
      <c r="D536" s="66">
        <v>0</v>
      </c>
    </row>
    <row r="537" spans="1:14" x14ac:dyDescent="0.2">
      <c r="A537" s="14">
        <v>43974.25</v>
      </c>
      <c r="B537" s="65">
        <v>8.5189339999999998</v>
      </c>
      <c r="C537" s="65">
        <v>65</v>
      </c>
      <c r="D537" s="66">
        <v>0</v>
      </c>
    </row>
    <row r="538" spans="1:14" x14ac:dyDescent="0.2">
      <c r="A538" s="14">
        <v>43974.291666666672</v>
      </c>
      <c r="B538" s="65">
        <v>8.2389344999999992</v>
      </c>
      <c r="C538" s="65">
        <v>71</v>
      </c>
      <c r="D538" s="66">
        <v>0</v>
      </c>
      <c r="F538" s="22"/>
      <c r="G538" s="21"/>
      <c r="H538" s="22"/>
      <c r="I538" s="22"/>
      <c r="J538" s="22"/>
      <c r="K538" s="22"/>
    </row>
    <row r="539" spans="1:14" x14ac:dyDescent="0.2">
      <c r="A539" s="14">
        <v>43974.333333333328</v>
      </c>
      <c r="B539" s="65">
        <v>10.758934</v>
      </c>
      <c r="C539" s="65">
        <v>64</v>
      </c>
      <c r="D539" s="66">
        <v>0</v>
      </c>
      <c r="F539" s="22"/>
      <c r="G539" s="21"/>
      <c r="H539" s="22"/>
      <c r="I539" s="22"/>
      <c r="J539" s="22"/>
      <c r="K539" s="22"/>
    </row>
    <row r="540" spans="1:14" x14ac:dyDescent="0.2">
      <c r="A540" s="14">
        <v>43974.375</v>
      </c>
      <c r="B540" s="65">
        <v>15.178934</v>
      </c>
      <c r="C540" s="65">
        <v>52</v>
      </c>
      <c r="D540" s="66">
        <v>8885</v>
      </c>
      <c r="F540" s="22"/>
      <c r="G540" s="21"/>
      <c r="H540" s="22"/>
      <c r="I540" s="22"/>
      <c r="J540" s="22"/>
      <c r="K540" s="22"/>
    </row>
    <row r="541" spans="1:14" x14ac:dyDescent="0.2">
      <c r="A541" s="14">
        <v>43974.416666666672</v>
      </c>
      <c r="B541" s="65">
        <v>18.208935</v>
      </c>
      <c r="C541" s="65">
        <v>42</v>
      </c>
      <c r="D541" s="66">
        <v>1098</v>
      </c>
      <c r="F541" s="22"/>
      <c r="G541" s="21"/>
      <c r="H541" s="22"/>
      <c r="I541" s="22"/>
      <c r="J541" s="22"/>
      <c r="K541" s="22"/>
    </row>
    <row r="542" spans="1:14" x14ac:dyDescent="0.2">
      <c r="A542" s="14">
        <v>43974.458333333328</v>
      </c>
      <c r="B542" s="65">
        <v>20.278934</v>
      </c>
      <c r="C542" s="65">
        <v>33</v>
      </c>
      <c r="D542" s="66">
        <v>1003</v>
      </c>
      <c r="F542" s="22"/>
      <c r="G542" s="21"/>
      <c r="H542" s="22"/>
      <c r="I542" s="22"/>
      <c r="J542" s="22"/>
      <c r="K542" s="22"/>
    </row>
    <row r="543" spans="1:14" x14ac:dyDescent="0.2">
      <c r="A543" s="14">
        <v>43974.5</v>
      </c>
      <c r="B543" s="65">
        <v>21.998933999999998</v>
      </c>
      <c r="C543" s="65">
        <v>28</v>
      </c>
      <c r="D543" s="66">
        <v>0</v>
      </c>
      <c r="F543" s="22"/>
      <c r="G543" s="21"/>
      <c r="H543" s="22"/>
      <c r="I543" s="22"/>
      <c r="J543" s="22"/>
      <c r="K543" s="22"/>
    </row>
    <row r="544" spans="1:14" x14ac:dyDescent="0.2">
      <c r="A544" s="14">
        <v>43974.541666666672</v>
      </c>
      <c r="B544" s="65">
        <v>23.038934999999999</v>
      </c>
      <c r="C544" s="65">
        <v>23</v>
      </c>
      <c r="D544" s="66">
        <v>0</v>
      </c>
      <c r="F544" s="22"/>
      <c r="G544" s="21"/>
      <c r="H544" s="22"/>
      <c r="I544" s="22"/>
      <c r="J544" s="22"/>
      <c r="K544" s="22"/>
    </row>
    <row r="545" spans="1:14" x14ac:dyDescent="0.2">
      <c r="A545" s="14">
        <v>43974.583333333328</v>
      </c>
      <c r="B545" s="65">
        <v>23.538934999999999</v>
      </c>
      <c r="C545" s="65">
        <v>21</v>
      </c>
      <c r="D545" s="66">
        <v>0</v>
      </c>
      <c r="F545" s="22"/>
      <c r="G545" s="21"/>
      <c r="H545" s="22"/>
      <c r="I545" s="22"/>
      <c r="J545" s="22"/>
      <c r="K545" s="22"/>
    </row>
    <row r="546" spans="1:14" x14ac:dyDescent="0.2">
      <c r="A546" s="14">
        <v>43974.625</v>
      </c>
      <c r="B546" s="65">
        <v>23.488934</v>
      </c>
      <c r="C546" s="65">
        <v>21</v>
      </c>
      <c r="D546" s="66">
        <v>0</v>
      </c>
      <c r="F546" s="22"/>
      <c r="G546" s="21"/>
      <c r="H546" s="22"/>
      <c r="I546" s="22"/>
      <c r="J546" s="22"/>
      <c r="K546" s="22"/>
    </row>
    <row r="547" spans="1:14" x14ac:dyDescent="0.2">
      <c r="A547" s="14">
        <v>43974.666666666672</v>
      </c>
      <c r="B547" s="65">
        <v>22.978933000000001</v>
      </c>
      <c r="C547" s="65">
        <v>22</v>
      </c>
      <c r="D547" s="66">
        <v>0</v>
      </c>
      <c r="F547" s="22"/>
      <c r="G547" s="21"/>
      <c r="H547" s="22"/>
      <c r="I547" s="22"/>
      <c r="J547" s="22"/>
      <c r="K547" s="22"/>
    </row>
    <row r="548" spans="1:14" x14ac:dyDescent="0.2">
      <c r="A548" s="14">
        <v>43974.708333333328</v>
      </c>
      <c r="B548" s="65">
        <v>21.728933000000001</v>
      </c>
      <c r="C548" s="65">
        <v>25</v>
      </c>
      <c r="D548" s="66">
        <v>0</v>
      </c>
    </row>
    <row r="549" spans="1:14" x14ac:dyDescent="0.2">
      <c r="A549" s="14">
        <v>43974.75</v>
      </c>
      <c r="B549" s="65">
        <v>20.208935</v>
      </c>
      <c r="C549" s="65">
        <v>26</v>
      </c>
      <c r="D549" s="66">
        <v>0</v>
      </c>
    </row>
    <row r="550" spans="1:14" x14ac:dyDescent="0.2">
      <c r="A550" s="14">
        <v>43974.791666666672</v>
      </c>
      <c r="B550" s="65">
        <v>19.388935</v>
      </c>
      <c r="C550" s="65">
        <v>27</v>
      </c>
      <c r="D550" s="66">
        <v>0</v>
      </c>
    </row>
    <row r="551" spans="1:14" x14ac:dyDescent="0.2">
      <c r="A551" s="14">
        <v>43974.833333333328</v>
      </c>
      <c r="B551" s="65">
        <v>18.268934000000002</v>
      </c>
      <c r="C551" s="65">
        <v>29</v>
      </c>
      <c r="D551" s="66">
        <v>0</v>
      </c>
    </row>
    <row r="552" spans="1:14" x14ac:dyDescent="0.2">
      <c r="A552" s="14">
        <v>43974.875</v>
      </c>
      <c r="B552" s="65">
        <v>16.988934</v>
      </c>
      <c r="C552" s="65">
        <v>31</v>
      </c>
      <c r="D552" s="66">
        <v>692</v>
      </c>
    </row>
    <row r="553" spans="1:14" x14ac:dyDescent="0.2">
      <c r="A553" s="14">
        <v>43974.916666666672</v>
      </c>
      <c r="B553" s="65">
        <v>16.048933000000002</v>
      </c>
      <c r="C553" s="65">
        <v>33</v>
      </c>
      <c r="D553" s="66">
        <v>692</v>
      </c>
    </row>
    <row r="554" spans="1:14" x14ac:dyDescent="0.2">
      <c r="A554" s="14">
        <v>43974.958333333328</v>
      </c>
      <c r="B554" s="65">
        <v>15.478934000000001</v>
      </c>
      <c r="C554" s="65">
        <v>34</v>
      </c>
      <c r="D554" s="66">
        <v>565</v>
      </c>
      <c r="E554" s="67">
        <v>538.95833333333337</v>
      </c>
      <c r="L554" s="8"/>
      <c r="M554" s="8"/>
      <c r="N554" s="8"/>
    </row>
    <row r="555" spans="1:14" x14ac:dyDescent="0.2">
      <c r="A555" s="14">
        <v>43975</v>
      </c>
      <c r="B555" s="65">
        <v>14.128933999999999</v>
      </c>
      <c r="C555" s="65">
        <v>38</v>
      </c>
      <c r="D555" s="66">
        <v>0</v>
      </c>
    </row>
    <row r="556" spans="1:14" x14ac:dyDescent="0.2">
      <c r="A556" s="14">
        <v>43975.041666666672</v>
      </c>
      <c r="B556" s="65">
        <v>13.018934</v>
      </c>
      <c r="C556" s="65">
        <v>42</v>
      </c>
      <c r="D556" s="66">
        <v>0</v>
      </c>
    </row>
    <row r="557" spans="1:14" x14ac:dyDescent="0.2">
      <c r="A557" s="14">
        <v>43975.083333333328</v>
      </c>
      <c r="B557" s="65">
        <v>11.868935</v>
      </c>
      <c r="C557" s="65">
        <v>46</v>
      </c>
      <c r="D557" s="66">
        <v>0</v>
      </c>
    </row>
    <row r="558" spans="1:14" x14ac:dyDescent="0.2">
      <c r="A558" s="14">
        <v>43975.125</v>
      </c>
      <c r="B558" s="65">
        <v>10.428934</v>
      </c>
      <c r="C558" s="65">
        <v>51</v>
      </c>
      <c r="D558" s="66">
        <v>0</v>
      </c>
    </row>
    <row r="559" spans="1:14" x14ac:dyDescent="0.2">
      <c r="A559" s="14">
        <v>43975.166666666672</v>
      </c>
      <c r="B559" s="65">
        <v>9.508934</v>
      </c>
      <c r="C559" s="65">
        <v>61</v>
      </c>
      <c r="D559" s="66">
        <v>0</v>
      </c>
    </row>
    <row r="560" spans="1:14" x14ac:dyDescent="0.2">
      <c r="A560" s="14">
        <v>43975.208333333328</v>
      </c>
      <c r="B560" s="65">
        <v>8.5989339999999999</v>
      </c>
      <c r="C560" s="65">
        <v>69</v>
      </c>
      <c r="D560" s="66">
        <v>0</v>
      </c>
    </row>
    <row r="561" spans="1:4" x14ac:dyDescent="0.2">
      <c r="A561" s="14">
        <v>43975.25</v>
      </c>
      <c r="B561" s="65">
        <v>7.8989339999999997</v>
      </c>
      <c r="C561" s="65">
        <v>74</v>
      </c>
      <c r="D561" s="66">
        <v>0</v>
      </c>
    </row>
    <row r="562" spans="1:4" x14ac:dyDescent="0.2">
      <c r="A562" s="14">
        <v>43975.291666666672</v>
      </c>
      <c r="B562" s="65">
        <v>7.5789337000000003</v>
      </c>
      <c r="C562" s="65">
        <v>76</v>
      </c>
      <c r="D562" s="66">
        <v>0</v>
      </c>
    </row>
    <row r="563" spans="1:4" x14ac:dyDescent="0.2">
      <c r="A563" s="14">
        <v>43975.333333333328</v>
      </c>
      <c r="B563" s="65">
        <v>10.818934</v>
      </c>
      <c r="C563" s="65">
        <v>64</v>
      </c>
      <c r="D563" s="66">
        <v>0</v>
      </c>
    </row>
    <row r="564" spans="1:4" x14ac:dyDescent="0.2">
      <c r="A564" s="14">
        <v>43975.375</v>
      </c>
      <c r="B564" s="65">
        <v>14.798933999999999</v>
      </c>
      <c r="C564" s="65">
        <v>48</v>
      </c>
      <c r="D564" s="66">
        <v>0</v>
      </c>
    </row>
    <row r="565" spans="1:4" x14ac:dyDescent="0.2">
      <c r="A565" s="14">
        <v>43975.416666666672</v>
      </c>
      <c r="B565" s="65">
        <v>17.518934000000002</v>
      </c>
      <c r="C565" s="65">
        <v>38</v>
      </c>
      <c r="D565" s="66">
        <v>797</v>
      </c>
    </row>
    <row r="566" spans="1:4" x14ac:dyDescent="0.2">
      <c r="A566" s="14">
        <v>43975.458333333328</v>
      </c>
      <c r="B566" s="65">
        <v>19.398933</v>
      </c>
      <c r="C566" s="65">
        <v>34</v>
      </c>
      <c r="D566" s="66">
        <v>949</v>
      </c>
    </row>
    <row r="567" spans="1:4" x14ac:dyDescent="0.2">
      <c r="A567" s="14">
        <v>43975.5</v>
      </c>
      <c r="B567" s="65">
        <v>20.838933999999998</v>
      </c>
      <c r="C567" s="65">
        <v>31</v>
      </c>
      <c r="D567" s="66">
        <v>1003</v>
      </c>
    </row>
    <row r="568" spans="1:4" x14ac:dyDescent="0.2">
      <c r="A568" s="14">
        <v>43975.541666666672</v>
      </c>
      <c r="B568" s="65">
        <v>21.738934</v>
      </c>
      <c r="C568" s="65">
        <v>27</v>
      </c>
      <c r="D568" s="66">
        <v>0</v>
      </c>
    </row>
    <row r="569" spans="1:4" x14ac:dyDescent="0.2">
      <c r="A569" s="14">
        <v>43975.583333333328</v>
      </c>
      <c r="B569" s="65">
        <v>22.338933999999998</v>
      </c>
      <c r="C569" s="65">
        <v>24</v>
      </c>
      <c r="D569" s="66">
        <v>0</v>
      </c>
    </row>
    <row r="570" spans="1:4" x14ac:dyDescent="0.2">
      <c r="A570" s="14">
        <v>43975.625</v>
      </c>
      <c r="B570" s="65">
        <v>22.248933999999998</v>
      </c>
      <c r="C570" s="65">
        <v>24</v>
      </c>
      <c r="D570" s="66">
        <v>0</v>
      </c>
    </row>
    <row r="571" spans="1:4" x14ac:dyDescent="0.2">
      <c r="A571" s="14">
        <v>43975.666666666672</v>
      </c>
      <c r="B571" s="65">
        <v>21.728933000000001</v>
      </c>
      <c r="C571" s="65">
        <v>24</v>
      </c>
      <c r="D571" s="66">
        <v>0</v>
      </c>
    </row>
    <row r="572" spans="1:4" x14ac:dyDescent="0.2">
      <c r="A572" s="14">
        <v>43975.708333333328</v>
      </c>
      <c r="B572" s="65">
        <v>19.988934</v>
      </c>
      <c r="C572" s="65">
        <v>28</v>
      </c>
      <c r="D572" s="66">
        <v>0</v>
      </c>
    </row>
    <row r="573" spans="1:4" x14ac:dyDescent="0.2">
      <c r="A573" s="14">
        <v>43975.75</v>
      </c>
      <c r="B573" s="65">
        <v>18.208935</v>
      </c>
      <c r="C573" s="65">
        <v>30</v>
      </c>
      <c r="D573" s="66">
        <v>881</v>
      </c>
    </row>
    <row r="574" spans="1:4" x14ac:dyDescent="0.2">
      <c r="A574" s="14">
        <v>43975.791666666672</v>
      </c>
      <c r="B574" s="65">
        <v>17.368935</v>
      </c>
      <c r="C574" s="65">
        <v>32</v>
      </c>
      <c r="D574" s="66">
        <v>797</v>
      </c>
    </row>
    <row r="575" spans="1:4" x14ac:dyDescent="0.2">
      <c r="A575" s="14">
        <v>43975.833333333328</v>
      </c>
      <c r="B575" s="65">
        <v>16.768934000000002</v>
      </c>
      <c r="C575" s="65">
        <v>33</v>
      </c>
      <c r="D575" s="66">
        <v>692</v>
      </c>
    </row>
    <row r="576" spans="1:4" x14ac:dyDescent="0.2">
      <c r="A576" s="14">
        <v>43975.875</v>
      </c>
      <c r="B576" s="65">
        <v>15.818934</v>
      </c>
      <c r="C576" s="65">
        <v>35</v>
      </c>
      <c r="D576" s="66">
        <v>565</v>
      </c>
    </row>
    <row r="577" spans="1:14" x14ac:dyDescent="0.2">
      <c r="A577" s="14">
        <v>43975.916666666672</v>
      </c>
      <c r="B577" s="65">
        <v>15.238934499999999</v>
      </c>
      <c r="C577" s="65">
        <v>37</v>
      </c>
      <c r="D577" s="66">
        <v>565</v>
      </c>
    </row>
    <row r="578" spans="1:14" x14ac:dyDescent="0.2">
      <c r="A578" s="14">
        <v>43975.958333333328</v>
      </c>
      <c r="B578" s="65">
        <v>14.7789345</v>
      </c>
      <c r="C578" s="65">
        <v>38</v>
      </c>
      <c r="D578" s="66">
        <v>0</v>
      </c>
      <c r="E578" s="67">
        <v>260.375</v>
      </c>
    </row>
    <row r="579" spans="1:14" x14ac:dyDescent="0.2">
      <c r="A579" s="14">
        <v>43976</v>
      </c>
      <c r="B579" s="65">
        <v>13.968934000000001</v>
      </c>
      <c r="C579" s="65">
        <v>40</v>
      </c>
      <c r="D579" s="66">
        <v>0</v>
      </c>
    </row>
    <row r="580" spans="1:14" x14ac:dyDescent="0.2">
      <c r="A580" s="14">
        <v>43976.041666666672</v>
      </c>
      <c r="B580" s="65">
        <v>13.168934</v>
      </c>
      <c r="C580" s="65">
        <v>43</v>
      </c>
      <c r="D580" s="66">
        <v>0</v>
      </c>
    </row>
    <row r="581" spans="1:14" x14ac:dyDescent="0.2">
      <c r="A581" s="14">
        <v>43976.083333333328</v>
      </c>
      <c r="B581" s="65">
        <v>12.608934</v>
      </c>
      <c r="C581" s="65">
        <v>44</v>
      </c>
      <c r="D581" s="66">
        <v>0</v>
      </c>
    </row>
    <row r="582" spans="1:14" x14ac:dyDescent="0.2">
      <c r="A582" s="14">
        <v>43976.125</v>
      </c>
      <c r="B582" s="65">
        <v>11.658935</v>
      </c>
      <c r="C582" s="65">
        <v>48</v>
      </c>
      <c r="D582" s="66">
        <v>0</v>
      </c>
    </row>
    <row r="583" spans="1:14" x14ac:dyDescent="0.2">
      <c r="A583" s="14">
        <v>43976.166666666672</v>
      </c>
      <c r="B583" s="65">
        <v>11.008934</v>
      </c>
      <c r="C583" s="65">
        <v>50</v>
      </c>
      <c r="D583" s="66">
        <v>0</v>
      </c>
    </row>
    <row r="584" spans="1:14" x14ac:dyDescent="0.2">
      <c r="A584" s="14">
        <v>43976.208333333328</v>
      </c>
      <c r="B584" s="65">
        <v>10.418934</v>
      </c>
      <c r="C584" s="65">
        <v>53</v>
      </c>
      <c r="D584" s="66">
        <v>0</v>
      </c>
    </row>
    <row r="585" spans="1:14" x14ac:dyDescent="0.2">
      <c r="A585" s="14">
        <v>43976.25</v>
      </c>
      <c r="B585" s="65">
        <v>9.9789340000000006</v>
      </c>
      <c r="C585" s="65">
        <v>55</v>
      </c>
      <c r="D585" s="66">
        <v>0</v>
      </c>
    </row>
    <row r="586" spans="1:14" x14ac:dyDescent="0.2">
      <c r="A586" s="14">
        <v>43976.291666666672</v>
      </c>
      <c r="B586" s="65">
        <v>9.7489340000000002</v>
      </c>
      <c r="C586" s="65">
        <v>56</v>
      </c>
      <c r="D586" s="66">
        <v>0</v>
      </c>
    </row>
    <row r="587" spans="1:14" x14ac:dyDescent="0.2">
      <c r="A587" s="14">
        <v>43976.333333333328</v>
      </c>
      <c r="B587" s="65">
        <v>12.078934</v>
      </c>
      <c r="C587" s="65">
        <v>50</v>
      </c>
      <c r="D587" s="66">
        <v>0</v>
      </c>
    </row>
    <row r="588" spans="1:14" x14ac:dyDescent="0.2">
      <c r="A588" s="14">
        <v>43976.375</v>
      </c>
      <c r="B588" s="65">
        <v>15.138934000000001</v>
      </c>
      <c r="C588" s="65">
        <v>44</v>
      </c>
      <c r="D588" s="66">
        <v>811</v>
      </c>
    </row>
    <row r="589" spans="1:14" x14ac:dyDescent="0.2">
      <c r="A589" s="14">
        <v>43976.416666666672</v>
      </c>
      <c r="B589" s="65">
        <v>17.408933999999999</v>
      </c>
      <c r="C589" s="65">
        <v>39</v>
      </c>
      <c r="D589" s="66">
        <v>797</v>
      </c>
    </row>
    <row r="590" spans="1:14" x14ac:dyDescent="0.2">
      <c r="A590" s="14">
        <v>43976.458333333328</v>
      </c>
      <c r="B590" s="65">
        <v>19.748933999999998</v>
      </c>
      <c r="C590" s="65">
        <v>33</v>
      </c>
      <c r="D590" s="66">
        <v>949</v>
      </c>
      <c r="H590" s="8"/>
      <c r="L590" s="8"/>
      <c r="M590" s="8"/>
      <c r="N590" s="8"/>
    </row>
    <row r="591" spans="1:14" x14ac:dyDescent="0.2">
      <c r="A591" s="14">
        <v>43976.5</v>
      </c>
      <c r="B591" s="65">
        <v>20.768934000000002</v>
      </c>
      <c r="C591" s="65">
        <v>30</v>
      </c>
      <c r="D591" s="66">
        <v>1003</v>
      </c>
      <c r="H591" s="8"/>
      <c r="L591" s="8"/>
      <c r="M591" s="8"/>
      <c r="N591" s="8"/>
    </row>
    <row r="592" spans="1:14" x14ac:dyDescent="0.2">
      <c r="A592" s="14">
        <v>43976.541666666672</v>
      </c>
      <c r="B592" s="65">
        <v>21.368935</v>
      </c>
      <c r="C592" s="65">
        <v>28</v>
      </c>
      <c r="D592" s="66">
        <v>0</v>
      </c>
      <c r="H592" s="8"/>
      <c r="L592" s="8"/>
      <c r="M592" s="8"/>
      <c r="N592" s="8"/>
    </row>
    <row r="593" spans="1:17" x14ac:dyDescent="0.2">
      <c r="A593" s="14">
        <v>43976.583333333328</v>
      </c>
      <c r="B593" s="65">
        <v>21.918934</v>
      </c>
      <c r="C593" s="65">
        <v>25</v>
      </c>
      <c r="D593" s="66">
        <v>0</v>
      </c>
      <c r="H593" s="8"/>
      <c r="L593" s="8"/>
      <c r="M593" s="8"/>
      <c r="N593" s="8"/>
    </row>
    <row r="594" spans="1:17" x14ac:dyDescent="0.2">
      <c r="A594" s="14">
        <v>43976.625</v>
      </c>
      <c r="B594" s="65">
        <v>21.808933</v>
      </c>
      <c r="C594" s="65">
        <v>24</v>
      </c>
      <c r="D594" s="66">
        <v>0</v>
      </c>
      <c r="H594" s="8"/>
      <c r="L594" s="8"/>
      <c r="M594" s="8"/>
      <c r="N594" s="8"/>
    </row>
    <row r="595" spans="1:17" x14ac:dyDescent="0.2">
      <c r="A595" s="14">
        <v>43976.666666666672</v>
      </c>
      <c r="B595" s="65">
        <v>21.258934</v>
      </c>
      <c r="C595" s="65">
        <v>24</v>
      </c>
      <c r="D595" s="66">
        <v>0</v>
      </c>
      <c r="H595" s="8"/>
      <c r="L595" s="8"/>
      <c r="M595" s="8"/>
      <c r="N595" s="8"/>
    </row>
    <row r="596" spans="1:17" x14ac:dyDescent="0.2">
      <c r="A596" s="14">
        <v>43976.708333333328</v>
      </c>
      <c r="B596" s="65">
        <v>19.708935</v>
      </c>
      <c r="C596" s="65">
        <v>26</v>
      </c>
      <c r="D596" s="66">
        <v>0</v>
      </c>
      <c r="F596" s="8"/>
      <c r="G596" s="8"/>
      <c r="H596" s="8"/>
      <c r="I596" s="8"/>
      <c r="J596" s="8"/>
      <c r="K596" s="8"/>
      <c r="L596" s="8"/>
      <c r="M596" s="8"/>
      <c r="N596" s="8"/>
    </row>
    <row r="597" spans="1:17" x14ac:dyDescent="0.2">
      <c r="A597" s="14">
        <v>43976.75</v>
      </c>
      <c r="B597" s="65">
        <v>16.578934</v>
      </c>
      <c r="C597" s="65">
        <v>31</v>
      </c>
      <c r="D597" s="66">
        <v>692</v>
      </c>
      <c r="F597" s="8"/>
      <c r="G597" s="8"/>
      <c r="H597" s="8"/>
      <c r="I597" s="8"/>
      <c r="J597" s="8"/>
      <c r="K597" s="8"/>
      <c r="L597" s="8"/>
      <c r="M597" s="8"/>
      <c r="N597" s="8"/>
    </row>
    <row r="598" spans="1:17" x14ac:dyDescent="0.2">
      <c r="A598" s="14">
        <v>43976.791666666672</v>
      </c>
      <c r="B598" s="65">
        <v>16.228933000000001</v>
      </c>
      <c r="C598" s="65">
        <v>31</v>
      </c>
      <c r="D598" s="66">
        <v>692</v>
      </c>
      <c r="F598" s="8"/>
      <c r="G598" s="8"/>
      <c r="H598" s="8"/>
      <c r="I598" s="8"/>
      <c r="J598" s="8"/>
      <c r="K598" s="8"/>
      <c r="L598" s="8"/>
      <c r="M598" s="8"/>
      <c r="N598" s="8"/>
    </row>
    <row r="599" spans="1:17" x14ac:dyDescent="0.2">
      <c r="A599" s="14">
        <v>43976.833333333328</v>
      </c>
      <c r="B599" s="65">
        <v>15.488934499999999</v>
      </c>
      <c r="C599" s="65">
        <v>33</v>
      </c>
      <c r="D599" s="66">
        <v>565</v>
      </c>
      <c r="F599" s="8"/>
      <c r="G599" s="8"/>
      <c r="H599" s="8"/>
      <c r="I599" s="8"/>
      <c r="J599" s="8"/>
      <c r="K599" s="8"/>
      <c r="L599" s="8"/>
      <c r="M599" s="8"/>
      <c r="N599" s="8"/>
    </row>
    <row r="600" spans="1:17" x14ac:dyDescent="0.2">
      <c r="A600" s="14">
        <v>43976.875</v>
      </c>
      <c r="B600" s="65">
        <v>14.808934000000001</v>
      </c>
      <c r="C600" s="65">
        <v>35</v>
      </c>
      <c r="D600" s="66">
        <v>0</v>
      </c>
      <c r="F600" s="8"/>
      <c r="G600" s="8"/>
      <c r="H600" s="8"/>
      <c r="I600" s="8"/>
      <c r="J600" s="8"/>
      <c r="K600" s="8"/>
      <c r="L600" s="8"/>
      <c r="M600" s="8"/>
      <c r="N600" s="8"/>
    </row>
    <row r="601" spans="1:17" x14ac:dyDescent="0.2">
      <c r="A601" s="14">
        <v>43976.916666666672</v>
      </c>
      <c r="B601" s="65">
        <v>13.748934</v>
      </c>
      <c r="C601" s="65">
        <v>37</v>
      </c>
      <c r="D601" s="66">
        <v>0</v>
      </c>
      <c r="F601" s="8"/>
      <c r="G601" s="8"/>
      <c r="H601" s="8"/>
      <c r="I601" s="8"/>
      <c r="J601" s="8"/>
      <c r="K601" s="8"/>
      <c r="L601" s="8"/>
      <c r="M601" s="8"/>
      <c r="N601" s="8"/>
    </row>
    <row r="602" spans="1:17" x14ac:dyDescent="0.2">
      <c r="A602" s="14">
        <v>43976.958333333328</v>
      </c>
      <c r="B602" s="65">
        <v>12.968934000000001</v>
      </c>
      <c r="C602" s="65">
        <v>39</v>
      </c>
      <c r="D602" s="66">
        <v>0</v>
      </c>
      <c r="E602" s="67">
        <v>229.54166666666666</v>
      </c>
      <c r="F602" s="8"/>
      <c r="G602" s="8"/>
      <c r="H602" s="8"/>
      <c r="I602" s="8"/>
      <c r="J602" s="8"/>
      <c r="K602" s="8"/>
    </row>
    <row r="603" spans="1:17" x14ac:dyDescent="0.2">
      <c r="A603" s="14">
        <v>43977</v>
      </c>
      <c r="B603" s="65">
        <v>13.018934</v>
      </c>
      <c r="C603" s="65">
        <v>39</v>
      </c>
      <c r="D603" s="66">
        <v>0</v>
      </c>
      <c r="F603" s="8"/>
      <c r="G603" s="8"/>
      <c r="H603" s="8"/>
      <c r="I603" s="8"/>
      <c r="J603" s="8"/>
      <c r="K603" s="8"/>
      <c r="L603" s="8"/>
      <c r="M603" s="8"/>
      <c r="N603" s="8"/>
    </row>
    <row r="604" spans="1:17" x14ac:dyDescent="0.2">
      <c r="A604" s="14">
        <v>43977.041666666672</v>
      </c>
      <c r="B604" s="65">
        <v>12.948935000000001</v>
      </c>
      <c r="C604" s="65">
        <v>39</v>
      </c>
      <c r="D604" s="66">
        <v>0</v>
      </c>
      <c r="F604" s="8"/>
      <c r="G604" s="8"/>
      <c r="H604" s="8"/>
      <c r="I604" s="8"/>
      <c r="J604" s="8"/>
      <c r="K604" s="8"/>
      <c r="L604" s="8"/>
      <c r="M604" s="8"/>
      <c r="N604" s="8"/>
    </row>
    <row r="605" spans="1:17" x14ac:dyDescent="0.2">
      <c r="A605" s="14">
        <v>43977.083333333328</v>
      </c>
      <c r="B605" s="65">
        <v>12.158935</v>
      </c>
      <c r="C605" s="65">
        <v>41</v>
      </c>
      <c r="D605" s="66">
        <v>0</v>
      </c>
      <c r="F605" s="8"/>
      <c r="G605" s="8"/>
      <c r="H605" s="8"/>
      <c r="I605" s="8"/>
      <c r="J605" s="8"/>
      <c r="K605" s="8"/>
      <c r="L605" s="8"/>
      <c r="M605" s="8"/>
      <c r="N605" s="8"/>
    </row>
    <row r="606" spans="1:17" x14ac:dyDescent="0.2">
      <c r="A606" s="14">
        <v>43977.125</v>
      </c>
      <c r="B606" s="65">
        <v>10.998934</v>
      </c>
      <c r="C606" s="65">
        <v>44</v>
      </c>
      <c r="D606" s="66">
        <v>0</v>
      </c>
      <c r="F606" s="8"/>
      <c r="G606" s="8"/>
      <c r="H606" s="8"/>
      <c r="I606" s="8"/>
      <c r="J606" s="8"/>
      <c r="K606" s="8"/>
      <c r="L606" s="8"/>
      <c r="M606" s="8"/>
      <c r="N606" s="8"/>
    </row>
    <row r="607" spans="1:17" x14ac:dyDescent="0.2">
      <c r="A607" s="14">
        <v>43977.166666666672</v>
      </c>
      <c r="B607" s="65">
        <v>9.1189350000000005</v>
      </c>
      <c r="C607" s="65">
        <v>50</v>
      </c>
      <c r="D607" s="66">
        <v>0</v>
      </c>
      <c r="F607" s="8"/>
      <c r="G607" s="8"/>
      <c r="I607" s="8"/>
      <c r="J607" s="8"/>
      <c r="K607" s="8"/>
    </row>
    <row r="608" spans="1:17" x14ac:dyDescent="0.2">
      <c r="A608" s="14">
        <v>43977.208333333328</v>
      </c>
      <c r="B608" s="65">
        <v>6.2689339999999998</v>
      </c>
      <c r="C608" s="65">
        <v>58</v>
      </c>
      <c r="D608" s="66">
        <v>0</v>
      </c>
      <c r="F608" s="8"/>
      <c r="G608" s="8"/>
      <c r="I608" s="8"/>
      <c r="J608" s="8"/>
      <c r="K608" s="8"/>
      <c r="O608" s="8"/>
      <c r="P608" s="8"/>
      <c r="Q608" s="8"/>
    </row>
    <row r="609" spans="1:17" x14ac:dyDescent="0.2">
      <c r="A609" s="14">
        <v>43977.25</v>
      </c>
      <c r="B609" s="65">
        <v>5.0989336999999999</v>
      </c>
      <c r="C609" s="65">
        <v>60</v>
      </c>
      <c r="D609" s="66">
        <v>0</v>
      </c>
    </row>
    <row r="610" spans="1:17" x14ac:dyDescent="0.2">
      <c r="A610" s="14">
        <v>43977.291666666672</v>
      </c>
      <c r="B610" s="65">
        <v>4.7989335000000004</v>
      </c>
      <c r="C610" s="65">
        <v>59</v>
      </c>
      <c r="D610" s="66">
        <v>0</v>
      </c>
    </row>
    <row r="611" spans="1:17" x14ac:dyDescent="0.2">
      <c r="A611" s="14">
        <v>43977.333333333328</v>
      </c>
      <c r="B611" s="65">
        <v>9.1489340000000006</v>
      </c>
      <c r="C611" s="65">
        <v>45</v>
      </c>
      <c r="D611" s="66">
        <v>0</v>
      </c>
    </row>
    <row r="612" spans="1:17" x14ac:dyDescent="0.2">
      <c r="A612" s="14">
        <v>43977.375</v>
      </c>
      <c r="B612" s="65">
        <v>12.648934000000001</v>
      </c>
      <c r="C612" s="65">
        <v>40</v>
      </c>
      <c r="D612" s="66">
        <v>0</v>
      </c>
    </row>
    <row r="613" spans="1:17" x14ac:dyDescent="0.2">
      <c r="A613" s="14">
        <v>43977.416666666672</v>
      </c>
      <c r="B613" s="65">
        <v>14.848934</v>
      </c>
      <c r="C613" s="65">
        <v>38</v>
      </c>
      <c r="D613" s="66">
        <v>0</v>
      </c>
    </row>
    <row r="614" spans="1:17" x14ac:dyDescent="0.2">
      <c r="A614" s="14">
        <v>43977.458333333328</v>
      </c>
      <c r="B614" s="65">
        <v>16.838933999999998</v>
      </c>
      <c r="C614" s="65">
        <v>34</v>
      </c>
      <c r="D614" s="66">
        <v>692</v>
      </c>
    </row>
    <row r="615" spans="1:17" x14ac:dyDescent="0.2">
      <c r="A615" s="14">
        <v>43977.5</v>
      </c>
      <c r="B615" s="65">
        <v>18.478933000000001</v>
      </c>
      <c r="C615" s="65">
        <v>29</v>
      </c>
      <c r="D615" s="66">
        <v>0</v>
      </c>
    </row>
    <row r="616" spans="1:17" x14ac:dyDescent="0.2">
      <c r="A616" s="14">
        <v>43977.541666666672</v>
      </c>
      <c r="B616" s="65">
        <v>19.628934999999998</v>
      </c>
      <c r="C616" s="65">
        <v>25</v>
      </c>
      <c r="D616" s="66">
        <v>0</v>
      </c>
    </row>
    <row r="617" spans="1:17" x14ac:dyDescent="0.2">
      <c r="A617" s="14">
        <v>43977.583333333328</v>
      </c>
      <c r="B617" s="65">
        <v>20.128934999999998</v>
      </c>
      <c r="C617" s="65">
        <v>22</v>
      </c>
      <c r="D617" s="66">
        <v>0</v>
      </c>
    </row>
    <row r="618" spans="1:17" x14ac:dyDescent="0.2">
      <c r="A618" s="14">
        <v>43977.625</v>
      </c>
      <c r="B618" s="65">
        <v>19.998933999999998</v>
      </c>
      <c r="C618" s="65">
        <v>22</v>
      </c>
      <c r="D618" s="66">
        <v>0</v>
      </c>
    </row>
    <row r="619" spans="1:17" x14ac:dyDescent="0.2">
      <c r="A619" s="14">
        <v>43977.666666666672</v>
      </c>
      <c r="B619" s="65">
        <v>19.418934</v>
      </c>
      <c r="C619" s="65">
        <v>22</v>
      </c>
      <c r="D619" s="66">
        <v>0</v>
      </c>
    </row>
    <row r="620" spans="1:17" x14ac:dyDescent="0.2">
      <c r="A620" s="14">
        <v>43977.708333333328</v>
      </c>
      <c r="B620" s="65">
        <v>17.768934000000002</v>
      </c>
      <c r="C620" s="65">
        <v>23</v>
      </c>
      <c r="D620" s="66">
        <v>0</v>
      </c>
    </row>
    <row r="621" spans="1:17" s="8" customFormat="1" x14ac:dyDescent="0.2">
      <c r="A621" s="14">
        <v>43977.75</v>
      </c>
      <c r="B621" s="65">
        <v>14.288933999999999</v>
      </c>
      <c r="C621" s="65">
        <v>29</v>
      </c>
      <c r="D621" s="66">
        <v>0</v>
      </c>
      <c r="O621" s="65"/>
      <c r="P621" s="65"/>
      <c r="Q621" s="65"/>
    </row>
    <row r="622" spans="1:17" x14ac:dyDescent="0.2">
      <c r="A622" s="14">
        <v>43977.791666666672</v>
      </c>
      <c r="B622" s="65">
        <v>12.178934</v>
      </c>
      <c r="C622" s="65">
        <v>34</v>
      </c>
      <c r="D622" s="66">
        <v>0</v>
      </c>
    </row>
    <row r="623" spans="1:17" x14ac:dyDescent="0.2">
      <c r="A623" s="14">
        <v>43977.833333333328</v>
      </c>
      <c r="B623" s="65">
        <v>10.818934</v>
      </c>
      <c r="C623" s="65">
        <v>36</v>
      </c>
      <c r="D623" s="66">
        <v>0</v>
      </c>
      <c r="F623" s="8"/>
      <c r="G623" s="8"/>
      <c r="I623" s="8"/>
      <c r="J623" s="8"/>
      <c r="K623" s="8"/>
    </row>
    <row r="624" spans="1:17" x14ac:dyDescent="0.2">
      <c r="A624" s="14">
        <v>43977.875</v>
      </c>
      <c r="B624" s="65">
        <v>9.3189340000000005</v>
      </c>
      <c r="C624" s="65">
        <v>33</v>
      </c>
      <c r="D624" s="66">
        <v>0</v>
      </c>
    </row>
    <row r="625" spans="1:11" x14ac:dyDescent="0.2">
      <c r="A625" s="14">
        <v>43977.916666666672</v>
      </c>
      <c r="B625" s="65">
        <v>7.9089336000000001</v>
      </c>
      <c r="C625" s="65">
        <v>33</v>
      </c>
      <c r="D625" s="66">
        <v>0</v>
      </c>
    </row>
    <row r="626" spans="1:11" x14ac:dyDescent="0.2">
      <c r="A626" s="14">
        <v>43977.958333333328</v>
      </c>
      <c r="B626" s="65">
        <v>6.6789335999999997</v>
      </c>
      <c r="C626" s="65">
        <v>35</v>
      </c>
      <c r="D626" s="66">
        <v>0</v>
      </c>
      <c r="E626" s="67">
        <v>28.833333333333332</v>
      </c>
    </row>
    <row r="627" spans="1:11" x14ac:dyDescent="0.2">
      <c r="A627" s="14">
        <v>43978</v>
      </c>
      <c r="B627" s="65">
        <v>5.2089340000000002</v>
      </c>
      <c r="C627" s="65">
        <v>40</v>
      </c>
      <c r="D627" s="66">
        <v>0</v>
      </c>
    </row>
    <row r="628" spans="1:11" x14ac:dyDescent="0.2">
      <c r="A628" s="14">
        <v>43978.041666666672</v>
      </c>
      <c r="B628" s="65">
        <v>3.9289336000000001</v>
      </c>
      <c r="C628" s="65">
        <v>45</v>
      </c>
      <c r="D628" s="66">
        <v>0</v>
      </c>
    </row>
    <row r="629" spans="1:11" x14ac:dyDescent="0.2">
      <c r="A629" s="14">
        <v>43978.083333333328</v>
      </c>
      <c r="B629" s="65">
        <v>2.9789338000000001</v>
      </c>
      <c r="C629" s="65">
        <v>50</v>
      </c>
      <c r="D629" s="66">
        <v>0</v>
      </c>
    </row>
    <row r="630" spans="1:11" x14ac:dyDescent="0.2">
      <c r="A630" s="14">
        <v>43978.125</v>
      </c>
      <c r="B630" s="65">
        <v>2.2389337999999999</v>
      </c>
      <c r="C630" s="65">
        <v>54</v>
      </c>
      <c r="D630" s="66">
        <v>0</v>
      </c>
    </row>
    <row r="631" spans="1:11" x14ac:dyDescent="0.2">
      <c r="A631" s="14">
        <v>43978.166666666672</v>
      </c>
      <c r="B631" s="65">
        <v>1.2989339</v>
      </c>
      <c r="C631" s="65">
        <v>59</v>
      </c>
      <c r="D631" s="66">
        <v>0</v>
      </c>
    </row>
    <row r="632" spans="1:11" x14ac:dyDescent="0.2">
      <c r="A632" s="14">
        <v>43978.208333333328</v>
      </c>
      <c r="B632" s="65">
        <v>-0.18106622</v>
      </c>
      <c r="C632" s="65">
        <v>65</v>
      </c>
      <c r="D632" s="66">
        <v>0</v>
      </c>
    </row>
    <row r="633" spans="1:11" x14ac:dyDescent="0.2">
      <c r="A633" s="14">
        <v>43978.25</v>
      </c>
      <c r="B633" s="65">
        <v>-1.2510661999999999</v>
      </c>
      <c r="C633" s="65">
        <v>70</v>
      </c>
      <c r="D633" s="66">
        <v>0</v>
      </c>
    </row>
    <row r="634" spans="1:11" x14ac:dyDescent="0.2">
      <c r="A634" s="14">
        <v>43978.291666666672</v>
      </c>
      <c r="B634" s="65">
        <v>-1.5310661999999999</v>
      </c>
      <c r="C634" s="65">
        <v>70</v>
      </c>
      <c r="D634" s="66">
        <v>0</v>
      </c>
      <c r="F634" s="8"/>
      <c r="G634" s="8"/>
      <c r="I634" s="8"/>
      <c r="J634" s="8"/>
      <c r="K634" s="8"/>
    </row>
    <row r="635" spans="1:11" x14ac:dyDescent="0.2">
      <c r="A635" s="14">
        <v>43978.333333333328</v>
      </c>
      <c r="B635" s="65">
        <v>2.8589337000000001</v>
      </c>
      <c r="C635" s="65">
        <v>49</v>
      </c>
      <c r="D635" s="66">
        <v>0</v>
      </c>
      <c r="F635" s="8"/>
      <c r="G635" s="8"/>
      <c r="I635" s="8"/>
      <c r="J635" s="8"/>
      <c r="K635" s="8"/>
    </row>
    <row r="636" spans="1:11" x14ac:dyDescent="0.2">
      <c r="A636" s="14">
        <v>43978.375</v>
      </c>
      <c r="B636" s="65">
        <v>7.1689340000000001</v>
      </c>
      <c r="C636" s="65">
        <v>33</v>
      </c>
      <c r="D636" s="66">
        <v>0</v>
      </c>
      <c r="F636" s="8"/>
      <c r="G636" s="8"/>
      <c r="I636" s="8"/>
      <c r="J636" s="8"/>
      <c r="K636" s="8"/>
    </row>
    <row r="637" spans="1:11" x14ac:dyDescent="0.2">
      <c r="A637" s="14">
        <v>43978.416666666672</v>
      </c>
      <c r="B637" s="65">
        <v>9.7189340000000009</v>
      </c>
      <c r="C637" s="65">
        <v>26</v>
      </c>
      <c r="D637" s="66">
        <v>0</v>
      </c>
      <c r="F637" s="8"/>
      <c r="G637" s="8"/>
      <c r="I637" s="8"/>
      <c r="J637" s="8"/>
      <c r="K637" s="8"/>
    </row>
    <row r="638" spans="1:11" x14ac:dyDescent="0.2">
      <c r="A638" s="14">
        <v>43978.458333333328</v>
      </c>
      <c r="B638" s="65">
        <v>11.7789345</v>
      </c>
      <c r="C638" s="65">
        <v>21</v>
      </c>
      <c r="D638" s="66">
        <v>0</v>
      </c>
      <c r="F638" s="8"/>
      <c r="G638" s="8"/>
      <c r="I638" s="8"/>
      <c r="J638" s="8"/>
      <c r="K638" s="8"/>
    </row>
    <row r="639" spans="1:11" x14ac:dyDescent="0.2">
      <c r="A639" s="14">
        <v>43978.5</v>
      </c>
      <c r="B639" s="65">
        <v>13.358934</v>
      </c>
      <c r="C639" s="65">
        <v>20</v>
      </c>
      <c r="D639" s="66">
        <v>0</v>
      </c>
      <c r="F639" s="8"/>
      <c r="G639" s="8"/>
      <c r="I639" s="8"/>
      <c r="J639" s="8"/>
      <c r="K639" s="8"/>
    </row>
    <row r="640" spans="1:11" x14ac:dyDescent="0.2">
      <c r="A640" s="14">
        <v>43978.541666666672</v>
      </c>
      <c r="B640" s="65">
        <v>14.578934</v>
      </c>
      <c r="C640" s="65">
        <v>17</v>
      </c>
      <c r="D640" s="66">
        <v>0</v>
      </c>
      <c r="F640" s="8"/>
      <c r="G640" s="8"/>
      <c r="I640" s="8"/>
      <c r="J640" s="8"/>
      <c r="K640" s="8"/>
    </row>
    <row r="641" spans="1:11" x14ac:dyDescent="0.2">
      <c r="A641" s="14">
        <v>43978.583333333328</v>
      </c>
      <c r="B641" s="65">
        <v>15.238934499999999</v>
      </c>
      <c r="C641" s="65">
        <v>18</v>
      </c>
      <c r="D641" s="66">
        <v>0</v>
      </c>
      <c r="F641" s="8"/>
      <c r="G641" s="8"/>
      <c r="I641" s="8"/>
      <c r="J641" s="8"/>
      <c r="K641" s="8"/>
    </row>
    <row r="642" spans="1:11" x14ac:dyDescent="0.2">
      <c r="A642" s="14">
        <v>43978.625</v>
      </c>
      <c r="B642" s="65">
        <v>15.598934</v>
      </c>
      <c r="C642" s="65">
        <v>16</v>
      </c>
      <c r="D642" s="66">
        <v>0</v>
      </c>
      <c r="F642" s="8"/>
      <c r="G642" s="8"/>
      <c r="I642" s="8"/>
      <c r="J642" s="8"/>
      <c r="K642" s="8"/>
    </row>
    <row r="643" spans="1:11" x14ac:dyDescent="0.2">
      <c r="A643" s="14">
        <v>43978.666666666672</v>
      </c>
      <c r="B643" s="65">
        <v>15.438934</v>
      </c>
      <c r="C643" s="65">
        <v>15</v>
      </c>
      <c r="D643" s="66">
        <v>0</v>
      </c>
      <c r="F643" s="8"/>
      <c r="G643" s="8"/>
      <c r="I643" s="8"/>
      <c r="J643" s="8"/>
      <c r="K643" s="8"/>
    </row>
    <row r="644" spans="1:11" x14ac:dyDescent="0.2">
      <c r="A644" s="14">
        <v>43978.708333333328</v>
      </c>
      <c r="B644" s="65">
        <v>14.498934</v>
      </c>
      <c r="C644" s="65">
        <v>16</v>
      </c>
      <c r="D644" s="66">
        <v>0</v>
      </c>
    </row>
    <row r="645" spans="1:11" x14ac:dyDescent="0.2">
      <c r="A645" s="14">
        <v>43978.75</v>
      </c>
      <c r="B645" s="65">
        <v>12.678934</v>
      </c>
      <c r="C645" s="65">
        <v>18</v>
      </c>
      <c r="D645" s="66">
        <v>0</v>
      </c>
    </row>
    <row r="646" spans="1:11" x14ac:dyDescent="0.2">
      <c r="A646" s="14">
        <v>43978.791666666672</v>
      </c>
      <c r="B646" s="65">
        <v>12.138934000000001</v>
      </c>
      <c r="C646" s="65">
        <v>19</v>
      </c>
      <c r="D646" s="66">
        <v>0</v>
      </c>
      <c r="E646" s="67">
        <v>0</v>
      </c>
    </row>
    <row r="647" spans="1:11" x14ac:dyDescent="0.2">
      <c r="A647" s="14">
        <v>43978.833333333328</v>
      </c>
      <c r="B647" s="65">
        <v>10.538933999999999</v>
      </c>
      <c r="C647" s="65">
        <v>21</v>
      </c>
      <c r="D647" s="66">
        <v>0</v>
      </c>
    </row>
    <row r="648" spans="1:11" x14ac:dyDescent="0.2">
      <c r="A648" s="14">
        <v>43978.875</v>
      </c>
      <c r="B648" s="65">
        <v>9.2389344999999992</v>
      </c>
      <c r="C648" s="65">
        <v>23</v>
      </c>
      <c r="D648" s="66">
        <v>0</v>
      </c>
    </row>
    <row r="649" spans="1:11" x14ac:dyDescent="0.2">
      <c r="A649" s="14">
        <v>43978.916666666672</v>
      </c>
      <c r="B649" s="65">
        <v>8.0389339999999994</v>
      </c>
      <c r="C649" s="65">
        <v>25</v>
      </c>
      <c r="D649" s="66">
        <v>0</v>
      </c>
    </row>
    <row r="650" spans="1:11" x14ac:dyDescent="0.2">
      <c r="A650" s="14">
        <v>43978.958333333328</v>
      </c>
      <c r="B650" s="65">
        <v>6.8289337000000003</v>
      </c>
      <c r="C650" s="65">
        <v>27</v>
      </c>
      <c r="D650" s="66">
        <v>0</v>
      </c>
    </row>
    <row r="651" spans="1:11" x14ac:dyDescent="0.2">
      <c r="A651" s="14">
        <v>43979</v>
      </c>
      <c r="B651" s="65">
        <v>5.5489335000000004</v>
      </c>
      <c r="C651" s="65">
        <v>30</v>
      </c>
      <c r="D651" s="66">
        <v>0</v>
      </c>
    </row>
    <row r="652" spans="1:11" x14ac:dyDescent="0.2">
      <c r="A652" s="14">
        <v>43979.041666666672</v>
      </c>
      <c r="B652" s="65">
        <v>4.5689335</v>
      </c>
      <c r="C652" s="65">
        <v>32</v>
      </c>
      <c r="D652" s="66">
        <v>0</v>
      </c>
    </row>
    <row r="653" spans="1:11" x14ac:dyDescent="0.2">
      <c r="A653" s="14">
        <v>43979.083333333328</v>
      </c>
      <c r="B653" s="65">
        <v>3.9389335999999999</v>
      </c>
      <c r="C653" s="65">
        <v>33</v>
      </c>
      <c r="D653" s="66">
        <v>0</v>
      </c>
    </row>
    <row r="654" spans="1:11" x14ac:dyDescent="0.2">
      <c r="A654" s="14">
        <v>43979.125</v>
      </c>
      <c r="B654" s="65">
        <v>3.3989335999999999</v>
      </c>
      <c r="C654" s="65">
        <v>35</v>
      </c>
      <c r="D654" s="66">
        <v>0</v>
      </c>
    </row>
    <row r="655" spans="1:11" x14ac:dyDescent="0.2">
      <c r="A655" s="14">
        <v>43979.166666666672</v>
      </c>
      <c r="B655" s="65">
        <v>2.9789338000000001</v>
      </c>
      <c r="C655" s="65">
        <v>37</v>
      </c>
      <c r="D655" s="66">
        <v>0</v>
      </c>
    </row>
    <row r="656" spans="1:11" x14ac:dyDescent="0.2">
      <c r="A656" s="14">
        <v>43979.208333333328</v>
      </c>
      <c r="B656" s="65">
        <v>2.4489336000000002</v>
      </c>
      <c r="C656" s="65">
        <v>39</v>
      </c>
      <c r="D656" s="66">
        <v>0</v>
      </c>
    </row>
    <row r="657" spans="1:14" x14ac:dyDescent="0.2">
      <c r="A657" s="14">
        <v>43979.25</v>
      </c>
      <c r="B657" s="65">
        <v>3.0389338000000001</v>
      </c>
      <c r="C657" s="65">
        <v>37</v>
      </c>
      <c r="D657" s="66">
        <v>0</v>
      </c>
    </row>
    <row r="658" spans="1:14" x14ac:dyDescent="0.2">
      <c r="A658" s="14">
        <v>43979.291666666672</v>
      </c>
      <c r="B658" s="65">
        <v>3.0389338000000001</v>
      </c>
      <c r="C658" s="65">
        <v>37</v>
      </c>
      <c r="D658" s="66">
        <v>0</v>
      </c>
    </row>
    <row r="659" spans="1:14" x14ac:dyDescent="0.2">
      <c r="A659" s="14">
        <v>43979.333333333328</v>
      </c>
      <c r="B659" s="65">
        <v>5.7989335000000004</v>
      </c>
      <c r="C659" s="65">
        <v>32</v>
      </c>
      <c r="D659" s="66">
        <v>0</v>
      </c>
    </row>
    <row r="660" spans="1:14" x14ac:dyDescent="0.2">
      <c r="A660" s="14">
        <v>43979.375</v>
      </c>
      <c r="B660" s="65">
        <v>11.238934499999999</v>
      </c>
      <c r="C660" s="65">
        <v>26</v>
      </c>
      <c r="D660" s="66">
        <v>0</v>
      </c>
    </row>
    <row r="661" spans="1:14" x14ac:dyDescent="0.2">
      <c r="A661" s="14">
        <v>43979.416666666672</v>
      </c>
      <c r="B661" s="65">
        <v>14.298933999999999</v>
      </c>
      <c r="C661" s="65">
        <v>16</v>
      </c>
      <c r="D661" s="66">
        <v>0</v>
      </c>
    </row>
    <row r="662" spans="1:14" x14ac:dyDescent="0.2">
      <c r="A662" s="14">
        <v>43979.458333333328</v>
      </c>
      <c r="B662" s="65">
        <v>15.698935000000001</v>
      </c>
      <c r="C662" s="65">
        <v>15</v>
      </c>
      <c r="D662" s="66">
        <v>0</v>
      </c>
    </row>
    <row r="663" spans="1:14" x14ac:dyDescent="0.2">
      <c r="A663" s="14">
        <v>43979.5</v>
      </c>
      <c r="B663" s="65">
        <v>16.848934</v>
      </c>
      <c r="C663" s="65">
        <v>14</v>
      </c>
      <c r="D663" s="66">
        <v>0</v>
      </c>
    </row>
    <row r="664" spans="1:14" x14ac:dyDescent="0.2">
      <c r="A664" s="14">
        <v>43979.541666666672</v>
      </c>
      <c r="B664" s="65">
        <v>17.688934</v>
      </c>
      <c r="C664" s="65">
        <v>13</v>
      </c>
      <c r="D664" s="66">
        <v>0</v>
      </c>
    </row>
    <row r="665" spans="1:14" x14ac:dyDescent="0.2">
      <c r="A665" s="14">
        <v>43979.583333333328</v>
      </c>
      <c r="B665" s="65">
        <v>17.998933999999998</v>
      </c>
      <c r="C665" s="65">
        <v>12</v>
      </c>
      <c r="D665" s="66">
        <v>0</v>
      </c>
    </row>
    <row r="666" spans="1:14" x14ac:dyDescent="0.2">
      <c r="A666" s="14">
        <v>43979.625</v>
      </c>
      <c r="B666" s="65">
        <v>18.128934999999998</v>
      </c>
      <c r="C666" s="65">
        <v>11</v>
      </c>
      <c r="D666" s="66">
        <v>0</v>
      </c>
    </row>
    <row r="667" spans="1:14" x14ac:dyDescent="0.2">
      <c r="A667" s="14">
        <v>43979.666666666672</v>
      </c>
      <c r="B667" s="65">
        <v>17.688934</v>
      </c>
      <c r="C667" s="65">
        <v>11</v>
      </c>
      <c r="D667" s="66">
        <v>0</v>
      </c>
    </row>
    <row r="668" spans="1:14" x14ac:dyDescent="0.2">
      <c r="A668" s="14">
        <v>43979.708333333328</v>
      </c>
      <c r="B668" s="65">
        <v>15.238934499999999</v>
      </c>
      <c r="C668" s="65">
        <v>15</v>
      </c>
      <c r="D668" s="66">
        <v>0</v>
      </c>
    </row>
    <row r="669" spans="1:14" x14ac:dyDescent="0.2">
      <c r="A669" s="14">
        <v>43979.75</v>
      </c>
      <c r="B669" s="65">
        <v>13.578934</v>
      </c>
      <c r="C669" s="65">
        <v>14</v>
      </c>
      <c r="D669" s="66">
        <v>0</v>
      </c>
    </row>
    <row r="670" spans="1:14" x14ac:dyDescent="0.2">
      <c r="A670" s="14">
        <v>43979.791666666672</v>
      </c>
      <c r="B670" s="65">
        <v>12.718934000000001</v>
      </c>
      <c r="C670" s="65">
        <v>15</v>
      </c>
      <c r="D670" s="66">
        <v>0</v>
      </c>
      <c r="E670" s="67">
        <v>0</v>
      </c>
      <c r="L670" s="8"/>
      <c r="M670" s="8"/>
      <c r="N670" s="8"/>
    </row>
    <row r="671" spans="1:14" x14ac:dyDescent="0.2">
      <c r="A671" s="14">
        <v>43979.833333333328</v>
      </c>
      <c r="B671" s="65">
        <v>12.318934</v>
      </c>
      <c r="C671" s="65">
        <v>16</v>
      </c>
      <c r="D671" s="66">
        <v>0</v>
      </c>
    </row>
    <row r="672" spans="1:14" x14ac:dyDescent="0.2">
      <c r="A672" s="14">
        <v>43979.875</v>
      </c>
      <c r="B672" s="65">
        <v>11.708933999999999</v>
      </c>
      <c r="C672" s="65">
        <v>16</v>
      </c>
      <c r="D672" s="66">
        <v>0</v>
      </c>
    </row>
    <row r="673" spans="1:4" x14ac:dyDescent="0.2">
      <c r="A673" s="14">
        <v>43979.916666666672</v>
      </c>
      <c r="B673" s="65">
        <v>10.978934000000001</v>
      </c>
      <c r="C673" s="65">
        <v>17</v>
      </c>
      <c r="D673" s="66">
        <v>0</v>
      </c>
    </row>
    <row r="674" spans="1:4" x14ac:dyDescent="0.2">
      <c r="A674" s="14">
        <v>43979.958333333328</v>
      </c>
      <c r="B674" s="65">
        <v>10.188934</v>
      </c>
      <c r="C674" s="65">
        <v>19</v>
      </c>
      <c r="D674" s="66">
        <v>0</v>
      </c>
    </row>
    <row r="675" spans="1:4" x14ac:dyDescent="0.2">
      <c r="A675" s="14">
        <v>43980</v>
      </c>
      <c r="B675" s="65">
        <v>9.4889344999999992</v>
      </c>
      <c r="C675" s="65">
        <v>20</v>
      </c>
      <c r="D675" s="66">
        <v>0</v>
      </c>
    </row>
    <row r="676" spans="1:4" x14ac:dyDescent="0.2">
      <c r="A676" s="14">
        <v>43980.041666666672</v>
      </c>
      <c r="B676" s="65">
        <v>8.4289339999999999</v>
      </c>
      <c r="C676" s="65">
        <v>21</v>
      </c>
      <c r="D676" s="66">
        <v>0</v>
      </c>
    </row>
    <row r="677" spans="1:4" x14ac:dyDescent="0.2">
      <c r="A677" s="14">
        <v>43980.083333333328</v>
      </c>
      <c r="B677" s="65">
        <v>7.7389336000000002</v>
      </c>
      <c r="C677" s="65">
        <v>23</v>
      </c>
      <c r="D677" s="66">
        <v>0</v>
      </c>
    </row>
    <row r="678" spans="1:4" x14ac:dyDescent="0.2">
      <c r="A678" s="14">
        <v>43980.125</v>
      </c>
      <c r="B678" s="65">
        <v>6.9989340000000002</v>
      </c>
      <c r="C678" s="65">
        <v>24</v>
      </c>
      <c r="D678" s="66">
        <v>0</v>
      </c>
    </row>
    <row r="679" spans="1:4" x14ac:dyDescent="0.2">
      <c r="A679" s="14">
        <v>43980.166666666672</v>
      </c>
      <c r="B679" s="65">
        <v>6.2389336000000002</v>
      </c>
      <c r="C679" s="65">
        <v>26</v>
      </c>
      <c r="D679" s="66">
        <v>0</v>
      </c>
    </row>
    <row r="680" spans="1:4" x14ac:dyDescent="0.2">
      <c r="A680" s="14">
        <v>43980.208333333328</v>
      </c>
      <c r="B680" s="65">
        <v>5.6489339999999997</v>
      </c>
      <c r="C680" s="65">
        <v>27</v>
      </c>
      <c r="D680" s="66">
        <v>0</v>
      </c>
    </row>
    <row r="681" spans="1:4" x14ac:dyDescent="0.2">
      <c r="A681" s="14">
        <v>43980.25</v>
      </c>
      <c r="B681" s="65">
        <v>5.1589336000000001</v>
      </c>
      <c r="C681" s="65">
        <v>28</v>
      </c>
      <c r="D681" s="66">
        <v>0</v>
      </c>
    </row>
    <row r="682" spans="1:4" x14ac:dyDescent="0.2">
      <c r="A682" s="14">
        <v>43980.291666666672</v>
      </c>
      <c r="B682" s="65">
        <v>4.6589336000000001</v>
      </c>
      <c r="C682" s="65">
        <v>28</v>
      </c>
      <c r="D682" s="66">
        <v>0</v>
      </c>
    </row>
    <row r="683" spans="1:4" x14ac:dyDescent="0.2">
      <c r="A683" s="14">
        <v>43980.333333333328</v>
      </c>
      <c r="B683" s="65">
        <v>7.0789337000000003</v>
      </c>
      <c r="C683" s="65">
        <v>25</v>
      </c>
      <c r="D683" s="66">
        <v>0</v>
      </c>
    </row>
    <row r="684" spans="1:4" x14ac:dyDescent="0.2">
      <c r="A684" s="14">
        <v>43980.375</v>
      </c>
      <c r="B684" s="65">
        <v>12.308934000000001</v>
      </c>
      <c r="C684" s="65">
        <v>21</v>
      </c>
      <c r="D684" s="66">
        <v>0</v>
      </c>
    </row>
    <row r="685" spans="1:4" x14ac:dyDescent="0.2">
      <c r="A685" s="14">
        <v>43980.416666666672</v>
      </c>
      <c r="B685" s="65">
        <v>16.778934</v>
      </c>
      <c r="C685" s="65">
        <v>15</v>
      </c>
      <c r="D685" s="66">
        <v>0</v>
      </c>
    </row>
    <row r="686" spans="1:4" x14ac:dyDescent="0.2">
      <c r="A686" s="14">
        <v>43980.458333333328</v>
      </c>
      <c r="B686" s="65">
        <v>19.218934999999998</v>
      </c>
      <c r="C686" s="65">
        <v>13</v>
      </c>
      <c r="D686" s="66">
        <v>0</v>
      </c>
    </row>
    <row r="687" spans="1:4" x14ac:dyDescent="0.2">
      <c r="A687" s="14">
        <v>43980.5</v>
      </c>
      <c r="B687" s="65">
        <v>20.658933999999999</v>
      </c>
      <c r="C687" s="65">
        <v>13</v>
      </c>
      <c r="D687" s="66">
        <v>0</v>
      </c>
    </row>
    <row r="688" spans="1:4" x14ac:dyDescent="0.2">
      <c r="A688" s="14">
        <v>43980.541666666672</v>
      </c>
      <c r="B688" s="65">
        <v>21.658933999999999</v>
      </c>
      <c r="C688" s="65">
        <v>13</v>
      </c>
      <c r="D688" s="66">
        <v>0</v>
      </c>
    </row>
    <row r="689" spans="1:14" x14ac:dyDescent="0.2">
      <c r="A689" s="14">
        <v>43980.583333333328</v>
      </c>
      <c r="B689" s="65">
        <v>21.998933999999998</v>
      </c>
      <c r="C689" s="65">
        <v>14</v>
      </c>
      <c r="D689" s="66">
        <v>0</v>
      </c>
    </row>
    <row r="690" spans="1:14" x14ac:dyDescent="0.2">
      <c r="A690" s="14">
        <v>43980.625</v>
      </c>
      <c r="B690" s="65">
        <v>22.088933999999998</v>
      </c>
      <c r="C690" s="65">
        <v>15</v>
      </c>
      <c r="D690" s="66">
        <v>0</v>
      </c>
    </row>
    <row r="691" spans="1:14" x14ac:dyDescent="0.2">
      <c r="A691" s="14">
        <v>43980.666666666672</v>
      </c>
      <c r="B691" s="65">
        <v>21.598934</v>
      </c>
      <c r="C691" s="65">
        <v>16</v>
      </c>
      <c r="D691" s="66">
        <v>0</v>
      </c>
    </row>
    <row r="692" spans="1:14" x14ac:dyDescent="0.2">
      <c r="A692" s="14">
        <v>43980.708333333328</v>
      </c>
      <c r="B692" s="65">
        <v>19.358934000000001</v>
      </c>
      <c r="C692" s="65">
        <v>20</v>
      </c>
      <c r="D692" s="66">
        <v>0</v>
      </c>
    </row>
    <row r="693" spans="1:14" x14ac:dyDescent="0.2">
      <c r="A693" s="14">
        <v>43980.75</v>
      </c>
      <c r="B693" s="65">
        <v>17.628934999999998</v>
      </c>
      <c r="C693" s="65">
        <v>21</v>
      </c>
      <c r="D693" s="66">
        <v>0</v>
      </c>
    </row>
    <row r="694" spans="1:14" x14ac:dyDescent="0.2">
      <c r="A694" s="14">
        <v>43980.791666666672</v>
      </c>
      <c r="B694" s="65">
        <v>16.128934999999998</v>
      </c>
      <c r="C694" s="65">
        <v>24</v>
      </c>
      <c r="D694" s="66">
        <v>0</v>
      </c>
      <c r="E694" s="67">
        <v>0</v>
      </c>
      <c r="L694" s="8"/>
      <c r="M694" s="8"/>
      <c r="N694" s="8"/>
    </row>
    <row r="695" spans="1:14" x14ac:dyDescent="0.2">
      <c r="A695" s="14">
        <v>43980.833333333328</v>
      </c>
      <c r="B695" s="65">
        <v>14.558934000000001</v>
      </c>
      <c r="C695" s="65">
        <v>27</v>
      </c>
      <c r="D695" s="66">
        <v>0</v>
      </c>
    </row>
    <row r="696" spans="1:14" x14ac:dyDescent="0.2">
      <c r="A696" s="14">
        <v>43980.875</v>
      </c>
      <c r="B696" s="65">
        <v>12.768934</v>
      </c>
      <c r="C696" s="65">
        <v>31</v>
      </c>
      <c r="D696" s="66">
        <v>0</v>
      </c>
    </row>
    <row r="697" spans="1:14" x14ac:dyDescent="0.2">
      <c r="A697" s="14">
        <v>43980.916666666672</v>
      </c>
      <c r="B697" s="65">
        <v>11.358934</v>
      </c>
      <c r="C697" s="65">
        <v>35</v>
      </c>
      <c r="D697" s="66">
        <v>0</v>
      </c>
    </row>
    <row r="698" spans="1:14" x14ac:dyDescent="0.2">
      <c r="A698" s="14">
        <v>43980.958333333328</v>
      </c>
      <c r="B698" s="65">
        <v>10.568934</v>
      </c>
      <c r="C698" s="65">
        <v>36</v>
      </c>
      <c r="D698" s="66">
        <v>0</v>
      </c>
    </row>
    <row r="699" spans="1:14" x14ac:dyDescent="0.2">
      <c r="A699" s="14">
        <v>43981</v>
      </c>
      <c r="B699" s="65">
        <v>9.8589339999999996</v>
      </c>
      <c r="C699" s="65">
        <v>38</v>
      </c>
      <c r="D699" s="66">
        <v>0</v>
      </c>
    </row>
    <row r="700" spans="1:14" x14ac:dyDescent="0.2">
      <c r="A700" s="14">
        <v>43981.041666666672</v>
      </c>
      <c r="B700" s="65">
        <v>9.2189340000000009</v>
      </c>
      <c r="C700" s="65">
        <v>39</v>
      </c>
      <c r="D700" s="66">
        <v>0</v>
      </c>
    </row>
    <row r="701" spans="1:14" x14ac:dyDescent="0.2">
      <c r="A701" s="14">
        <v>43981.083333333328</v>
      </c>
      <c r="B701" s="65">
        <v>8.7189340000000009</v>
      </c>
      <c r="C701" s="65">
        <v>40</v>
      </c>
      <c r="D701" s="66">
        <v>0</v>
      </c>
    </row>
    <row r="702" spans="1:14" x14ac:dyDescent="0.2">
      <c r="A702" s="14">
        <v>43981.125</v>
      </c>
      <c r="B702" s="65">
        <v>8.2189340000000009</v>
      </c>
      <c r="C702" s="65">
        <v>41</v>
      </c>
      <c r="D702" s="66">
        <v>0</v>
      </c>
    </row>
    <row r="703" spans="1:14" x14ac:dyDescent="0.2">
      <c r="A703" s="14">
        <v>43981.166666666672</v>
      </c>
      <c r="B703" s="65">
        <v>7.6189337000000004</v>
      </c>
      <c r="C703" s="65">
        <v>43</v>
      </c>
      <c r="D703" s="66">
        <v>0</v>
      </c>
    </row>
    <row r="704" spans="1:14" x14ac:dyDescent="0.2">
      <c r="A704" s="14">
        <v>43981.208333333328</v>
      </c>
      <c r="B704" s="65">
        <v>7.0189339999999998</v>
      </c>
      <c r="C704" s="65">
        <v>45</v>
      </c>
      <c r="D704" s="66">
        <v>0</v>
      </c>
    </row>
    <row r="705" spans="1:14" x14ac:dyDescent="0.2">
      <c r="A705" s="14">
        <v>43981.25</v>
      </c>
      <c r="B705" s="65">
        <v>6.4389339999999997</v>
      </c>
      <c r="C705" s="65">
        <v>48</v>
      </c>
      <c r="D705" s="66">
        <v>0</v>
      </c>
    </row>
    <row r="706" spans="1:14" x14ac:dyDescent="0.2">
      <c r="A706" s="14">
        <v>43981.291666666672</v>
      </c>
      <c r="B706" s="65">
        <v>5.9389339999999997</v>
      </c>
      <c r="C706" s="65">
        <v>51</v>
      </c>
      <c r="D706" s="66">
        <v>0</v>
      </c>
    </row>
    <row r="707" spans="1:14" x14ac:dyDescent="0.2">
      <c r="A707" s="14">
        <v>43981.333333333328</v>
      </c>
      <c r="B707" s="65">
        <v>9.2789345000000001</v>
      </c>
      <c r="C707" s="65">
        <v>43</v>
      </c>
      <c r="D707" s="66">
        <v>0</v>
      </c>
    </row>
    <row r="708" spans="1:14" x14ac:dyDescent="0.2">
      <c r="A708" s="14">
        <v>43981.375</v>
      </c>
      <c r="B708" s="65">
        <v>15.418934</v>
      </c>
      <c r="C708" s="65">
        <v>33</v>
      </c>
      <c r="D708" s="66">
        <v>565</v>
      </c>
    </row>
    <row r="709" spans="1:14" x14ac:dyDescent="0.2">
      <c r="A709" s="14">
        <v>43981.416666666672</v>
      </c>
      <c r="B709" s="65">
        <v>19.788934999999999</v>
      </c>
      <c r="C709" s="65">
        <v>25</v>
      </c>
      <c r="D709" s="66">
        <v>0</v>
      </c>
    </row>
    <row r="710" spans="1:14" x14ac:dyDescent="0.2">
      <c r="A710" s="14">
        <v>43981.458333333328</v>
      </c>
      <c r="B710" s="65">
        <v>21.328934</v>
      </c>
      <c r="C710" s="65">
        <v>22</v>
      </c>
      <c r="D710" s="66">
        <v>0</v>
      </c>
    </row>
    <row r="711" spans="1:14" x14ac:dyDescent="0.2">
      <c r="A711" s="14">
        <v>43981.5</v>
      </c>
      <c r="B711" s="65">
        <v>22.278934</v>
      </c>
      <c r="C711" s="65">
        <v>19</v>
      </c>
      <c r="D711" s="66">
        <v>0</v>
      </c>
    </row>
    <row r="712" spans="1:14" x14ac:dyDescent="0.2">
      <c r="A712" s="14">
        <v>43981.541666666672</v>
      </c>
      <c r="B712" s="65">
        <v>22.968934999999998</v>
      </c>
      <c r="C712" s="65">
        <v>18</v>
      </c>
      <c r="D712" s="66">
        <v>0</v>
      </c>
    </row>
    <row r="713" spans="1:14" x14ac:dyDescent="0.2">
      <c r="A713" s="14">
        <v>43981.583333333328</v>
      </c>
      <c r="B713" s="65">
        <v>23.748933999999998</v>
      </c>
      <c r="C713" s="65">
        <v>22</v>
      </c>
      <c r="D713" s="66">
        <v>0</v>
      </c>
    </row>
    <row r="714" spans="1:14" x14ac:dyDescent="0.2">
      <c r="A714" s="14">
        <v>43981.625</v>
      </c>
      <c r="B714" s="65">
        <v>23.818933000000001</v>
      </c>
      <c r="C714" s="65">
        <v>21</v>
      </c>
      <c r="D714" s="66">
        <v>0</v>
      </c>
    </row>
    <row r="715" spans="1:14" x14ac:dyDescent="0.2">
      <c r="A715" s="14">
        <v>43981.666666666672</v>
      </c>
      <c r="B715" s="65">
        <v>23.308933</v>
      </c>
      <c r="C715" s="65">
        <v>21</v>
      </c>
      <c r="D715" s="66">
        <v>0</v>
      </c>
    </row>
    <row r="716" spans="1:14" x14ac:dyDescent="0.2">
      <c r="A716" s="14">
        <v>43981.708333333328</v>
      </c>
      <c r="B716" s="65">
        <v>21.278934</v>
      </c>
      <c r="C716" s="65">
        <v>25</v>
      </c>
      <c r="D716" s="66">
        <v>0</v>
      </c>
    </row>
    <row r="717" spans="1:14" x14ac:dyDescent="0.2">
      <c r="A717" s="14">
        <v>43981.75</v>
      </c>
      <c r="B717" s="65">
        <v>19.468934999999998</v>
      </c>
      <c r="C717" s="65">
        <v>26</v>
      </c>
      <c r="D717" s="66">
        <v>0</v>
      </c>
    </row>
    <row r="718" spans="1:14" x14ac:dyDescent="0.2">
      <c r="A718" s="14">
        <v>43981.791666666672</v>
      </c>
      <c r="B718" s="65">
        <v>18.808933</v>
      </c>
      <c r="C718" s="65">
        <v>26</v>
      </c>
      <c r="D718" s="66">
        <v>0</v>
      </c>
      <c r="E718" s="67">
        <v>23.541666666666668</v>
      </c>
      <c r="L718" s="8"/>
      <c r="M718" s="8"/>
      <c r="N718" s="8"/>
    </row>
    <row r="719" spans="1:14" x14ac:dyDescent="0.2">
      <c r="A719" s="14">
        <v>43981.833333333328</v>
      </c>
      <c r="B719" s="65">
        <v>17.828934</v>
      </c>
      <c r="C719" s="65">
        <v>28</v>
      </c>
      <c r="D719" s="66">
        <v>0</v>
      </c>
    </row>
    <row r="720" spans="1:14" x14ac:dyDescent="0.2">
      <c r="A720" s="14">
        <v>43981.875</v>
      </c>
      <c r="B720" s="65">
        <v>16.258934</v>
      </c>
      <c r="C720" s="65">
        <v>31</v>
      </c>
      <c r="D720" s="66">
        <v>692</v>
      </c>
    </row>
    <row r="721" spans="1:4" x14ac:dyDescent="0.2">
      <c r="A721" s="14">
        <v>43981.916666666672</v>
      </c>
      <c r="B721" s="65">
        <v>15.038933999999999</v>
      </c>
      <c r="C721" s="65">
        <v>33</v>
      </c>
      <c r="D721" s="66">
        <v>565</v>
      </c>
    </row>
    <row r="722" spans="1:4" x14ac:dyDescent="0.2">
      <c r="A722" s="14">
        <v>43981.958333333328</v>
      </c>
      <c r="B722" s="65">
        <v>14.298933999999999</v>
      </c>
      <c r="C722" s="65">
        <v>33</v>
      </c>
      <c r="D722" s="66">
        <v>0</v>
      </c>
    </row>
    <row r="723" spans="1:4" x14ac:dyDescent="0.2">
      <c r="A723" s="14">
        <v>43982</v>
      </c>
      <c r="B723" s="65">
        <v>12.518934</v>
      </c>
      <c r="C723" s="65">
        <v>42</v>
      </c>
      <c r="D723" s="66">
        <v>0</v>
      </c>
    </row>
    <row r="724" spans="1:4" x14ac:dyDescent="0.2">
      <c r="A724" s="14">
        <v>43982.041666666672</v>
      </c>
      <c r="B724" s="65">
        <v>10.548933999999999</v>
      </c>
      <c r="C724" s="65">
        <v>55</v>
      </c>
      <c r="D724" s="66">
        <v>0</v>
      </c>
    </row>
    <row r="725" spans="1:4" x14ac:dyDescent="0.2">
      <c r="A725" s="14">
        <v>43982.083333333328</v>
      </c>
      <c r="B725" s="65">
        <v>9.3689350000000005</v>
      </c>
      <c r="C725" s="65">
        <v>64</v>
      </c>
      <c r="D725" s="66">
        <v>0</v>
      </c>
    </row>
    <row r="726" spans="1:4" x14ac:dyDescent="0.2">
      <c r="A726" s="14">
        <v>43982.125</v>
      </c>
      <c r="B726" s="65">
        <v>8.8289340000000003</v>
      </c>
      <c r="C726" s="65">
        <v>70</v>
      </c>
      <c r="D726" s="66">
        <v>0</v>
      </c>
    </row>
    <row r="727" spans="1:4" x14ac:dyDescent="0.2">
      <c r="A727" s="14">
        <v>43982.166666666672</v>
      </c>
      <c r="B727" s="65">
        <v>8.9389339999999997</v>
      </c>
      <c r="C727" s="65">
        <v>68</v>
      </c>
      <c r="D727" s="66">
        <v>0</v>
      </c>
    </row>
    <row r="728" spans="1:4" x14ac:dyDescent="0.2">
      <c r="A728" s="14">
        <v>43982.208333333328</v>
      </c>
      <c r="B728" s="65">
        <v>9.0989339999999999</v>
      </c>
      <c r="C728" s="65">
        <v>67</v>
      </c>
      <c r="D728" s="66">
        <v>0</v>
      </c>
    </row>
    <row r="729" spans="1:4" x14ac:dyDescent="0.2">
      <c r="A729" s="14">
        <v>43982.25</v>
      </c>
      <c r="B729" s="65">
        <v>8.6789339999999999</v>
      </c>
      <c r="C729" s="65">
        <v>67</v>
      </c>
      <c r="D729" s="66">
        <v>0</v>
      </c>
    </row>
    <row r="730" spans="1:4" x14ac:dyDescent="0.2">
      <c r="A730" s="14">
        <v>43982.291666666672</v>
      </c>
      <c r="B730" s="65">
        <v>8.2189340000000009</v>
      </c>
      <c r="C730" s="65">
        <v>69</v>
      </c>
      <c r="D730" s="66">
        <v>0</v>
      </c>
    </row>
    <row r="731" spans="1:4" x14ac:dyDescent="0.2">
      <c r="A731" s="14">
        <v>43982.333333333328</v>
      </c>
      <c r="B731" s="65">
        <v>10.558934000000001</v>
      </c>
      <c r="C731" s="65">
        <v>65</v>
      </c>
      <c r="D731" s="66">
        <v>0</v>
      </c>
    </row>
    <row r="732" spans="1:4" x14ac:dyDescent="0.2">
      <c r="A732" s="14">
        <v>43982.375</v>
      </c>
      <c r="B732" s="65">
        <v>14.838934</v>
      </c>
      <c r="C732" s="65">
        <v>54</v>
      </c>
      <c r="D732" s="66">
        <v>0</v>
      </c>
    </row>
    <row r="733" spans="1:4" x14ac:dyDescent="0.2">
      <c r="A733" s="14">
        <v>43982.416666666672</v>
      </c>
      <c r="B733" s="65">
        <v>17.838933999999998</v>
      </c>
      <c r="C733" s="65">
        <v>41</v>
      </c>
      <c r="D733" s="66">
        <v>1016</v>
      </c>
    </row>
    <row r="734" spans="1:4" x14ac:dyDescent="0.2">
      <c r="A734" s="14">
        <v>43982.458333333328</v>
      </c>
      <c r="B734" s="65">
        <v>19.738934</v>
      </c>
      <c r="C734" s="65">
        <v>32</v>
      </c>
      <c r="D734" s="66">
        <v>949</v>
      </c>
    </row>
    <row r="735" spans="1:4" x14ac:dyDescent="0.2">
      <c r="A735" s="14">
        <v>43982.5</v>
      </c>
      <c r="B735" s="65">
        <v>21.258934</v>
      </c>
      <c r="C735" s="65">
        <v>28</v>
      </c>
      <c r="D735" s="66">
        <v>0</v>
      </c>
    </row>
    <row r="736" spans="1:4" x14ac:dyDescent="0.2">
      <c r="A736" s="14">
        <v>43982.541666666672</v>
      </c>
      <c r="B736" s="65">
        <v>22.418934</v>
      </c>
      <c r="C736" s="65">
        <v>24</v>
      </c>
      <c r="D736" s="66">
        <v>0</v>
      </c>
    </row>
    <row r="737" spans="1:5" x14ac:dyDescent="0.2">
      <c r="A737" s="14">
        <v>43982.583333333328</v>
      </c>
      <c r="B737" s="65">
        <v>23.818933000000001</v>
      </c>
      <c r="C737" s="65">
        <v>20</v>
      </c>
      <c r="D737" s="66">
        <v>0</v>
      </c>
    </row>
    <row r="738" spans="1:5" x14ac:dyDescent="0.2">
      <c r="A738" s="14">
        <v>43982.625</v>
      </c>
      <c r="B738" s="65">
        <v>23.938934</v>
      </c>
      <c r="C738" s="65">
        <v>19</v>
      </c>
      <c r="D738" s="66">
        <v>0</v>
      </c>
    </row>
    <row r="739" spans="1:5" x14ac:dyDescent="0.2">
      <c r="A739" s="14">
        <v>43982.666666666672</v>
      </c>
      <c r="B739" s="65">
        <v>23.448934999999999</v>
      </c>
      <c r="C739" s="65">
        <v>20</v>
      </c>
      <c r="D739" s="66">
        <v>0</v>
      </c>
    </row>
    <row r="740" spans="1:5" x14ac:dyDescent="0.2">
      <c r="A740" s="14">
        <v>43982.708333333328</v>
      </c>
      <c r="B740" s="65">
        <v>21.478933000000001</v>
      </c>
      <c r="C740" s="65">
        <v>23</v>
      </c>
      <c r="D740" s="66">
        <v>0</v>
      </c>
    </row>
    <row r="741" spans="1:5" x14ac:dyDescent="0.2">
      <c r="A741" s="14">
        <v>43982.75</v>
      </c>
      <c r="B741" s="65">
        <v>19.538934999999999</v>
      </c>
      <c r="C741" s="65">
        <v>24</v>
      </c>
      <c r="D741" s="66">
        <v>0</v>
      </c>
    </row>
    <row r="742" spans="1:5" x14ac:dyDescent="0.2">
      <c r="A742" s="14">
        <v>43982.791666666672</v>
      </c>
      <c r="B742" s="65">
        <v>18.868935</v>
      </c>
      <c r="C742" s="65">
        <v>25</v>
      </c>
      <c r="D742" s="66">
        <v>0</v>
      </c>
    </row>
    <row r="743" spans="1:5" x14ac:dyDescent="0.2">
      <c r="A743" s="14">
        <v>43982.833333333328</v>
      </c>
      <c r="B743" s="65">
        <v>17.768934000000002</v>
      </c>
      <c r="C743" s="65">
        <v>27</v>
      </c>
      <c r="D743" s="66">
        <v>0</v>
      </c>
    </row>
    <row r="744" spans="1:5" x14ac:dyDescent="0.2">
      <c r="A744" s="14">
        <v>43982.875</v>
      </c>
      <c r="B744" s="65">
        <v>16.878934999999998</v>
      </c>
      <c r="C744" s="65">
        <v>28</v>
      </c>
      <c r="D744" s="66">
        <v>0</v>
      </c>
    </row>
    <row r="745" spans="1:5" x14ac:dyDescent="0.2">
      <c r="A745" s="14">
        <v>43982.916666666672</v>
      </c>
      <c r="B745" s="65">
        <v>16.088933999999998</v>
      </c>
      <c r="C745" s="65">
        <v>30</v>
      </c>
      <c r="D745" s="66">
        <v>692</v>
      </c>
    </row>
    <row r="746" spans="1:5" x14ac:dyDescent="0.2">
      <c r="A746" s="14">
        <v>43982.958333333328</v>
      </c>
      <c r="B746" s="65">
        <v>14.928934</v>
      </c>
      <c r="C746" s="65">
        <v>32</v>
      </c>
      <c r="D746" s="66">
        <v>0</v>
      </c>
      <c r="E746" s="67">
        <v>110.70833333333333</v>
      </c>
    </row>
    <row r="747" spans="1:5" x14ac:dyDescent="0.2">
      <c r="A747" s="1"/>
      <c r="B747" s="15"/>
      <c r="C747" s="8"/>
      <c r="D747" s="67"/>
    </row>
    <row r="748" spans="1:5" x14ac:dyDescent="0.2">
      <c r="A748" s="1"/>
      <c r="B748" s="15"/>
      <c r="C748" s="8"/>
      <c r="D748" s="67"/>
    </row>
    <row r="749" spans="1:5" x14ac:dyDescent="0.2">
      <c r="A749" s="11"/>
      <c r="B749" s="15"/>
      <c r="C749" s="8"/>
      <c r="D749" s="67"/>
    </row>
    <row r="750" spans="1:5" x14ac:dyDescent="0.2">
      <c r="A750" s="11"/>
      <c r="B750" s="15"/>
      <c r="C750" s="8"/>
      <c r="D750" s="67"/>
    </row>
    <row r="751" spans="1:5" x14ac:dyDescent="0.2">
      <c r="A751" s="11"/>
      <c r="B751" s="15"/>
      <c r="C751" s="8"/>
      <c r="D751" s="67"/>
    </row>
    <row r="752" spans="1:5" x14ac:dyDescent="0.2">
      <c r="A752" s="11"/>
      <c r="B752" s="15"/>
      <c r="C752" s="8"/>
      <c r="D752" s="67"/>
    </row>
    <row r="753" spans="1:4" x14ac:dyDescent="0.2">
      <c r="A753" s="11"/>
      <c r="B753" s="15"/>
      <c r="C753" s="8"/>
      <c r="D753" s="67"/>
    </row>
    <row r="754" spans="1:4" x14ac:dyDescent="0.2">
      <c r="A754" s="11"/>
      <c r="B754" s="15"/>
      <c r="C754" s="8"/>
      <c r="D754" s="67"/>
    </row>
    <row r="755" spans="1:4" x14ac:dyDescent="0.2">
      <c r="A755" s="11"/>
      <c r="B755" s="15"/>
      <c r="C755" s="8"/>
      <c r="D755" s="67"/>
    </row>
    <row r="756" spans="1:4" x14ac:dyDescent="0.2">
      <c r="A756" s="8"/>
      <c r="B756" s="15"/>
      <c r="C756" s="8"/>
      <c r="D756" s="67"/>
    </row>
    <row r="757" spans="1:4" x14ac:dyDescent="0.2">
      <c r="A757" s="11"/>
      <c r="B757" s="15"/>
      <c r="C757" s="8"/>
      <c r="D757" s="67"/>
    </row>
    <row r="758" spans="1:4" x14ac:dyDescent="0.2">
      <c r="A758" s="11"/>
      <c r="B758" s="15"/>
      <c r="C758" s="8"/>
      <c r="D758" s="67"/>
    </row>
    <row r="759" spans="1:4" x14ac:dyDescent="0.2">
      <c r="A759" s="11"/>
      <c r="B759" s="15"/>
      <c r="C759" s="8"/>
      <c r="D759" s="67"/>
    </row>
    <row r="760" spans="1:4" x14ac:dyDescent="0.2">
      <c r="A760" s="11"/>
      <c r="B760" s="15"/>
      <c r="C760" s="8"/>
      <c r="D760" s="67"/>
    </row>
    <row r="761" spans="1:4" x14ac:dyDescent="0.2">
      <c r="A761" s="11"/>
      <c r="B761" s="15"/>
      <c r="C761" s="8"/>
      <c r="D761" s="67"/>
    </row>
    <row r="762" spans="1:4" x14ac:dyDescent="0.2">
      <c r="A762" s="11"/>
      <c r="B762" s="15"/>
      <c r="C762" s="8"/>
      <c r="D762" s="67"/>
    </row>
    <row r="763" spans="1:4" x14ac:dyDescent="0.2">
      <c r="A763" s="11"/>
      <c r="B763" s="15"/>
      <c r="C763" s="8"/>
      <c r="D763" s="67"/>
    </row>
    <row r="764" spans="1:4" x14ac:dyDescent="0.2">
      <c r="A764" s="11"/>
      <c r="B764" s="15"/>
      <c r="C764" s="8"/>
      <c r="D764" s="67"/>
    </row>
    <row r="765" spans="1:4" x14ac:dyDescent="0.2">
      <c r="A765" s="8"/>
      <c r="B765" s="15"/>
      <c r="C765" s="8"/>
      <c r="D765" s="67"/>
    </row>
    <row r="766" spans="1:4" x14ac:dyDescent="0.2">
      <c r="A766" s="11"/>
      <c r="B766" s="15"/>
      <c r="C766" s="8"/>
      <c r="D766" s="67"/>
    </row>
    <row r="767" spans="1:4" x14ac:dyDescent="0.2">
      <c r="A767" s="11"/>
      <c r="B767" s="15"/>
      <c r="C767" s="8"/>
      <c r="D767" s="67"/>
    </row>
    <row r="768" spans="1:4" x14ac:dyDescent="0.2">
      <c r="A768" s="11"/>
      <c r="B768" s="15"/>
      <c r="C768" s="8"/>
      <c r="D768" s="67"/>
    </row>
    <row r="769" spans="1:4" x14ac:dyDescent="0.2">
      <c r="A769" s="11"/>
      <c r="B769" s="15"/>
      <c r="C769" s="8"/>
      <c r="D769" s="67"/>
    </row>
    <row r="770" spans="1:4" x14ac:dyDescent="0.2">
      <c r="A770" s="11"/>
      <c r="B770" s="15"/>
      <c r="C770" s="8"/>
      <c r="D770" s="67"/>
    </row>
    <row r="771" spans="1:4" x14ac:dyDescent="0.2">
      <c r="A771" s="11"/>
      <c r="B771" s="15"/>
      <c r="C771" s="8"/>
      <c r="D771" s="67"/>
    </row>
    <row r="772" spans="1:4" x14ac:dyDescent="0.2">
      <c r="A772" s="11"/>
      <c r="B772" s="15"/>
      <c r="C772" s="8"/>
      <c r="D772" s="67"/>
    </row>
    <row r="773" spans="1:4" x14ac:dyDescent="0.2">
      <c r="A773" s="11"/>
      <c r="B773" s="15"/>
      <c r="C773" s="8"/>
      <c r="D773" s="67"/>
    </row>
    <row r="774" spans="1:4" x14ac:dyDescent="0.2">
      <c r="A774" s="8"/>
      <c r="B774" s="15"/>
      <c r="C774" s="8"/>
      <c r="D774" s="67"/>
    </row>
    <row r="775" spans="1:4" x14ac:dyDescent="0.2">
      <c r="A775" s="11"/>
      <c r="B775" s="15"/>
      <c r="C775" s="8"/>
      <c r="D775" s="67"/>
    </row>
    <row r="776" spans="1:4" x14ac:dyDescent="0.2">
      <c r="A776" s="11"/>
      <c r="B776" s="15"/>
      <c r="C776" s="8"/>
      <c r="D776" s="67"/>
    </row>
    <row r="777" spans="1:4" x14ac:dyDescent="0.2">
      <c r="A777" s="11"/>
      <c r="B777" s="15"/>
      <c r="C777" s="8"/>
      <c r="D777" s="67"/>
    </row>
    <row r="778" spans="1:4" x14ac:dyDescent="0.2">
      <c r="A778" s="11"/>
      <c r="B778" s="15"/>
      <c r="C778" s="8"/>
      <c r="D778" s="67"/>
    </row>
    <row r="779" spans="1:4" x14ac:dyDescent="0.2">
      <c r="A779" s="11"/>
      <c r="B779" s="15"/>
      <c r="C779" s="8"/>
      <c r="D779" s="67"/>
    </row>
    <row r="780" spans="1:4" x14ac:dyDescent="0.2">
      <c r="A780" s="11"/>
      <c r="B780" s="15"/>
      <c r="C780" s="8"/>
      <c r="D780" s="67"/>
    </row>
    <row r="781" spans="1:4" x14ac:dyDescent="0.2">
      <c r="A781" s="11"/>
      <c r="B781" s="15"/>
      <c r="C781" s="8"/>
      <c r="D781" s="67"/>
    </row>
    <row r="782" spans="1:4" x14ac:dyDescent="0.2">
      <c r="A782" s="11"/>
      <c r="B782" s="15"/>
      <c r="C782" s="8"/>
      <c r="D782" s="67"/>
    </row>
    <row r="783" spans="1:4" x14ac:dyDescent="0.2">
      <c r="A783" s="8"/>
      <c r="B783" s="15"/>
      <c r="C783" s="8"/>
      <c r="D783" s="67"/>
    </row>
    <row r="784" spans="1:4" x14ac:dyDescent="0.2">
      <c r="A784" s="11"/>
      <c r="B784" s="15"/>
      <c r="C784" s="8"/>
      <c r="D784" s="67"/>
    </row>
    <row r="785" spans="1:4" x14ac:dyDescent="0.2">
      <c r="A785" s="11"/>
      <c r="B785" s="15"/>
      <c r="C785" s="8"/>
      <c r="D785" s="67"/>
    </row>
    <row r="786" spans="1:4" x14ac:dyDescent="0.2">
      <c r="A786" s="11"/>
      <c r="B786" s="15"/>
      <c r="C786" s="8"/>
      <c r="D786" s="67"/>
    </row>
    <row r="787" spans="1:4" x14ac:dyDescent="0.2">
      <c r="A787" s="11"/>
      <c r="B787" s="15"/>
      <c r="C787" s="8"/>
      <c r="D787" s="67"/>
    </row>
    <row r="788" spans="1:4" x14ac:dyDescent="0.2">
      <c r="A788" s="11"/>
      <c r="B788" s="15"/>
      <c r="C788" s="8"/>
      <c r="D788" s="67"/>
    </row>
    <row r="789" spans="1:4" x14ac:dyDescent="0.2">
      <c r="A789" s="11"/>
      <c r="B789" s="15"/>
      <c r="C789" s="8"/>
      <c r="D789" s="67"/>
    </row>
    <row r="790" spans="1:4" x14ac:dyDescent="0.2">
      <c r="A790" s="11"/>
      <c r="B790" s="15"/>
      <c r="C790" s="8"/>
      <c r="D790" s="67"/>
    </row>
    <row r="791" spans="1:4" x14ac:dyDescent="0.2">
      <c r="A791" s="11"/>
      <c r="B791" s="15"/>
      <c r="C791" s="8"/>
      <c r="D791" s="67"/>
    </row>
    <row r="792" spans="1:4" x14ac:dyDescent="0.2">
      <c r="A792" s="8"/>
      <c r="B792" s="15"/>
      <c r="C792" s="8"/>
      <c r="D792" s="67"/>
    </row>
    <row r="793" spans="1:4" x14ac:dyDescent="0.2">
      <c r="A793" s="11"/>
      <c r="B793" s="15"/>
      <c r="C793" s="8"/>
      <c r="D793" s="67"/>
    </row>
    <row r="794" spans="1:4" x14ac:dyDescent="0.2">
      <c r="A794" s="11"/>
      <c r="B794" s="15"/>
      <c r="C794" s="8"/>
      <c r="D794" s="67"/>
    </row>
    <row r="795" spans="1:4" x14ac:dyDescent="0.2">
      <c r="A795" s="11"/>
      <c r="B795" s="15"/>
      <c r="C795" s="8"/>
      <c r="D795" s="67"/>
    </row>
    <row r="796" spans="1:4" x14ac:dyDescent="0.2">
      <c r="A796" s="11"/>
      <c r="B796" s="15"/>
      <c r="C796" s="8"/>
      <c r="D796" s="67"/>
    </row>
    <row r="797" spans="1:4" x14ac:dyDescent="0.2">
      <c r="A797" s="11"/>
      <c r="B797" s="15"/>
      <c r="C797" s="8"/>
      <c r="D797" s="67"/>
    </row>
    <row r="798" spans="1:4" x14ac:dyDescent="0.2">
      <c r="A798" s="11"/>
      <c r="B798" s="15"/>
      <c r="C798" s="8"/>
      <c r="D798" s="67"/>
    </row>
    <row r="799" spans="1:4" x14ac:dyDescent="0.2">
      <c r="A799" s="11"/>
      <c r="B799" s="15"/>
      <c r="C799" s="8"/>
      <c r="D799" s="67"/>
    </row>
    <row r="800" spans="1:4" x14ac:dyDescent="0.2">
      <c r="A800" s="11"/>
      <c r="B800" s="15"/>
      <c r="C800" s="8"/>
      <c r="D800" s="67"/>
    </row>
    <row r="801" spans="1:4" x14ac:dyDescent="0.2">
      <c r="A801" s="8"/>
      <c r="B801" s="15"/>
      <c r="C801" s="8"/>
      <c r="D801" s="67"/>
    </row>
    <row r="802" spans="1:4" x14ac:dyDescent="0.2">
      <c r="A802" s="11"/>
    </row>
    <row r="803" spans="1:4" x14ac:dyDescent="0.2">
      <c r="A803" s="11"/>
    </row>
    <row r="804" spans="1:4" x14ac:dyDescent="0.2">
      <c r="A804" s="11"/>
    </row>
    <row r="805" spans="1:4" x14ac:dyDescent="0.2">
      <c r="A805" s="11"/>
    </row>
    <row r="806" spans="1:4" x14ac:dyDescent="0.2">
      <c r="A806" s="11"/>
    </row>
    <row r="807" spans="1:4" x14ac:dyDescent="0.2">
      <c r="A807" s="11"/>
    </row>
    <row r="808" spans="1:4" x14ac:dyDescent="0.2">
      <c r="A808" s="11"/>
    </row>
    <row r="809" spans="1:4" x14ac:dyDescent="0.2">
      <c r="A809" s="11"/>
    </row>
    <row r="810" spans="1:4" x14ac:dyDescent="0.2">
      <c r="A810" s="8"/>
    </row>
    <row r="811" spans="1:4" x14ac:dyDescent="0.2">
      <c r="A811" s="11"/>
    </row>
    <row r="812" spans="1:4" x14ac:dyDescent="0.2">
      <c r="A812" s="11"/>
    </row>
    <row r="813" spans="1:4" x14ac:dyDescent="0.2">
      <c r="A813" s="11"/>
    </row>
    <row r="814" spans="1:4" x14ac:dyDescent="0.2">
      <c r="A814" s="11"/>
    </row>
    <row r="815" spans="1:4" x14ac:dyDescent="0.2">
      <c r="A815" s="11"/>
    </row>
    <row r="816" spans="1:4" x14ac:dyDescent="0.2">
      <c r="A816" s="11"/>
    </row>
    <row r="817" spans="1:1" x14ac:dyDescent="0.2">
      <c r="A817" s="11"/>
    </row>
    <row r="818" spans="1:1" x14ac:dyDescent="0.2">
      <c r="A818" s="11"/>
    </row>
    <row r="819" spans="1:1" x14ac:dyDescent="0.2">
      <c r="A819" s="8"/>
    </row>
    <row r="820" spans="1:1" x14ac:dyDescent="0.2">
      <c r="A820" s="11"/>
    </row>
    <row r="821" spans="1:1" x14ac:dyDescent="0.2">
      <c r="A821" s="11"/>
    </row>
    <row r="822" spans="1:1" x14ac:dyDescent="0.2">
      <c r="A822" s="11"/>
    </row>
    <row r="823" spans="1:1" x14ac:dyDescent="0.2">
      <c r="A823" s="11"/>
    </row>
    <row r="824" spans="1:1" x14ac:dyDescent="0.2">
      <c r="A824" s="11"/>
    </row>
    <row r="825" spans="1:1" x14ac:dyDescent="0.2">
      <c r="A825" s="11"/>
    </row>
    <row r="826" spans="1:1" x14ac:dyDescent="0.2">
      <c r="A826" s="11"/>
    </row>
    <row r="827" spans="1:1" x14ac:dyDescent="0.2">
      <c r="A827" s="11"/>
    </row>
    <row r="828" spans="1:1" x14ac:dyDescent="0.2">
      <c r="A828" s="8"/>
    </row>
  </sheetData>
  <mergeCells count="2">
    <mergeCell ref="F1:K1"/>
    <mergeCell ref="B1:E1"/>
  </mergeCells>
  <conditionalFormatting sqref="G548:H548 J538:J547 G526:H537 F526:F548 I82:J91 I21:K21 I45:J57 K45 I68:J69 K69 I93:K93 I165:K165 I189:K189 I213:K213 I237:K237 I260:J260 I333:K333 I357:K357 I381:K381 I405:K405 I429:K429 I501:K501 I525:K525 I549:K549 I665:K665 I698:K698 F549:H1048576 I718:K718 F68:H97 H10:K19 H226:K235 H34:K43 K250:K260 H250:J259 F99:H121 F123:H145 F147:H169 F171:H193 F195:H217 F219:H525 J2:J9 F2:H57 F1">
    <cfRule type="containsText" dxfId="670" priority="42" operator="containsText" text="off">
      <formula>NOT(ISERROR(SEARCH("off",F1)))</formula>
    </cfRule>
  </conditionalFormatting>
  <conditionalFormatting sqref="I2:I9 I22:I33 I70:I92 I94:I97 I166:I169 I190:I193 I214:I217 I238:I249 I261:I332 I334:I356 I358:I380 I382:I404 I406:I428 I430:I500 I502:I524 I526:I548 I550:I664 I666:I697 I699:I717 I719:I1048576 I20 I44 I236 I99:I121 I123:I145 I147:I164 I171:I188 I195:I212 I219:I225">
    <cfRule type="containsText" dxfId="669" priority="41" operator="containsText" text="off">
      <formula>NOT(ISERROR(SEARCH("off",I2)))</formula>
    </cfRule>
  </conditionalFormatting>
  <conditionalFormatting sqref="J22:J33 J70:J92 J94:J97 J166:J169 J190:J193 J214:J217 J238:J249 J261:J332 J334:J356 J358:J380 J382:J404 J406:J428 J430:J500 J502:J524 J526:J548 J550:J664 J666:J697 J699:J717 J719:J1048576 J20 J44 J236 J99:J121 J123:J145 J147:J164 J171:J188 J195:J212 J219:J225">
    <cfRule type="containsText" dxfId="668" priority="40" operator="containsText" text="off">
      <formula>NOT(ISERROR(SEARCH("off",J20)))</formula>
    </cfRule>
  </conditionalFormatting>
  <conditionalFormatting sqref="F98:G98">
    <cfRule type="containsText" dxfId="667" priority="18" operator="containsText" text="off">
      <formula>NOT(ISERROR(SEARCH("off",F98)))</formula>
    </cfRule>
  </conditionalFormatting>
  <conditionalFormatting sqref="I98">
    <cfRule type="containsText" dxfId="666" priority="17" operator="containsText" text="off">
      <formula>NOT(ISERROR(SEARCH("off",I98)))</formula>
    </cfRule>
  </conditionalFormatting>
  <conditionalFormatting sqref="J98">
    <cfRule type="containsText" dxfId="665" priority="16" operator="containsText" text="off">
      <formula>NOT(ISERROR(SEARCH("off",J98)))</formula>
    </cfRule>
  </conditionalFormatting>
  <conditionalFormatting sqref="F122:G122">
    <cfRule type="containsText" dxfId="664" priority="15" operator="containsText" text="off">
      <formula>NOT(ISERROR(SEARCH("off",F122)))</formula>
    </cfRule>
  </conditionalFormatting>
  <conditionalFormatting sqref="I122">
    <cfRule type="containsText" dxfId="663" priority="14" operator="containsText" text="off">
      <formula>NOT(ISERROR(SEARCH("off",I122)))</formula>
    </cfRule>
  </conditionalFormatting>
  <conditionalFormatting sqref="J122">
    <cfRule type="containsText" dxfId="662" priority="13" operator="containsText" text="off">
      <formula>NOT(ISERROR(SEARCH("off",J122)))</formula>
    </cfRule>
  </conditionalFormatting>
  <conditionalFormatting sqref="F146:G146">
    <cfRule type="containsText" dxfId="661" priority="12" operator="containsText" text="off">
      <formula>NOT(ISERROR(SEARCH("off",F146)))</formula>
    </cfRule>
  </conditionalFormatting>
  <conditionalFormatting sqref="I146">
    <cfRule type="containsText" dxfId="660" priority="11" operator="containsText" text="off">
      <formula>NOT(ISERROR(SEARCH("off",I146)))</formula>
    </cfRule>
  </conditionalFormatting>
  <conditionalFormatting sqref="J146">
    <cfRule type="containsText" dxfId="659" priority="10" operator="containsText" text="off">
      <formula>NOT(ISERROR(SEARCH("off",J146)))</formula>
    </cfRule>
  </conditionalFormatting>
  <conditionalFormatting sqref="F170:G170">
    <cfRule type="containsText" dxfId="658" priority="9" operator="containsText" text="off">
      <formula>NOT(ISERROR(SEARCH("off",F170)))</formula>
    </cfRule>
  </conditionalFormatting>
  <conditionalFormatting sqref="I170">
    <cfRule type="containsText" dxfId="657" priority="8" operator="containsText" text="off">
      <formula>NOT(ISERROR(SEARCH("off",I170)))</formula>
    </cfRule>
  </conditionalFormatting>
  <conditionalFormatting sqref="J170">
    <cfRule type="containsText" dxfId="656" priority="7" operator="containsText" text="off">
      <formula>NOT(ISERROR(SEARCH("off",J170)))</formula>
    </cfRule>
  </conditionalFormatting>
  <conditionalFormatting sqref="F194:G194">
    <cfRule type="containsText" dxfId="655" priority="6" operator="containsText" text="off">
      <formula>NOT(ISERROR(SEARCH("off",F194)))</formula>
    </cfRule>
  </conditionalFormatting>
  <conditionalFormatting sqref="I194">
    <cfRule type="containsText" dxfId="654" priority="5" operator="containsText" text="off">
      <formula>NOT(ISERROR(SEARCH("off",I194)))</formula>
    </cfRule>
  </conditionalFormatting>
  <conditionalFormatting sqref="J194">
    <cfRule type="containsText" dxfId="653" priority="4" operator="containsText" text="off">
      <formula>NOT(ISERROR(SEARCH("off",J194)))</formula>
    </cfRule>
  </conditionalFormatting>
  <conditionalFormatting sqref="F218:G218">
    <cfRule type="containsText" dxfId="652" priority="3" operator="containsText" text="off">
      <formula>NOT(ISERROR(SEARCH("off",F218)))</formula>
    </cfRule>
  </conditionalFormatting>
  <conditionalFormatting sqref="I218">
    <cfRule type="containsText" dxfId="651" priority="2" operator="containsText" text="off">
      <formula>NOT(ISERROR(SEARCH("off",I218)))</formula>
    </cfRule>
  </conditionalFormatting>
  <conditionalFormatting sqref="J218">
    <cfRule type="containsText" dxfId="650" priority="1" operator="containsText" text="off">
      <formula>NOT(ISERROR(SEARCH("off",J218)))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R828"/>
  <sheetViews>
    <sheetView zoomScale="50" zoomScaleNormal="50" zoomScalePageLayoutView="50" workbookViewId="0">
      <pane xSplit="1" topLeftCell="B1" activePane="topRight" state="frozen"/>
      <selection pane="topRight" activeCell="O3" sqref="O3"/>
    </sheetView>
  </sheetViews>
  <sheetFormatPr baseColWidth="10" defaultColWidth="11" defaultRowHeight="16" x14ac:dyDescent="0.2"/>
  <cols>
    <col min="1" max="1" width="25" style="65" customWidth="1"/>
    <col min="2" max="2" width="17" style="12" customWidth="1"/>
    <col min="3" max="3" width="13.6640625" style="65" customWidth="1"/>
    <col min="4" max="4" width="17.33203125" style="66" customWidth="1"/>
    <col min="5" max="5" width="17" style="8" customWidth="1"/>
    <col min="6" max="14" width="17" style="65" customWidth="1"/>
    <col min="15" max="15" width="12.1640625" style="65" customWidth="1"/>
    <col min="16" max="16" width="33.5" style="65" customWidth="1"/>
    <col min="17" max="19" width="11" style="65" customWidth="1"/>
    <col min="20" max="16384" width="11" style="65"/>
  </cols>
  <sheetData>
    <row r="1" spans="1:16" s="76" customFormat="1" ht="16" customHeight="1" x14ac:dyDescent="0.2">
      <c r="A1" s="85"/>
      <c r="B1" s="103" t="s">
        <v>5731</v>
      </c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M1" s="104"/>
      <c r="N1" s="104"/>
    </row>
    <row r="2" spans="1:16" s="76" customFormat="1" ht="48" x14ac:dyDescent="0.2">
      <c r="A2" s="79"/>
      <c r="B2" s="84" t="s">
        <v>9</v>
      </c>
      <c r="C2" s="77" t="s">
        <v>10</v>
      </c>
      <c r="D2" s="80" t="s">
        <v>52</v>
      </c>
      <c r="E2" s="81" t="s">
        <v>5735</v>
      </c>
      <c r="F2" s="81" t="s">
        <v>529</v>
      </c>
      <c r="G2" s="81" t="s">
        <v>530</v>
      </c>
      <c r="H2" s="81" t="s">
        <v>531</v>
      </c>
      <c r="I2" s="81" t="s">
        <v>532</v>
      </c>
      <c r="J2" s="81" t="s">
        <v>533</v>
      </c>
      <c r="K2" s="81" t="s">
        <v>534</v>
      </c>
      <c r="L2" s="81"/>
      <c r="M2" s="81"/>
      <c r="N2" s="81"/>
      <c r="O2" s="79" t="s">
        <v>5734</v>
      </c>
      <c r="P2" s="79" t="s">
        <v>541</v>
      </c>
    </row>
    <row r="3" spans="1:16" x14ac:dyDescent="0.2">
      <c r="A3" s="14">
        <v>43983</v>
      </c>
      <c r="B3" s="65">
        <v>13.888934000000001</v>
      </c>
      <c r="C3" s="65">
        <v>35</v>
      </c>
      <c r="D3" s="66">
        <v>0</v>
      </c>
      <c r="O3" s="18">
        <v>43983</v>
      </c>
    </row>
    <row r="4" spans="1:16" x14ac:dyDescent="0.2">
      <c r="A4" s="14">
        <v>43983.041666666672</v>
      </c>
      <c r="B4" s="65">
        <v>13.108934</v>
      </c>
      <c r="C4" s="65">
        <v>37</v>
      </c>
      <c r="D4" s="66">
        <v>0</v>
      </c>
      <c r="O4" s="18">
        <v>43984</v>
      </c>
      <c r="P4" s="65" t="s">
        <v>542</v>
      </c>
    </row>
    <row r="5" spans="1:16" x14ac:dyDescent="0.2">
      <c r="A5" s="14">
        <v>43983.083333333328</v>
      </c>
      <c r="B5" s="65">
        <v>12.478934000000001</v>
      </c>
      <c r="C5" s="65">
        <v>39</v>
      </c>
      <c r="D5" s="66">
        <v>0</v>
      </c>
      <c r="O5" s="18">
        <v>43985</v>
      </c>
      <c r="P5" s="65" t="s">
        <v>542</v>
      </c>
    </row>
    <row r="6" spans="1:16" x14ac:dyDescent="0.2">
      <c r="A6" s="14">
        <v>43983.125</v>
      </c>
      <c r="B6" s="65">
        <v>11.888934000000001</v>
      </c>
      <c r="C6" s="65">
        <v>40</v>
      </c>
      <c r="D6" s="66">
        <v>0</v>
      </c>
      <c r="O6" s="18">
        <v>43986</v>
      </c>
      <c r="P6" s="65" t="s">
        <v>543</v>
      </c>
    </row>
    <row r="7" spans="1:16" x14ac:dyDescent="0.2">
      <c r="A7" s="14">
        <v>43983.166666666672</v>
      </c>
      <c r="B7" s="65">
        <v>11.2789345</v>
      </c>
      <c r="C7" s="65">
        <v>42</v>
      </c>
      <c r="D7" s="66">
        <v>0</v>
      </c>
      <c r="O7" s="18">
        <v>43987</v>
      </c>
    </row>
    <row r="8" spans="1:16" x14ac:dyDescent="0.2">
      <c r="A8" s="14">
        <v>43983.208333333328</v>
      </c>
      <c r="B8" s="65">
        <v>10.598934</v>
      </c>
      <c r="C8" s="65">
        <v>44</v>
      </c>
      <c r="D8" s="66">
        <v>0</v>
      </c>
      <c r="O8" s="18">
        <v>43988</v>
      </c>
    </row>
    <row r="9" spans="1:16" x14ac:dyDescent="0.2">
      <c r="A9" s="14">
        <v>43983.25</v>
      </c>
      <c r="B9" s="65">
        <v>9.9889344999999992</v>
      </c>
      <c r="C9" s="65">
        <v>45</v>
      </c>
      <c r="D9" s="66">
        <v>0</v>
      </c>
      <c r="O9" s="18">
        <v>43989</v>
      </c>
    </row>
    <row r="10" spans="1:16" x14ac:dyDescent="0.2">
      <c r="A10" s="14">
        <v>43983.291666666672</v>
      </c>
      <c r="B10" s="65">
        <v>9.4789340000000006</v>
      </c>
      <c r="C10" s="65">
        <v>46</v>
      </c>
      <c r="D10" s="66">
        <v>0</v>
      </c>
      <c r="O10" s="18">
        <v>43990</v>
      </c>
    </row>
    <row r="11" spans="1:16" x14ac:dyDescent="0.2">
      <c r="A11" s="14">
        <v>43983.333333333328</v>
      </c>
      <c r="B11" s="65">
        <v>11.808934000000001</v>
      </c>
      <c r="C11" s="65">
        <v>40</v>
      </c>
      <c r="D11" s="66">
        <v>0</v>
      </c>
      <c r="O11" s="18">
        <v>43991</v>
      </c>
    </row>
    <row r="12" spans="1:16" x14ac:dyDescent="0.2">
      <c r="A12" s="14">
        <v>43983.375</v>
      </c>
      <c r="B12" s="65">
        <v>15.988934499999999</v>
      </c>
      <c r="C12" s="65">
        <v>33</v>
      </c>
      <c r="D12" s="66">
        <v>565</v>
      </c>
      <c r="O12" s="18">
        <v>43992</v>
      </c>
    </row>
    <row r="13" spans="1:16" x14ac:dyDescent="0.2">
      <c r="A13" s="14">
        <v>43983.416666666672</v>
      </c>
      <c r="B13" s="65">
        <v>19.098934</v>
      </c>
      <c r="C13" s="65">
        <v>29</v>
      </c>
      <c r="D13" s="66">
        <v>0</v>
      </c>
      <c r="O13" s="18">
        <v>43993</v>
      </c>
    </row>
    <row r="14" spans="1:16" x14ac:dyDescent="0.2">
      <c r="A14" s="14">
        <v>43983.458333333328</v>
      </c>
      <c r="B14" s="65">
        <v>20.968934999999998</v>
      </c>
      <c r="C14" s="65">
        <v>26</v>
      </c>
      <c r="D14" s="66">
        <v>0</v>
      </c>
      <c r="O14" s="18">
        <v>43994</v>
      </c>
    </row>
    <row r="15" spans="1:16" x14ac:dyDescent="0.2">
      <c r="A15" s="14">
        <v>43983.5</v>
      </c>
      <c r="B15" s="65">
        <v>22.348934</v>
      </c>
      <c r="C15" s="65">
        <v>23</v>
      </c>
      <c r="D15" s="66">
        <v>0</v>
      </c>
      <c r="O15" s="18">
        <v>43995</v>
      </c>
    </row>
    <row r="16" spans="1:16" x14ac:dyDescent="0.2">
      <c r="A16" s="14">
        <v>43983.541666666672</v>
      </c>
      <c r="B16" s="65">
        <v>23.468934999999998</v>
      </c>
      <c r="C16" s="65">
        <v>20</v>
      </c>
      <c r="D16" s="66">
        <v>0</v>
      </c>
      <c r="O16" s="18">
        <v>43996</v>
      </c>
    </row>
    <row r="17" spans="1:16" ht="32" x14ac:dyDescent="0.2">
      <c r="A17" s="14">
        <v>43983.583333333328</v>
      </c>
      <c r="B17" s="65">
        <v>24.328934</v>
      </c>
      <c r="C17" s="65">
        <v>15</v>
      </c>
      <c r="D17" s="66">
        <v>0</v>
      </c>
      <c r="O17" s="18">
        <v>43997</v>
      </c>
      <c r="P17" s="26" t="s">
        <v>549</v>
      </c>
    </row>
    <row r="18" spans="1:16" x14ac:dyDescent="0.2">
      <c r="A18" s="14">
        <v>43983.625</v>
      </c>
      <c r="B18" s="65">
        <v>24.558933</v>
      </c>
      <c r="C18" s="65">
        <v>14</v>
      </c>
      <c r="D18" s="66">
        <v>0</v>
      </c>
      <c r="O18" s="18">
        <v>43998</v>
      </c>
      <c r="P18" s="23" t="s">
        <v>546</v>
      </c>
    </row>
    <row r="19" spans="1:16" x14ac:dyDescent="0.2">
      <c r="A19" s="14">
        <v>43983.666666666672</v>
      </c>
      <c r="B19" s="65">
        <v>24.218934999999998</v>
      </c>
      <c r="C19" s="65">
        <v>14</v>
      </c>
      <c r="D19" s="66">
        <v>0</v>
      </c>
      <c r="O19" s="18">
        <v>43999</v>
      </c>
      <c r="P19" s="23" t="s">
        <v>547</v>
      </c>
    </row>
    <row r="20" spans="1:16" x14ac:dyDescent="0.2">
      <c r="A20" s="14">
        <v>43983.708333333328</v>
      </c>
      <c r="B20" s="65">
        <v>22.698934999999999</v>
      </c>
      <c r="C20" s="65">
        <v>16</v>
      </c>
      <c r="D20" s="66">
        <v>0</v>
      </c>
      <c r="O20" s="18">
        <v>44000</v>
      </c>
      <c r="P20" s="23" t="s">
        <v>544</v>
      </c>
    </row>
    <row r="21" spans="1:16" x14ac:dyDescent="0.2">
      <c r="A21" s="14">
        <v>43983.75</v>
      </c>
      <c r="B21" s="65">
        <v>20.668934</v>
      </c>
      <c r="C21" s="65">
        <v>17</v>
      </c>
      <c r="D21" s="66">
        <v>0</v>
      </c>
      <c r="O21" s="18">
        <v>44001</v>
      </c>
    </row>
    <row r="22" spans="1:16" x14ac:dyDescent="0.2">
      <c r="A22" s="14">
        <v>43983.791666666672</v>
      </c>
      <c r="B22" s="65">
        <v>19.518934000000002</v>
      </c>
      <c r="C22" s="65">
        <v>18</v>
      </c>
      <c r="D22" s="66">
        <v>0</v>
      </c>
      <c r="O22" s="18">
        <v>44002</v>
      </c>
    </row>
    <row r="23" spans="1:16" x14ac:dyDescent="0.2">
      <c r="A23" s="14">
        <v>43983.833333333328</v>
      </c>
      <c r="B23" s="65">
        <v>18.548935</v>
      </c>
      <c r="C23" s="65">
        <v>20</v>
      </c>
      <c r="D23" s="66">
        <v>0</v>
      </c>
      <c r="O23" s="18">
        <v>44003</v>
      </c>
      <c r="P23" s="23"/>
    </row>
    <row r="24" spans="1:16" x14ac:dyDescent="0.2">
      <c r="A24" s="14">
        <v>43983.875</v>
      </c>
      <c r="B24" s="65">
        <v>17.428934000000002</v>
      </c>
      <c r="C24" s="65">
        <v>21</v>
      </c>
      <c r="D24" s="66">
        <v>0</v>
      </c>
      <c r="O24" s="18">
        <v>44004</v>
      </c>
      <c r="P24" s="23" t="s">
        <v>545</v>
      </c>
    </row>
    <row r="25" spans="1:16" x14ac:dyDescent="0.2">
      <c r="A25" s="14">
        <v>43983.916666666672</v>
      </c>
      <c r="B25" s="65">
        <v>16.168934</v>
      </c>
      <c r="C25" s="65">
        <v>23</v>
      </c>
      <c r="D25" s="66">
        <v>0</v>
      </c>
      <c r="O25" s="18">
        <v>44005</v>
      </c>
    </row>
    <row r="26" spans="1:16" x14ac:dyDescent="0.2">
      <c r="A26" s="14">
        <v>43983.958333333328</v>
      </c>
      <c r="B26" s="65">
        <v>14.938934</v>
      </c>
      <c r="C26" s="65">
        <v>26</v>
      </c>
      <c r="D26" s="66">
        <v>0</v>
      </c>
      <c r="E26" s="67">
        <v>23.541666666666668</v>
      </c>
      <c r="L26" s="8"/>
      <c r="M26" s="8"/>
      <c r="N26" s="8"/>
      <c r="O26" s="18">
        <v>44006</v>
      </c>
    </row>
    <row r="27" spans="1:16" x14ac:dyDescent="0.2">
      <c r="A27" s="14">
        <v>43984</v>
      </c>
      <c r="B27" s="65">
        <v>12.948935000000001</v>
      </c>
      <c r="C27" s="65">
        <v>30</v>
      </c>
      <c r="D27" s="66">
        <v>0</v>
      </c>
      <c r="O27" s="18">
        <v>44007</v>
      </c>
    </row>
    <row r="28" spans="1:16" x14ac:dyDescent="0.2">
      <c r="A28" s="14">
        <v>43984.041666666672</v>
      </c>
      <c r="B28" s="65">
        <v>11.848934</v>
      </c>
      <c r="C28" s="65">
        <v>33</v>
      </c>
      <c r="D28" s="66">
        <v>0</v>
      </c>
      <c r="O28" s="18">
        <v>44008</v>
      </c>
    </row>
    <row r="29" spans="1:16" x14ac:dyDescent="0.2">
      <c r="A29" s="14">
        <v>43984.083333333328</v>
      </c>
      <c r="B29" s="65">
        <v>11.128933999999999</v>
      </c>
      <c r="C29" s="65">
        <v>34</v>
      </c>
      <c r="D29" s="66">
        <v>0</v>
      </c>
      <c r="O29" s="18">
        <v>44009</v>
      </c>
    </row>
    <row r="30" spans="1:16" ht="15.75" customHeight="1" x14ac:dyDescent="0.2">
      <c r="A30" s="14">
        <v>43984.125</v>
      </c>
      <c r="B30" s="65">
        <v>10.448935000000001</v>
      </c>
      <c r="C30" s="65">
        <v>34</v>
      </c>
      <c r="D30" s="66">
        <v>0</v>
      </c>
      <c r="O30" s="18">
        <v>44010</v>
      </c>
    </row>
    <row r="31" spans="1:16" x14ac:dyDescent="0.2">
      <c r="A31" s="14">
        <v>43984.166666666672</v>
      </c>
      <c r="B31" s="65">
        <v>9.9989340000000002</v>
      </c>
      <c r="C31" s="65">
        <v>36</v>
      </c>
      <c r="D31" s="66">
        <v>0</v>
      </c>
      <c r="O31" s="18">
        <v>44011</v>
      </c>
    </row>
    <row r="32" spans="1:16" x14ac:dyDescent="0.2">
      <c r="A32" s="14">
        <v>43984.208333333328</v>
      </c>
      <c r="B32" s="65">
        <v>9.5489339999999991</v>
      </c>
      <c r="C32" s="65">
        <v>42</v>
      </c>
      <c r="D32" s="66">
        <v>0</v>
      </c>
      <c r="O32" s="18">
        <v>44012</v>
      </c>
    </row>
    <row r="33" spans="1:17" x14ac:dyDescent="0.2">
      <c r="A33" s="14">
        <v>43984.25</v>
      </c>
      <c r="B33" s="65">
        <v>8.9789340000000006</v>
      </c>
      <c r="C33" s="65">
        <v>48</v>
      </c>
      <c r="D33" s="66">
        <v>0</v>
      </c>
      <c r="O33" s="8"/>
      <c r="P33" s="8"/>
      <c r="Q33" s="8"/>
    </row>
    <row r="34" spans="1:17" x14ac:dyDescent="0.2">
      <c r="A34" s="14">
        <v>43984.291666666672</v>
      </c>
      <c r="B34" s="65">
        <v>8.3189340000000005</v>
      </c>
      <c r="C34" s="65">
        <v>55</v>
      </c>
      <c r="D34" s="66">
        <v>0</v>
      </c>
      <c r="O34" s="8"/>
      <c r="P34" s="8"/>
      <c r="Q34" s="8"/>
    </row>
    <row r="35" spans="1:17" x14ac:dyDescent="0.2">
      <c r="A35" s="14">
        <v>43984.333333333328</v>
      </c>
      <c r="B35" s="65">
        <v>10.558934000000001</v>
      </c>
      <c r="C35" s="65">
        <v>54</v>
      </c>
      <c r="D35" s="66">
        <v>0</v>
      </c>
      <c r="O35" s="8"/>
      <c r="P35" s="71"/>
      <c r="Q35" s="8"/>
    </row>
    <row r="36" spans="1:17" x14ac:dyDescent="0.2">
      <c r="A36" s="14">
        <v>43984.375</v>
      </c>
      <c r="B36" s="65">
        <v>14.828934</v>
      </c>
      <c r="C36" s="65">
        <v>47</v>
      </c>
      <c r="D36" s="66">
        <v>0</v>
      </c>
      <c r="O36" s="72"/>
      <c r="P36" s="8"/>
      <c r="Q36" s="8"/>
    </row>
    <row r="37" spans="1:17" x14ac:dyDescent="0.2">
      <c r="A37" s="14">
        <v>43984.416666666672</v>
      </c>
      <c r="B37" s="65">
        <v>17.518934000000002</v>
      </c>
      <c r="C37" s="65">
        <v>36</v>
      </c>
      <c r="D37" s="66">
        <v>797</v>
      </c>
      <c r="O37" s="8"/>
      <c r="P37" s="8"/>
      <c r="Q37" s="8"/>
    </row>
    <row r="38" spans="1:17" x14ac:dyDescent="0.2">
      <c r="A38" s="14">
        <v>43984.458333333328</v>
      </c>
      <c r="B38" s="65">
        <v>19.708935</v>
      </c>
      <c r="C38" s="65">
        <v>29</v>
      </c>
      <c r="D38" s="66">
        <v>0</v>
      </c>
      <c r="O38" s="8"/>
      <c r="P38" s="8"/>
      <c r="Q38" s="8"/>
    </row>
    <row r="39" spans="1:17" x14ac:dyDescent="0.2">
      <c r="A39" s="14">
        <v>43984.5</v>
      </c>
      <c r="B39" s="65">
        <v>21.288934999999999</v>
      </c>
      <c r="C39" s="65">
        <v>27</v>
      </c>
      <c r="D39" s="66">
        <v>0</v>
      </c>
      <c r="O39" s="8"/>
      <c r="P39" s="8"/>
      <c r="Q39" s="8"/>
    </row>
    <row r="40" spans="1:17" x14ac:dyDescent="0.2">
      <c r="A40" s="14">
        <v>43984.541666666672</v>
      </c>
      <c r="B40" s="65">
        <v>22.448934999999999</v>
      </c>
      <c r="C40" s="65">
        <v>24</v>
      </c>
      <c r="D40" s="66">
        <v>0</v>
      </c>
      <c r="F40" s="16"/>
      <c r="G40" s="16"/>
      <c r="I40" s="16"/>
      <c r="J40" s="16"/>
      <c r="O40" s="8"/>
      <c r="P40" s="8"/>
      <c r="Q40" s="8"/>
    </row>
    <row r="41" spans="1:17" x14ac:dyDescent="0.2">
      <c r="A41" s="14">
        <v>43984.583333333328</v>
      </c>
      <c r="B41" s="65">
        <v>24.018934000000002</v>
      </c>
      <c r="C41" s="65">
        <v>14</v>
      </c>
      <c r="D41" s="66">
        <v>0</v>
      </c>
      <c r="F41" s="16"/>
      <c r="G41" s="16"/>
      <c r="I41" s="16"/>
      <c r="J41" s="16"/>
    </row>
    <row r="42" spans="1:17" x14ac:dyDescent="0.2">
      <c r="A42" s="14">
        <v>43984.625</v>
      </c>
      <c r="B42" s="65">
        <v>24.158933999999999</v>
      </c>
      <c r="C42" s="65">
        <v>13</v>
      </c>
      <c r="D42" s="66">
        <v>0</v>
      </c>
      <c r="F42" s="16"/>
      <c r="G42" s="16"/>
      <c r="I42" s="16"/>
      <c r="J42" s="16"/>
    </row>
    <row r="43" spans="1:17" x14ac:dyDescent="0.2">
      <c r="A43" s="14">
        <v>43984.666666666672</v>
      </c>
      <c r="B43" s="65">
        <v>23.658933999999999</v>
      </c>
      <c r="C43" s="65">
        <v>13</v>
      </c>
      <c r="D43" s="66">
        <v>0</v>
      </c>
      <c r="F43" s="16"/>
      <c r="G43" s="16"/>
      <c r="I43" s="16"/>
      <c r="J43" s="16"/>
    </row>
    <row r="44" spans="1:17" x14ac:dyDescent="0.2">
      <c r="A44" s="14">
        <v>43984.708333333328</v>
      </c>
      <c r="B44" s="65">
        <v>21.528934</v>
      </c>
      <c r="C44" s="65">
        <v>16</v>
      </c>
      <c r="D44" s="66">
        <v>0</v>
      </c>
    </row>
    <row r="45" spans="1:17" x14ac:dyDescent="0.2">
      <c r="A45" s="14">
        <v>43984.75</v>
      </c>
      <c r="B45" s="65">
        <v>19.168934</v>
      </c>
      <c r="C45" s="65">
        <v>17</v>
      </c>
      <c r="D45" s="66">
        <v>0</v>
      </c>
    </row>
    <row r="46" spans="1:17" x14ac:dyDescent="0.2">
      <c r="A46" s="14">
        <v>43984.791666666672</v>
      </c>
      <c r="B46" s="65">
        <v>17.858934000000001</v>
      </c>
      <c r="C46" s="65">
        <v>19</v>
      </c>
      <c r="D46" s="66">
        <v>0</v>
      </c>
    </row>
    <row r="47" spans="1:17" x14ac:dyDescent="0.2">
      <c r="A47" s="14">
        <v>43984.833333333328</v>
      </c>
      <c r="B47" s="65">
        <v>16.848934</v>
      </c>
      <c r="C47" s="65">
        <v>20</v>
      </c>
      <c r="D47" s="66">
        <v>0</v>
      </c>
    </row>
    <row r="48" spans="1:17" x14ac:dyDescent="0.2">
      <c r="A48" s="14">
        <v>43984.875</v>
      </c>
      <c r="B48" s="65">
        <v>15.858934</v>
      </c>
      <c r="C48" s="65">
        <v>22</v>
      </c>
      <c r="D48" s="66">
        <v>0</v>
      </c>
    </row>
    <row r="49" spans="1:14" ht="23.25" customHeight="1" x14ac:dyDescent="0.2">
      <c r="A49" s="14">
        <v>43984.916666666672</v>
      </c>
      <c r="B49" s="65">
        <v>14.698935000000001</v>
      </c>
      <c r="C49" s="65">
        <v>24</v>
      </c>
      <c r="D49" s="66">
        <v>0</v>
      </c>
    </row>
    <row r="50" spans="1:14" x14ac:dyDescent="0.2">
      <c r="A50" s="14">
        <v>43984.958333333328</v>
      </c>
      <c r="B50" s="65">
        <v>13.658935</v>
      </c>
      <c r="C50" s="65">
        <v>27</v>
      </c>
      <c r="D50" s="66">
        <v>0</v>
      </c>
      <c r="E50" s="67">
        <v>33.208333333333336</v>
      </c>
      <c r="L50" s="8"/>
      <c r="M50" s="8"/>
      <c r="N50" s="8"/>
    </row>
    <row r="51" spans="1:14" x14ac:dyDescent="0.2">
      <c r="A51" s="14">
        <v>43985</v>
      </c>
      <c r="B51" s="65">
        <v>12.838934</v>
      </c>
      <c r="C51" s="65">
        <v>30</v>
      </c>
      <c r="D51" s="66">
        <v>0</v>
      </c>
    </row>
    <row r="52" spans="1:14" x14ac:dyDescent="0.2">
      <c r="A52" s="14">
        <v>43985.041666666672</v>
      </c>
      <c r="B52" s="65">
        <v>12.178934</v>
      </c>
      <c r="C52" s="65">
        <v>35</v>
      </c>
      <c r="D52" s="66">
        <v>0</v>
      </c>
    </row>
    <row r="53" spans="1:14" x14ac:dyDescent="0.2">
      <c r="A53" s="14">
        <v>43985.083333333328</v>
      </c>
      <c r="B53" s="65">
        <v>11.428934</v>
      </c>
      <c r="C53" s="65">
        <v>44</v>
      </c>
      <c r="D53" s="66">
        <v>0</v>
      </c>
    </row>
    <row r="54" spans="1:14" x14ac:dyDescent="0.2">
      <c r="A54" s="14">
        <v>43985.125</v>
      </c>
      <c r="B54" s="65">
        <v>10.478934000000001</v>
      </c>
      <c r="C54" s="65">
        <v>50</v>
      </c>
      <c r="D54" s="66">
        <v>0</v>
      </c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">
      <c r="A55" s="14">
        <v>43985.166666666672</v>
      </c>
      <c r="B55" s="65">
        <v>9.6389340000000008</v>
      </c>
      <c r="C55" s="65">
        <v>56</v>
      </c>
      <c r="D55" s="66">
        <v>0</v>
      </c>
    </row>
    <row r="56" spans="1:14" x14ac:dyDescent="0.2">
      <c r="A56" s="14">
        <v>43985.208333333328</v>
      </c>
      <c r="B56" s="65">
        <v>8.9789340000000006</v>
      </c>
      <c r="C56" s="65">
        <v>59</v>
      </c>
      <c r="D56" s="66">
        <v>0</v>
      </c>
    </row>
    <row r="57" spans="1:14" x14ac:dyDescent="0.2">
      <c r="A57" s="14">
        <v>43985.25</v>
      </c>
      <c r="B57" s="65">
        <v>8.4289339999999999</v>
      </c>
      <c r="C57" s="65">
        <v>61</v>
      </c>
      <c r="D57" s="66">
        <v>0</v>
      </c>
    </row>
    <row r="58" spans="1:14" x14ac:dyDescent="0.2">
      <c r="A58" s="14">
        <v>43985.291666666672</v>
      </c>
      <c r="B58" s="65">
        <v>7.8189335</v>
      </c>
      <c r="C58" s="65">
        <v>68</v>
      </c>
      <c r="D58" s="66">
        <v>0</v>
      </c>
    </row>
    <row r="59" spans="1:14" x14ac:dyDescent="0.2">
      <c r="A59" s="14">
        <v>43985.333333333328</v>
      </c>
      <c r="B59" s="65">
        <v>10.0289345</v>
      </c>
      <c r="C59" s="65">
        <v>61</v>
      </c>
      <c r="D59" s="66">
        <v>0</v>
      </c>
    </row>
    <row r="60" spans="1:14" x14ac:dyDescent="0.2">
      <c r="A60" s="14">
        <v>43985.375</v>
      </c>
      <c r="B60" s="65">
        <v>14.668934</v>
      </c>
      <c r="C60" s="65">
        <v>48</v>
      </c>
      <c r="D60" s="66">
        <v>0</v>
      </c>
    </row>
    <row r="61" spans="1:14" x14ac:dyDescent="0.2">
      <c r="A61" s="14">
        <v>43985.416666666672</v>
      </c>
      <c r="B61" s="65">
        <v>17.338933999999998</v>
      </c>
      <c r="C61" s="65">
        <v>40</v>
      </c>
      <c r="D61" s="66">
        <v>1016</v>
      </c>
    </row>
    <row r="62" spans="1:14" x14ac:dyDescent="0.2">
      <c r="A62" s="14">
        <v>43985.458333333328</v>
      </c>
      <c r="B62" s="65">
        <v>19.378934999999998</v>
      </c>
      <c r="C62" s="65">
        <v>34</v>
      </c>
      <c r="D62" s="66">
        <v>949</v>
      </c>
    </row>
    <row r="63" spans="1:14" x14ac:dyDescent="0.2">
      <c r="A63" s="14">
        <v>43985.5</v>
      </c>
      <c r="B63" s="65">
        <v>20.918934</v>
      </c>
      <c r="C63" s="65">
        <v>31</v>
      </c>
      <c r="D63" s="66">
        <v>1003</v>
      </c>
    </row>
    <row r="64" spans="1:14" x14ac:dyDescent="0.2">
      <c r="A64" s="14">
        <v>43985.541666666672</v>
      </c>
      <c r="B64" s="65">
        <v>22.028934</v>
      </c>
      <c r="C64" s="65">
        <v>26</v>
      </c>
      <c r="D64" s="66">
        <v>0</v>
      </c>
    </row>
    <row r="65" spans="1:14" x14ac:dyDescent="0.2">
      <c r="A65" s="14">
        <v>43985.583333333328</v>
      </c>
      <c r="B65" s="65">
        <v>23.598934</v>
      </c>
      <c r="C65" s="65">
        <v>18</v>
      </c>
      <c r="D65" s="66">
        <v>0</v>
      </c>
    </row>
    <row r="66" spans="1:14" x14ac:dyDescent="0.2">
      <c r="A66" s="14">
        <v>43985.625</v>
      </c>
      <c r="B66" s="65">
        <v>23.668934</v>
      </c>
      <c r="C66" s="65">
        <v>17</v>
      </c>
      <c r="D66" s="66">
        <v>0</v>
      </c>
      <c r="F66" s="16"/>
      <c r="G66" s="16"/>
      <c r="I66" s="16"/>
      <c r="J66" s="16"/>
    </row>
    <row r="67" spans="1:14" x14ac:dyDescent="0.2">
      <c r="A67" s="14">
        <v>43985.666666666672</v>
      </c>
      <c r="B67" s="65">
        <v>23.198934999999999</v>
      </c>
      <c r="C67" s="65">
        <v>17</v>
      </c>
      <c r="D67" s="66">
        <v>0</v>
      </c>
      <c r="F67" s="16"/>
      <c r="G67" s="16"/>
      <c r="I67" s="16"/>
      <c r="J67" s="16"/>
    </row>
    <row r="68" spans="1:14" x14ac:dyDescent="0.2">
      <c r="A68" s="14">
        <v>43985.708333333328</v>
      </c>
      <c r="B68" s="65">
        <v>21.308933</v>
      </c>
      <c r="C68" s="65">
        <v>20</v>
      </c>
      <c r="D68" s="66">
        <v>0</v>
      </c>
    </row>
    <row r="69" spans="1:14" x14ac:dyDescent="0.2">
      <c r="A69" s="14">
        <v>43985.75</v>
      </c>
      <c r="B69" s="65">
        <v>19.518934000000002</v>
      </c>
      <c r="C69" s="65">
        <v>21</v>
      </c>
      <c r="D69" s="66">
        <v>0</v>
      </c>
    </row>
    <row r="70" spans="1:14" x14ac:dyDescent="0.2">
      <c r="A70" s="14">
        <v>43985.791666666672</v>
      </c>
      <c r="B70" s="65">
        <v>18.368935</v>
      </c>
      <c r="C70" s="65">
        <v>22</v>
      </c>
      <c r="D70" s="66">
        <v>0</v>
      </c>
    </row>
    <row r="71" spans="1:14" x14ac:dyDescent="0.2">
      <c r="A71" s="14">
        <v>43985.833333333328</v>
      </c>
      <c r="B71" s="65">
        <v>17.228933000000001</v>
      </c>
      <c r="C71" s="65">
        <v>24</v>
      </c>
      <c r="D71" s="66">
        <v>0</v>
      </c>
    </row>
    <row r="72" spans="1:14" x14ac:dyDescent="0.2">
      <c r="A72" s="14">
        <v>43985.875</v>
      </c>
      <c r="B72" s="65">
        <v>16.228933000000001</v>
      </c>
      <c r="C72" s="65">
        <v>25</v>
      </c>
      <c r="D72" s="66">
        <v>0</v>
      </c>
    </row>
    <row r="73" spans="1:14" x14ac:dyDescent="0.2">
      <c r="A73" s="14">
        <v>43985.916666666672</v>
      </c>
      <c r="B73" s="65">
        <v>15.368935</v>
      </c>
      <c r="C73" s="65">
        <v>27</v>
      </c>
      <c r="D73" s="66">
        <v>0</v>
      </c>
    </row>
    <row r="74" spans="1:14" x14ac:dyDescent="0.2">
      <c r="A74" s="14">
        <v>43985.958333333328</v>
      </c>
      <c r="B74" s="65">
        <v>13.838934</v>
      </c>
      <c r="C74" s="65">
        <v>29</v>
      </c>
      <c r="D74" s="66">
        <v>0</v>
      </c>
      <c r="E74" s="67">
        <v>123.66666666666667</v>
      </c>
      <c r="L74" s="8"/>
      <c r="M74" s="8"/>
      <c r="N74" s="8"/>
    </row>
    <row r="75" spans="1:14" x14ac:dyDescent="0.2">
      <c r="A75" s="14">
        <v>43986</v>
      </c>
      <c r="B75" s="65">
        <v>12.808934000000001</v>
      </c>
      <c r="C75" s="65">
        <v>32</v>
      </c>
      <c r="D75" s="66">
        <v>0</v>
      </c>
    </row>
    <row r="76" spans="1:14" x14ac:dyDescent="0.2">
      <c r="A76" s="14">
        <v>43986.041666666672</v>
      </c>
      <c r="B76" s="65">
        <v>12.0289345</v>
      </c>
      <c r="C76" s="65">
        <v>33</v>
      </c>
      <c r="D76" s="66">
        <v>0</v>
      </c>
    </row>
    <row r="77" spans="1:14" x14ac:dyDescent="0.2">
      <c r="A77" s="14">
        <v>43986.083333333328</v>
      </c>
      <c r="B77" s="65">
        <v>11.368935</v>
      </c>
      <c r="C77" s="65">
        <v>35</v>
      </c>
      <c r="D77" s="66">
        <v>0</v>
      </c>
    </row>
    <row r="78" spans="1:14" x14ac:dyDescent="0.2">
      <c r="A78" s="14">
        <v>43986.125</v>
      </c>
      <c r="B78" s="65">
        <v>10.758934</v>
      </c>
      <c r="C78" s="65">
        <v>36</v>
      </c>
      <c r="D78" s="66">
        <v>0</v>
      </c>
    </row>
    <row r="79" spans="1:14" x14ac:dyDescent="0.2">
      <c r="A79" s="14">
        <v>43986.166666666672</v>
      </c>
      <c r="B79" s="65">
        <v>10.168934</v>
      </c>
      <c r="C79" s="65">
        <v>37</v>
      </c>
      <c r="D79" s="66">
        <v>0</v>
      </c>
    </row>
    <row r="80" spans="1:14" x14ac:dyDescent="0.2">
      <c r="A80" s="14">
        <v>43986.208333333328</v>
      </c>
      <c r="B80" s="65">
        <v>9.5889340000000001</v>
      </c>
      <c r="C80" s="65">
        <v>38</v>
      </c>
      <c r="D80" s="66">
        <v>0</v>
      </c>
    </row>
    <row r="81" spans="1:11" x14ac:dyDescent="0.2">
      <c r="A81" s="14">
        <v>43986.25</v>
      </c>
      <c r="B81" s="65">
        <v>9.0489339999999991</v>
      </c>
      <c r="C81" s="65">
        <v>39</v>
      </c>
      <c r="D81" s="66">
        <v>0</v>
      </c>
    </row>
    <row r="82" spans="1:11" x14ac:dyDescent="0.2">
      <c r="A82" s="14">
        <v>43986.291666666672</v>
      </c>
      <c r="B82" s="65">
        <v>8.5689340000000005</v>
      </c>
      <c r="C82" s="65">
        <v>39</v>
      </c>
      <c r="D82" s="66">
        <v>0</v>
      </c>
      <c r="F82" s="16"/>
      <c r="G82" s="16"/>
      <c r="I82" s="16"/>
      <c r="J82" s="16"/>
      <c r="K82" s="16"/>
    </row>
    <row r="83" spans="1:11" x14ac:dyDescent="0.2">
      <c r="A83" s="14">
        <v>43986.333333333328</v>
      </c>
      <c r="B83" s="65">
        <v>11.078934</v>
      </c>
      <c r="C83" s="65">
        <v>35</v>
      </c>
      <c r="D83" s="66">
        <v>0</v>
      </c>
      <c r="F83" s="16"/>
      <c r="G83" s="16"/>
      <c r="I83" s="16"/>
      <c r="J83" s="16"/>
      <c r="K83" s="16"/>
    </row>
    <row r="84" spans="1:11" x14ac:dyDescent="0.2">
      <c r="A84" s="14">
        <v>43986.375</v>
      </c>
      <c r="B84" s="65">
        <v>15.708933999999999</v>
      </c>
      <c r="C84" s="65">
        <v>32</v>
      </c>
      <c r="D84" s="66">
        <v>565</v>
      </c>
      <c r="F84" s="16"/>
      <c r="G84" s="16"/>
      <c r="I84" s="16"/>
      <c r="J84" s="16"/>
      <c r="K84" s="16"/>
    </row>
    <row r="85" spans="1:11" x14ac:dyDescent="0.2">
      <c r="A85" s="14">
        <v>43986.416666666672</v>
      </c>
      <c r="B85" s="65">
        <v>18.058933</v>
      </c>
      <c r="C85" s="65">
        <v>33</v>
      </c>
      <c r="D85" s="66">
        <v>881</v>
      </c>
      <c r="F85" s="16"/>
      <c r="G85" s="16"/>
      <c r="I85" s="16"/>
      <c r="J85" s="16"/>
      <c r="K85" s="16"/>
    </row>
    <row r="86" spans="1:11" x14ac:dyDescent="0.2">
      <c r="A86" s="14">
        <v>43986.458333333328</v>
      </c>
      <c r="B86" s="65">
        <v>19.838933999999998</v>
      </c>
      <c r="C86" s="65">
        <v>29</v>
      </c>
      <c r="D86" s="66">
        <v>0</v>
      </c>
      <c r="F86" s="16"/>
      <c r="G86" s="16"/>
      <c r="I86" s="16"/>
      <c r="J86" s="16"/>
      <c r="K86" s="16"/>
    </row>
    <row r="87" spans="1:11" x14ac:dyDescent="0.2">
      <c r="A87" s="14">
        <v>43986.5</v>
      </c>
      <c r="B87" s="65">
        <v>21.198934999999999</v>
      </c>
      <c r="C87" s="65">
        <v>27</v>
      </c>
      <c r="D87" s="66">
        <v>0</v>
      </c>
      <c r="F87" s="16"/>
      <c r="G87" s="16"/>
      <c r="I87" s="16"/>
      <c r="J87" s="16"/>
      <c r="K87" s="16"/>
    </row>
    <row r="88" spans="1:11" x14ac:dyDescent="0.2">
      <c r="A88" s="14">
        <v>43986.541666666672</v>
      </c>
      <c r="B88" s="65">
        <v>22.088933999999998</v>
      </c>
      <c r="C88" s="65">
        <v>24</v>
      </c>
      <c r="D88" s="66">
        <v>0</v>
      </c>
      <c r="F88" s="16"/>
      <c r="G88" s="16"/>
      <c r="I88" s="16"/>
      <c r="J88" s="16"/>
      <c r="K88" s="16"/>
    </row>
    <row r="89" spans="1:11" x14ac:dyDescent="0.2">
      <c r="A89" s="14">
        <v>43986.583333333328</v>
      </c>
      <c r="B89" s="65">
        <v>22.778934</v>
      </c>
      <c r="C89" s="65">
        <v>21</v>
      </c>
      <c r="D89" s="66">
        <v>0</v>
      </c>
      <c r="F89" s="16"/>
      <c r="G89" s="16"/>
      <c r="I89" s="16"/>
      <c r="J89" s="16"/>
      <c r="K89" s="16"/>
    </row>
    <row r="90" spans="1:11" x14ac:dyDescent="0.2">
      <c r="A90" s="14">
        <v>43986.625</v>
      </c>
      <c r="B90" s="65">
        <v>22.708935</v>
      </c>
      <c r="C90" s="65">
        <v>20</v>
      </c>
      <c r="D90" s="66">
        <v>0</v>
      </c>
      <c r="F90" s="16"/>
      <c r="G90" s="16"/>
      <c r="I90" s="16"/>
      <c r="J90" s="16"/>
      <c r="K90" s="16"/>
    </row>
    <row r="91" spans="1:11" x14ac:dyDescent="0.2">
      <c r="A91" s="14">
        <v>43986.666666666672</v>
      </c>
      <c r="B91" s="65">
        <v>22.038934999999999</v>
      </c>
      <c r="C91" s="65">
        <v>21</v>
      </c>
      <c r="D91" s="66">
        <v>0</v>
      </c>
      <c r="F91" s="16"/>
      <c r="G91" s="16"/>
      <c r="I91" s="16"/>
      <c r="J91" s="16"/>
      <c r="K91" s="16"/>
    </row>
    <row r="92" spans="1:11" x14ac:dyDescent="0.2">
      <c r="A92" s="14">
        <v>43986.708333333328</v>
      </c>
      <c r="B92" s="65">
        <v>19.298935</v>
      </c>
      <c r="C92" s="65">
        <v>25</v>
      </c>
      <c r="D92" s="66">
        <v>0</v>
      </c>
    </row>
    <row r="93" spans="1:11" x14ac:dyDescent="0.2">
      <c r="A93" s="14">
        <v>43986.75</v>
      </c>
      <c r="B93" s="65">
        <v>17.348934</v>
      </c>
      <c r="C93" s="65">
        <v>26</v>
      </c>
      <c r="D93" s="66">
        <v>0</v>
      </c>
    </row>
    <row r="94" spans="1:11" x14ac:dyDescent="0.2">
      <c r="A94" s="14">
        <v>43986.791666666672</v>
      </c>
      <c r="B94" s="65">
        <v>16.008934</v>
      </c>
      <c r="C94" s="65">
        <v>28</v>
      </c>
      <c r="D94" s="66">
        <v>0</v>
      </c>
    </row>
    <row r="95" spans="1:11" x14ac:dyDescent="0.2">
      <c r="A95" s="14">
        <v>43986.833333333328</v>
      </c>
      <c r="B95" s="65">
        <v>15.108934</v>
      </c>
      <c r="C95" s="65">
        <v>30</v>
      </c>
      <c r="D95" s="66">
        <v>565</v>
      </c>
    </row>
    <row r="96" spans="1:11" x14ac:dyDescent="0.2">
      <c r="A96" s="14">
        <v>43986.875</v>
      </c>
      <c r="B96" s="65">
        <v>14.408935</v>
      </c>
      <c r="C96" s="65">
        <v>33</v>
      </c>
      <c r="D96" s="66">
        <v>0</v>
      </c>
    </row>
    <row r="97" spans="1:14" x14ac:dyDescent="0.2">
      <c r="A97" s="14">
        <v>43986.916666666672</v>
      </c>
      <c r="B97" s="65">
        <v>11.688934</v>
      </c>
      <c r="C97" s="65">
        <v>45</v>
      </c>
      <c r="D97" s="66">
        <v>0</v>
      </c>
    </row>
    <row r="98" spans="1:14" x14ac:dyDescent="0.2">
      <c r="A98" s="14">
        <v>43986.958333333328</v>
      </c>
      <c r="B98" s="65">
        <v>9.5789340000000003</v>
      </c>
      <c r="C98" s="65">
        <v>61</v>
      </c>
      <c r="D98" s="66">
        <v>0</v>
      </c>
      <c r="E98" s="67">
        <v>83.791666666666671</v>
      </c>
      <c r="L98" s="8"/>
      <c r="M98" s="8"/>
      <c r="N98" s="8"/>
    </row>
    <row r="99" spans="1:14" x14ac:dyDescent="0.2">
      <c r="A99" s="14">
        <v>43987</v>
      </c>
      <c r="B99" s="65">
        <v>8.4689340000000009</v>
      </c>
      <c r="C99" s="65">
        <v>72</v>
      </c>
      <c r="D99" s="66">
        <v>0</v>
      </c>
    </row>
    <row r="100" spans="1:14" x14ac:dyDescent="0.2">
      <c r="A100" s="14">
        <v>43987.041666666672</v>
      </c>
      <c r="B100" s="65">
        <v>7.8189335</v>
      </c>
      <c r="C100" s="65">
        <v>82</v>
      </c>
      <c r="D100" s="66">
        <v>0</v>
      </c>
    </row>
    <row r="101" spans="1:14" x14ac:dyDescent="0.2">
      <c r="A101" s="14">
        <v>43987.083333333328</v>
      </c>
      <c r="B101" s="65">
        <v>7.3089336999999999</v>
      </c>
      <c r="C101" s="65">
        <v>85</v>
      </c>
      <c r="D101" s="66">
        <v>0</v>
      </c>
    </row>
    <row r="102" spans="1:14" x14ac:dyDescent="0.2">
      <c r="A102" s="14">
        <v>43987.125</v>
      </c>
      <c r="B102" s="65">
        <v>6.9989340000000002</v>
      </c>
      <c r="C102" s="65">
        <v>85</v>
      </c>
      <c r="D102" s="66">
        <v>0</v>
      </c>
    </row>
    <row r="103" spans="1:14" x14ac:dyDescent="0.2">
      <c r="A103" s="14">
        <v>43987.166666666672</v>
      </c>
      <c r="B103" s="65">
        <v>6.8989339999999997</v>
      </c>
      <c r="C103" s="65">
        <v>85</v>
      </c>
      <c r="D103" s="66">
        <v>0</v>
      </c>
    </row>
    <row r="104" spans="1:14" x14ac:dyDescent="0.2">
      <c r="A104" s="14">
        <v>43987.208333333328</v>
      </c>
      <c r="B104" s="65">
        <v>6.8889336999999999</v>
      </c>
      <c r="C104" s="65">
        <v>84</v>
      </c>
      <c r="D104" s="66">
        <v>0</v>
      </c>
    </row>
    <row r="105" spans="1:14" x14ac:dyDescent="0.2">
      <c r="A105" s="14">
        <v>43987.25</v>
      </c>
      <c r="B105" s="65">
        <v>6.8189335</v>
      </c>
      <c r="C105" s="65">
        <v>85</v>
      </c>
      <c r="D105" s="66">
        <v>0</v>
      </c>
    </row>
    <row r="106" spans="1:14" x14ac:dyDescent="0.2">
      <c r="A106" s="14">
        <v>43987.291666666672</v>
      </c>
      <c r="B106" s="65">
        <v>6.6089339999999996</v>
      </c>
      <c r="C106" s="65">
        <v>86</v>
      </c>
      <c r="D106" s="66">
        <v>0</v>
      </c>
    </row>
    <row r="107" spans="1:14" x14ac:dyDescent="0.2">
      <c r="A107" s="14">
        <v>43987.333333333328</v>
      </c>
      <c r="B107" s="65">
        <v>9.0389339999999994</v>
      </c>
      <c r="C107" s="65">
        <v>80</v>
      </c>
      <c r="D107" s="66">
        <v>0</v>
      </c>
    </row>
    <row r="108" spans="1:14" x14ac:dyDescent="0.2">
      <c r="A108" s="14">
        <v>43987.375</v>
      </c>
      <c r="B108" s="65">
        <v>12.918934</v>
      </c>
      <c r="C108" s="65">
        <v>69</v>
      </c>
      <c r="D108" s="66">
        <v>0</v>
      </c>
    </row>
    <row r="109" spans="1:14" x14ac:dyDescent="0.2">
      <c r="A109" s="14">
        <v>43987.416666666672</v>
      </c>
      <c r="B109" s="65">
        <v>15.478934000000001</v>
      </c>
      <c r="C109" s="65">
        <v>57</v>
      </c>
      <c r="D109" s="66">
        <v>8885</v>
      </c>
    </row>
    <row r="110" spans="1:14" x14ac:dyDescent="0.2">
      <c r="A110" s="14">
        <v>43987.458333333328</v>
      </c>
      <c r="B110" s="65">
        <v>17.178934000000002</v>
      </c>
      <c r="C110" s="65">
        <v>47</v>
      </c>
      <c r="D110" s="66">
        <v>1016</v>
      </c>
    </row>
    <row r="111" spans="1:14" x14ac:dyDescent="0.2">
      <c r="A111" s="14">
        <v>43987.5</v>
      </c>
      <c r="B111" s="65">
        <v>18.548935</v>
      </c>
      <c r="C111" s="65">
        <v>43</v>
      </c>
      <c r="D111" s="66">
        <v>1098</v>
      </c>
    </row>
    <row r="112" spans="1:14" x14ac:dyDescent="0.2">
      <c r="A112" s="14">
        <v>43987.541666666672</v>
      </c>
      <c r="B112" s="65">
        <v>19.658933999999999</v>
      </c>
      <c r="C112" s="65">
        <v>39</v>
      </c>
      <c r="D112" s="66">
        <v>949</v>
      </c>
    </row>
    <row r="113" spans="1:14" x14ac:dyDescent="0.2">
      <c r="A113" s="14">
        <v>43987.583333333328</v>
      </c>
      <c r="B113" s="65">
        <v>21.148933</v>
      </c>
      <c r="C113" s="65">
        <v>28</v>
      </c>
      <c r="D113" s="66">
        <v>0</v>
      </c>
    </row>
    <row r="114" spans="1:14" x14ac:dyDescent="0.2">
      <c r="A114" s="14">
        <v>43987.625</v>
      </c>
      <c r="B114" s="65">
        <v>21.378934999999998</v>
      </c>
      <c r="C114" s="65">
        <v>26</v>
      </c>
      <c r="D114" s="66">
        <v>0</v>
      </c>
      <c r="K114" s="8"/>
      <c r="L114" s="8"/>
      <c r="M114" s="8"/>
      <c r="N114" s="8"/>
    </row>
    <row r="115" spans="1:14" x14ac:dyDescent="0.2">
      <c r="A115" s="14">
        <v>43987.666666666672</v>
      </c>
      <c r="B115" s="65">
        <v>20.978933000000001</v>
      </c>
      <c r="C115" s="65">
        <v>25</v>
      </c>
      <c r="D115" s="66">
        <v>0</v>
      </c>
      <c r="K115" s="8"/>
      <c r="L115" s="8"/>
      <c r="M115" s="8"/>
      <c r="N115" s="8"/>
    </row>
    <row r="116" spans="1:14" x14ac:dyDescent="0.2">
      <c r="A116" s="14">
        <v>43987.708333333328</v>
      </c>
      <c r="B116" s="65">
        <v>19.618935</v>
      </c>
      <c r="C116" s="65">
        <v>28</v>
      </c>
      <c r="D116" s="66">
        <v>0</v>
      </c>
    </row>
    <row r="117" spans="1:14" x14ac:dyDescent="0.2">
      <c r="A117" s="14">
        <v>43987.75</v>
      </c>
      <c r="B117" s="65">
        <v>17.998933999999998</v>
      </c>
      <c r="C117" s="65">
        <v>30</v>
      </c>
      <c r="D117" s="66">
        <v>797</v>
      </c>
    </row>
    <row r="118" spans="1:14" x14ac:dyDescent="0.2">
      <c r="A118" s="14">
        <v>43987.791666666672</v>
      </c>
      <c r="B118" s="65">
        <v>16.538934999999999</v>
      </c>
      <c r="C118" s="65">
        <v>33</v>
      </c>
      <c r="D118" s="66">
        <v>692</v>
      </c>
    </row>
    <row r="119" spans="1:14" x14ac:dyDescent="0.2">
      <c r="A119" s="14">
        <v>43987.833333333328</v>
      </c>
      <c r="B119" s="65">
        <v>15.388934000000001</v>
      </c>
      <c r="C119" s="65">
        <v>35</v>
      </c>
      <c r="D119" s="66">
        <v>565</v>
      </c>
    </row>
    <row r="120" spans="1:14" x14ac:dyDescent="0.2">
      <c r="A120" s="14">
        <v>43987.875</v>
      </c>
      <c r="B120" s="65">
        <v>14.548933999999999</v>
      </c>
      <c r="C120" s="65">
        <v>37</v>
      </c>
      <c r="D120" s="66">
        <v>0</v>
      </c>
    </row>
    <row r="121" spans="1:14" x14ac:dyDescent="0.2">
      <c r="A121" s="14">
        <v>43987.916666666672</v>
      </c>
      <c r="B121" s="65">
        <v>13.428934</v>
      </c>
      <c r="C121" s="65">
        <v>40</v>
      </c>
      <c r="D121" s="66">
        <v>0</v>
      </c>
    </row>
    <row r="122" spans="1:14" x14ac:dyDescent="0.2">
      <c r="A122" s="14">
        <v>43987.958333333328</v>
      </c>
      <c r="B122" s="65">
        <v>12.188934</v>
      </c>
      <c r="C122" s="65">
        <v>43</v>
      </c>
      <c r="D122" s="66">
        <v>0</v>
      </c>
      <c r="E122" s="67">
        <v>583.41666666666663</v>
      </c>
    </row>
    <row r="123" spans="1:14" x14ac:dyDescent="0.2">
      <c r="A123" s="14">
        <v>43988</v>
      </c>
      <c r="B123" s="65">
        <v>11.178934</v>
      </c>
      <c r="C123" s="65">
        <v>46</v>
      </c>
      <c r="D123" s="66">
        <v>0</v>
      </c>
    </row>
    <row r="124" spans="1:14" x14ac:dyDescent="0.2">
      <c r="A124" s="14">
        <v>43988.041666666672</v>
      </c>
      <c r="B124" s="65">
        <v>9.5389339999999994</v>
      </c>
      <c r="C124" s="65">
        <v>53</v>
      </c>
      <c r="D124" s="66">
        <v>0</v>
      </c>
    </row>
    <row r="125" spans="1:14" x14ac:dyDescent="0.2">
      <c r="A125" s="14">
        <v>43988.083333333328</v>
      </c>
      <c r="B125" s="65">
        <v>7.7689339999999998</v>
      </c>
      <c r="C125" s="65">
        <v>75</v>
      </c>
      <c r="D125" s="66">
        <v>0</v>
      </c>
    </row>
    <row r="126" spans="1:14" x14ac:dyDescent="0.2">
      <c r="A126" s="14">
        <v>43988.125</v>
      </c>
      <c r="B126" s="65">
        <v>6.8189335</v>
      </c>
      <c r="C126" s="65">
        <v>88</v>
      </c>
      <c r="D126" s="66">
        <v>0</v>
      </c>
    </row>
    <row r="127" spans="1:14" x14ac:dyDescent="0.2">
      <c r="A127" s="14">
        <v>43988.166666666672</v>
      </c>
      <c r="B127" s="65">
        <v>6.5989336999999999</v>
      </c>
      <c r="C127" s="65">
        <v>89</v>
      </c>
      <c r="D127" s="66">
        <v>0</v>
      </c>
    </row>
    <row r="128" spans="1:14" x14ac:dyDescent="0.2">
      <c r="A128" s="14">
        <v>43988.208333333328</v>
      </c>
      <c r="B128" s="65">
        <v>6.4589340000000002</v>
      </c>
      <c r="C128" s="65">
        <v>89</v>
      </c>
      <c r="D128" s="66">
        <v>0</v>
      </c>
    </row>
    <row r="129" spans="1:4" x14ac:dyDescent="0.2">
      <c r="A129" s="14">
        <v>43988.25</v>
      </c>
      <c r="B129" s="65">
        <v>6.2089340000000002</v>
      </c>
      <c r="C129" s="65">
        <v>90</v>
      </c>
      <c r="D129" s="66">
        <v>0</v>
      </c>
    </row>
    <row r="130" spans="1:4" x14ac:dyDescent="0.2">
      <c r="A130" s="14">
        <v>43988.291666666672</v>
      </c>
      <c r="B130" s="65">
        <v>5.9689335999999997</v>
      </c>
      <c r="C130" s="65">
        <v>90</v>
      </c>
      <c r="D130" s="66">
        <v>0</v>
      </c>
    </row>
    <row r="131" spans="1:4" x14ac:dyDescent="0.2">
      <c r="A131" s="14">
        <v>43988.333333333328</v>
      </c>
      <c r="B131" s="65">
        <v>8.8889340000000008</v>
      </c>
      <c r="C131" s="65">
        <v>84</v>
      </c>
      <c r="D131" s="66">
        <v>0</v>
      </c>
    </row>
    <row r="132" spans="1:4" x14ac:dyDescent="0.2">
      <c r="A132" s="14">
        <v>43988.375</v>
      </c>
      <c r="B132" s="65">
        <v>11.828934</v>
      </c>
      <c r="C132" s="65">
        <v>74</v>
      </c>
      <c r="D132" s="66">
        <v>0</v>
      </c>
    </row>
    <row r="133" spans="1:4" x14ac:dyDescent="0.2">
      <c r="A133" s="14">
        <v>43988.416666666672</v>
      </c>
      <c r="B133" s="65">
        <v>14.188934</v>
      </c>
      <c r="C133" s="65">
        <v>60</v>
      </c>
      <c r="D133" s="66">
        <v>0</v>
      </c>
    </row>
    <row r="134" spans="1:4" x14ac:dyDescent="0.2">
      <c r="A134" s="14">
        <v>43988.458333333328</v>
      </c>
      <c r="B134" s="65">
        <v>16.238934</v>
      </c>
      <c r="C134" s="65">
        <v>51</v>
      </c>
      <c r="D134" s="66">
        <v>996</v>
      </c>
    </row>
    <row r="135" spans="1:4" x14ac:dyDescent="0.2">
      <c r="A135" s="14">
        <v>43988.5</v>
      </c>
      <c r="B135" s="65">
        <v>17.868935</v>
      </c>
      <c r="C135" s="65">
        <v>44</v>
      </c>
      <c r="D135" s="66">
        <v>1016</v>
      </c>
    </row>
    <row r="136" spans="1:4" x14ac:dyDescent="0.2">
      <c r="A136" s="14">
        <v>43988.541666666672</v>
      </c>
      <c r="B136" s="65">
        <v>19.098934</v>
      </c>
      <c r="C136" s="65">
        <v>39</v>
      </c>
      <c r="D136" s="66">
        <v>949</v>
      </c>
    </row>
    <row r="137" spans="1:4" x14ac:dyDescent="0.2">
      <c r="A137" s="14">
        <v>43988.583333333328</v>
      </c>
      <c r="B137" s="65">
        <v>21.008934</v>
      </c>
      <c r="C137" s="65">
        <v>27</v>
      </c>
      <c r="D137" s="66">
        <v>0</v>
      </c>
    </row>
    <row r="138" spans="1:4" x14ac:dyDescent="0.2">
      <c r="A138" s="14">
        <v>43988.625</v>
      </c>
      <c r="B138" s="65">
        <v>21.268934000000002</v>
      </c>
      <c r="C138" s="65">
        <v>25</v>
      </c>
      <c r="D138" s="66">
        <v>0</v>
      </c>
    </row>
    <row r="139" spans="1:4" x14ac:dyDescent="0.2">
      <c r="A139" s="14">
        <v>43988.666666666672</v>
      </c>
      <c r="B139" s="65">
        <v>20.968934999999998</v>
      </c>
      <c r="C139" s="65">
        <v>24</v>
      </c>
      <c r="D139" s="66">
        <v>0</v>
      </c>
    </row>
    <row r="140" spans="1:4" x14ac:dyDescent="0.2">
      <c r="A140" s="14">
        <v>43988.708333333328</v>
      </c>
      <c r="B140" s="65">
        <v>19.638935</v>
      </c>
      <c r="C140" s="65">
        <v>27</v>
      </c>
      <c r="D140" s="66">
        <v>0</v>
      </c>
    </row>
    <row r="141" spans="1:4" x14ac:dyDescent="0.2">
      <c r="A141" s="14">
        <v>43988.75</v>
      </c>
      <c r="B141" s="65">
        <v>17.228933000000001</v>
      </c>
      <c r="C141" s="65">
        <v>31</v>
      </c>
      <c r="D141" s="66">
        <v>797</v>
      </c>
    </row>
    <row r="142" spans="1:4" x14ac:dyDescent="0.2">
      <c r="A142" s="14">
        <v>43988.791666666672</v>
      </c>
      <c r="B142" s="65">
        <v>15.578934</v>
      </c>
      <c r="C142" s="65">
        <v>36</v>
      </c>
      <c r="D142" s="66">
        <v>565</v>
      </c>
    </row>
    <row r="143" spans="1:4" x14ac:dyDescent="0.2">
      <c r="A143" s="14">
        <v>43988.833333333328</v>
      </c>
      <c r="B143" s="65">
        <v>14.148934000000001</v>
      </c>
      <c r="C143" s="65">
        <v>40</v>
      </c>
      <c r="D143" s="66">
        <v>0</v>
      </c>
    </row>
    <row r="144" spans="1:4" x14ac:dyDescent="0.2">
      <c r="A144" s="14">
        <v>43988.875</v>
      </c>
      <c r="B144" s="65">
        <v>13.228934000000001</v>
      </c>
      <c r="C144" s="65">
        <v>43</v>
      </c>
      <c r="D144" s="66">
        <v>0</v>
      </c>
    </row>
    <row r="145" spans="1:9" x14ac:dyDescent="0.2">
      <c r="A145" s="14">
        <v>43988.916666666672</v>
      </c>
      <c r="B145" s="65">
        <v>12.298933999999999</v>
      </c>
      <c r="C145" s="65">
        <v>47</v>
      </c>
      <c r="D145" s="66">
        <v>0</v>
      </c>
    </row>
    <row r="146" spans="1:9" x14ac:dyDescent="0.2">
      <c r="A146" s="14">
        <v>43988.958333333328</v>
      </c>
      <c r="B146" s="65">
        <v>11.468934000000001</v>
      </c>
      <c r="C146" s="65">
        <v>51</v>
      </c>
      <c r="D146" s="66">
        <v>0</v>
      </c>
      <c r="E146" s="67">
        <v>180.125</v>
      </c>
    </row>
    <row r="147" spans="1:9" x14ac:dyDescent="0.2">
      <c r="A147" s="14">
        <v>43989</v>
      </c>
      <c r="B147" s="65">
        <v>9.7889339999999994</v>
      </c>
      <c r="C147" s="65">
        <v>60</v>
      </c>
      <c r="D147" s="66">
        <v>0</v>
      </c>
    </row>
    <row r="148" spans="1:9" x14ac:dyDescent="0.2">
      <c r="A148" s="14">
        <v>43989.041666666672</v>
      </c>
      <c r="B148" s="65">
        <v>8.8689350000000005</v>
      </c>
      <c r="C148" s="65">
        <v>70</v>
      </c>
      <c r="D148" s="66">
        <v>0</v>
      </c>
    </row>
    <row r="149" spans="1:9" x14ac:dyDescent="0.2">
      <c r="A149" s="14">
        <v>43989.083333333328</v>
      </c>
      <c r="B149" s="65">
        <v>8.4689340000000009</v>
      </c>
      <c r="C149" s="65">
        <v>75</v>
      </c>
      <c r="D149" s="66">
        <v>0</v>
      </c>
    </row>
    <row r="150" spans="1:9" x14ac:dyDescent="0.2">
      <c r="A150" s="14">
        <v>43989.125</v>
      </c>
      <c r="B150" s="65">
        <v>8.4189340000000001</v>
      </c>
      <c r="C150" s="65">
        <v>76</v>
      </c>
      <c r="D150" s="66">
        <v>0</v>
      </c>
    </row>
    <row r="151" spans="1:9" x14ac:dyDescent="0.2">
      <c r="A151" s="14">
        <v>43989.166666666672</v>
      </c>
      <c r="B151" s="65">
        <v>8.0889340000000001</v>
      </c>
      <c r="C151" s="65">
        <v>82</v>
      </c>
      <c r="D151" s="66">
        <v>0</v>
      </c>
    </row>
    <row r="152" spans="1:9" x14ac:dyDescent="0.2">
      <c r="A152" s="14">
        <v>43989.208333333328</v>
      </c>
      <c r="B152" s="65">
        <v>8.0389339999999994</v>
      </c>
      <c r="C152" s="65">
        <v>84</v>
      </c>
      <c r="D152" s="66">
        <v>0</v>
      </c>
    </row>
    <row r="153" spans="1:9" x14ac:dyDescent="0.2">
      <c r="A153" s="14">
        <v>43989.25</v>
      </c>
      <c r="B153" s="65">
        <v>7.9289335999999997</v>
      </c>
      <c r="C153" s="65">
        <v>86</v>
      </c>
      <c r="D153" s="66">
        <v>0</v>
      </c>
    </row>
    <row r="154" spans="1:9" x14ac:dyDescent="0.2">
      <c r="A154" s="14">
        <v>43989.291666666672</v>
      </c>
      <c r="B154" s="65">
        <v>7.5089335000000004</v>
      </c>
      <c r="C154" s="65">
        <v>90</v>
      </c>
      <c r="D154" s="66">
        <v>0</v>
      </c>
      <c r="F154" s="17"/>
      <c r="I154" s="17"/>
    </row>
    <row r="155" spans="1:9" x14ac:dyDescent="0.2">
      <c r="A155" s="14">
        <v>43989.333333333328</v>
      </c>
      <c r="B155" s="65">
        <v>9.7289340000000006</v>
      </c>
      <c r="C155" s="65">
        <v>78</v>
      </c>
      <c r="D155" s="66">
        <v>0</v>
      </c>
      <c r="F155" s="17"/>
      <c r="I155" s="17"/>
    </row>
    <row r="156" spans="1:9" x14ac:dyDescent="0.2">
      <c r="A156" s="14">
        <v>43989.375</v>
      </c>
      <c r="B156" s="65">
        <v>13.268934</v>
      </c>
      <c r="C156" s="65">
        <v>63</v>
      </c>
      <c r="D156" s="66">
        <v>0</v>
      </c>
      <c r="F156" s="17"/>
      <c r="I156" s="17"/>
    </row>
    <row r="157" spans="1:9" x14ac:dyDescent="0.2">
      <c r="A157" s="14">
        <v>43989.416666666672</v>
      </c>
      <c r="B157" s="65">
        <v>15.158935</v>
      </c>
      <c r="C157" s="65">
        <v>56</v>
      </c>
      <c r="D157" s="66">
        <v>8885</v>
      </c>
      <c r="F157" s="17"/>
      <c r="I157" s="17"/>
    </row>
    <row r="158" spans="1:9" x14ac:dyDescent="0.2">
      <c r="A158" s="14">
        <v>43989.458333333328</v>
      </c>
      <c r="B158" s="65">
        <v>16.648933</v>
      </c>
      <c r="C158" s="65">
        <v>51</v>
      </c>
      <c r="D158" s="66">
        <v>996</v>
      </c>
      <c r="F158" s="17"/>
      <c r="I158" s="17"/>
    </row>
    <row r="159" spans="1:9" x14ac:dyDescent="0.2">
      <c r="A159" s="14">
        <v>43989.5</v>
      </c>
      <c r="B159" s="65">
        <v>18.058933</v>
      </c>
      <c r="C159" s="65">
        <v>46</v>
      </c>
      <c r="D159" s="66">
        <v>1098</v>
      </c>
      <c r="F159" s="17"/>
      <c r="I159" s="17"/>
    </row>
    <row r="160" spans="1:9" x14ac:dyDescent="0.2">
      <c r="A160" s="14">
        <v>43989.541666666672</v>
      </c>
      <c r="B160" s="65">
        <v>19.198934999999999</v>
      </c>
      <c r="C160" s="65">
        <v>42</v>
      </c>
      <c r="D160" s="66">
        <v>1169</v>
      </c>
      <c r="F160" s="17"/>
      <c r="I160" s="17"/>
    </row>
    <row r="161" spans="1:14" x14ac:dyDescent="0.2">
      <c r="A161" s="14">
        <v>43989.583333333328</v>
      </c>
      <c r="B161" s="65">
        <v>21.468934999999998</v>
      </c>
      <c r="C161" s="65">
        <v>21</v>
      </c>
      <c r="D161" s="66">
        <v>0</v>
      </c>
      <c r="F161" s="17"/>
      <c r="I161" s="17"/>
    </row>
    <row r="162" spans="1:14" x14ac:dyDescent="0.2">
      <c r="A162" s="14">
        <v>43989.625</v>
      </c>
      <c r="B162" s="65">
        <v>21.658933999999999</v>
      </c>
      <c r="C162" s="65">
        <v>19</v>
      </c>
      <c r="D162" s="66">
        <v>0</v>
      </c>
      <c r="F162" s="17"/>
      <c r="I162" s="17"/>
    </row>
    <row r="163" spans="1:14" x14ac:dyDescent="0.2">
      <c r="A163" s="14">
        <v>43989.666666666672</v>
      </c>
      <c r="B163" s="65">
        <v>21.208935</v>
      </c>
      <c r="C163" s="65">
        <v>19</v>
      </c>
      <c r="D163" s="66">
        <v>0</v>
      </c>
      <c r="F163" s="17"/>
      <c r="I163" s="17"/>
    </row>
    <row r="164" spans="1:14" x14ac:dyDescent="0.2">
      <c r="A164" s="14">
        <v>43989.708333333328</v>
      </c>
      <c r="B164" s="65">
        <v>19.748933999999998</v>
      </c>
      <c r="C164" s="65">
        <v>21</v>
      </c>
      <c r="D164" s="66">
        <v>0</v>
      </c>
    </row>
    <row r="165" spans="1:14" x14ac:dyDescent="0.2">
      <c r="A165" s="14">
        <v>43989.75</v>
      </c>
      <c r="B165" s="65">
        <v>17.548935</v>
      </c>
      <c r="C165" s="65">
        <v>24</v>
      </c>
      <c r="D165" s="66">
        <v>0</v>
      </c>
    </row>
    <row r="166" spans="1:14" x14ac:dyDescent="0.2">
      <c r="A166" s="14">
        <v>43989.791666666672</v>
      </c>
      <c r="B166" s="65">
        <v>16.178934000000002</v>
      </c>
      <c r="C166" s="65">
        <v>26</v>
      </c>
      <c r="D166" s="66">
        <v>0</v>
      </c>
    </row>
    <row r="167" spans="1:14" x14ac:dyDescent="0.2">
      <c r="A167" s="14">
        <v>43989.833333333328</v>
      </c>
      <c r="B167" s="65">
        <v>15.128933999999999</v>
      </c>
      <c r="C167" s="65">
        <v>29</v>
      </c>
      <c r="D167" s="66">
        <v>0</v>
      </c>
    </row>
    <row r="168" spans="1:14" x14ac:dyDescent="0.2">
      <c r="A168" s="14">
        <v>43989.875</v>
      </c>
      <c r="B168" s="65">
        <v>13.718934000000001</v>
      </c>
      <c r="C168" s="65">
        <v>32</v>
      </c>
      <c r="D168" s="66">
        <v>0</v>
      </c>
    </row>
    <row r="169" spans="1:14" x14ac:dyDescent="0.2">
      <c r="A169" s="14">
        <v>43989.916666666672</v>
      </c>
      <c r="B169" s="65">
        <v>12.888934000000001</v>
      </c>
      <c r="C169" s="65">
        <v>33</v>
      </c>
      <c r="D169" s="66">
        <v>0</v>
      </c>
    </row>
    <row r="170" spans="1:14" x14ac:dyDescent="0.2">
      <c r="A170" s="14">
        <v>43989.958333333328</v>
      </c>
      <c r="B170" s="65">
        <v>12.628933999999999</v>
      </c>
      <c r="C170" s="65">
        <v>34</v>
      </c>
      <c r="D170" s="66">
        <v>0</v>
      </c>
      <c r="E170" s="67">
        <v>506.16666666666669</v>
      </c>
      <c r="L170" s="8"/>
      <c r="M170" s="8"/>
      <c r="N170" s="8"/>
    </row>
    <row r="171" spans="1:14" x14ac:dyDescent="0.2">
      <c r="A171" s="14">
        <v>43990</v>
      </c>
      <c r="B171" s="65">
        <v>11.808934000000001</v>
      </c>
      <c r="C171" s="65">
        <v>36</v>
      </c>
      <c r="D171" s="66">
        <v>0</v>
      </c>
    </row>
    <row r="172" spans="1:14" x14ac:dyDescent="0.2">
      <c r="A172" s="14">
        <v>43990.041666666672</v>
      </c>
      <c r="B172" s="65">
        <v>10.448935000000001</v>
      </c>
      <c r="C172" s="65">
        <v>39</v>
      </c>
      <c r="D172" s="66">
        <v>0</v>
      </c>
    </row>
    <row r="173" spans="1:14" x14ac:dyDescent="0.2">
      <c r="A173" s="14">
        <v>43990.083333333328</v>
      </c>
      <c r="B173" s="65">
        <v>9.3789339999999992</v>
      </c>
      <c r="C173" s="65">
        <v>45</v>
      </c>
      <c r="D173" s="66">
        <v>0</v>
      </c>
    </row>
    <row r="174" spans="1:14" x14ac:dyDescent="0.2">
      <c r="A174" s="14">
        <v>43990.125</v>
      </c>
      <c r="B174" s="65">
        <v>8.4989340000000002</v>
      </c>
      <c r="C174" s="65">
        <v>53</v>
      </c>
      <c r="D174" s="66">
        <v>0</v>
      </c>
    </row>
    <row r="175" spans="1:14" x14ac:dyDescent="0.2">
      <c r="A175" s="14">
        <v>43990.166666666672</v>
      </c>
      <c r="B175" s="65">
        <v>7.7389336000000002</v>
      </c>
      <c r="C175" s="65">
        <v>62</v>
      </c>
      <c r="D175" s="66">
        <v>0</v>
      </c>
    </row>
    <row r="176" spans="1:14" x14ac:dyDescent="0.2">
      <c r="A176" s="14">
        <v>43990.208333333328</v>
      </c>
      <c r="B176" s="65">
        <v>7.2589335000000004</v>
      </c>
      <c r="C176" s="65">
        <v>67</v>
      </c>
      <c r="D176" s="66">
        <v>0</v>
      </c>
    </row>
    <row r="177" spans="1:9" x14ac:dyDescent="0.2">
      <c r="A177" s="14">
        <v>43990.25</v>
      </c>
      <c r="B177" s="65">
        <v>6.5889335000000004</v>
      </c>
      <c r="C177" s="65">
        <v>70</v>
      </c>
      <c r="D177" s="66">
        <v>0</v>
      </c>
    </row>
    <row r="178" spans="1:9" x14ac:dyDescent="0.2">
      <c r="A178" s="14">
        <v>43990.291666666672</v>
      </c>
      <c r="B178" s="65">
        <v>5.9589340000000002</v>
      </c>
      <c r="C178" s="65">
        <v>79</v>
      </c>
      <c r="D178" s="66">
        <v>0</v>
      </c>
      <c r="F178" s="17"/>
      <c r="I178" s="17"/>
    </row>
    <row r="179" spans="1:9" x14ac:dyDescent="0.2">
      <c r="A179" s="14">
        <v>43990.333333333328</v>
      </c>
      <c r="B179" s="65">
        <v>8.2289340000000006</v>
      </c>
      <c r="C179" s="65">
        <v>71</v>
      </c>
      <c r="D179" s="66">
        <v>0</v>
      </c>
      <c r="F179" s="17"/>
      <c r="I179" s="17"/>
    </row>
    <row r="180" spans="1:9" x14ac:dyDescent="0.2">
      <c r="A180" s="14">
        <v>43990.375</v>
      </c>
      <c r="B180" s="65">
        <v>12.918934</v>
      </c>
      <c r="C180" s="65">
        <v>54</v>
      </c>
      <c r="D180" s="66">
        <v>0</v>
      </c>
      <c r="F180" s="17"/>
      <c r="I180" s="17"/>
    </row>
    <row r="181" spans="1:9" x14ac:dyDescent="0.2">
      <c r="A181" s="14">
        <v>43990.416666666672</v>
      </c>
      <c r="B181" s="65">
        <v>15.328934</v>
      </c>
      <c r="C181" s="65">
        <v>41</v>
      </c>
      <c r="D181" s="66">
        <v>811</v>
      </c>
      <c r="F181" s="17"/>
      <c r="I181" s="17"/>
    </row>
    <row r="182" spans="1:9" x14ac:dyDescent="0.2">
      <c r="A182" s="14">
        <v>43990.458333333328</v>
      </c>
      <c r="B182" s="65">
        <v>17.228933000000001</v>
      </c>
      <c r="C182" s="65">
        <v>36</v>
      </c>
      <c r="D182" s="66">
        <v>797</v>
      </c>
      <c r="F182" s="17"/>
      <c r="I182" s="17"/>
    </row>
    <row r="183" spans="1:9" x14ac:dyDescent="0.2">
      <c r="A183" s="14">
        <v>43990.5</v>
      </c>
      <c r="B183" s="65">
        <v>18.858934000000001</v>
      </c>
      <c r="C183" s="65">
        <v>32</v>
      </c>
      <c r="D183" s="66">
        <v>881</v>
      </c>
      <c r="F183" s="17"/>
      <c r="I183" s="17"/>
    </row>
    <row r="184" spans="1:9" x14ac:dyDescent="0.2">
      <c r="A184" s="14">
        <v>43990.541666666672</v>
      </c>
      <c r="B184" s="65">
        <v>20.008934</v>
      </c>
      <c r="C184" s="65">
        <v>28</v>
      </c>
      <c r="D184" s="66">
        <v>0</v>
      </c>
      <c r="F184" s="17"/>
      <c r="I184" s="17"/>
    </row>
    <row r="185" spans="1:9" x14ac:dyDescent="0.2">
      <c r="A185" s="14">
        <v>43990.583333333328</v>
      </c>
      <c r="B185" s="65">
        <v>21.768934000000002</v>
      </c>
      <c r="C185" s="65">
        <v>16</v>
      </c>
      <c r="D185" s="66">
        <v>0</v>
      </c>
      <c r="F185" s="17"/>
      <c r="I185" s="17"/>
    </row>
    <row r="186" spans="1:9" x14ac:dyDescent="0.2">
      <c r="A186" s="14">
        <v>43990.625</v>
      </c>
      <c r="B186" s="65">
        <v>21.858934000000001</v>
      </c>
      <c r="C186" s="65">
        <v>15</v>
      </c>
      <c r="D186" s="66">
        <v>0</v>
      </c>
      <c r="F186" s="17"/>
      <c r="I186" s="17"/>
    </row>
    <row r="187" spans="1:9" x14ac:dyDescent="0.2">
      <c r="A187" s="14">
        <v>43990.666666666672</v>
      </c>
      <c r="B187" s="65">
        <v>21.378934999999998</v>
      </c>
      <c r="C187" s="65">
        <v>15</v>
      </c>
      <c r="D187" s="66">
        <v>0</v>
      </c>
      <c r="F187" s="17"/>
      <c r="I187" s="17"/>
    </row>
    <row r="188" spans="1:9" x14ac:dyDescent="0.2">
      <c r="A188" s="14">
        <v>43990.708333333328</v>
      </c>
      <c r="B188" s="65">
        <v>19.788934999999999</v>
      </c>
      <c r="C188" s="65">
        <v>18</v>
      </c>
      <c r="D188" s="66">
        <v>0</v>
      </c>
    </row>
    <row r="189" spans="1:9" x14ac:dyDescent="0.2">
      <c r="A189" s="14">
        <v>43990.75</v>
      </c>
      <c r="B189" s="65">
        <v>18.198934999999999</v>
      </c>
      <c r="C189" s="65">
        <v>18</v>
      </c>
      <c r="D189" s="66">
        <v>0</v>
      </c>
    </row>
    <row r="190" spans="1:9" x14ac:dyDescent="0.2">
      <c r="A190" s="14">
        <v>43990.791666666672</v>
      </c>
      <c r="B190" s="65">
        <v>16.738934</v>
      </c>
      <c r="C190" s="65">
        <v>20</v>
      </c>
      <c r="D190" s="66">
        <v>0</v>
      </c>
    </row>
    <row r="191" spans="1:9" x14ac:dyDescent="0.2">
      <c r="A191" s="14">
        <v>43990.833333333328</v>
      </c>
      <c r="B191" s="65">
        <v>15.298933999999999</v>
      </c>
      <c r="C191" s="65">
        <v>22</v>
      </c>
      <c r="D191" s="66">
        <v>0</v>
      </c>
    </row>
    <row r="192" spans="1:9" x14ac:dyDescent="0.2">
      <c r="A192" s="14">
        <v>43990.875</v>
      </c>
      <c r="B192" s="65">
        <v>14.0289345</v>
      </c>
      <c r="C192" s="65">
        <v>25</v>
      </c>
      <c r="D192" s="66">
        <v>0</v>
      </c>
    </row>
    <row r="193" spans="1:14" x14ac:dyDescent="0.2">
      <c r="A193" s="14">
        <v>43990.916666666672</v>
      </c>
      <c r="B193" s="65">
        <v>13.438934</v>
      </c>
      <c r="C193" s="65">
        <v>25</v>
      </c>
      <c r="D193" s="66">
        <v>0</v>
      </c>
    </row>
    <row r="194" spans="1:14" x14ac:dyDescent="0.2">
      <c r="A194" s="14">
        <v>43990.958333333328</v>
      </c>
      <c r="B194" s="65">
        <v>13.078934</v>
      </c>
      <c r="C194" s="65">
        <v>26</v>
      </c>
      <c r="D194" s="66">
        <v>0</v>
      </c>
      <c r="E194" s="67">
        <v>103.70833333333333</v>
      </c>
      <c r="L194" s="8"/>
      <c r="M194" s="8"/>
      <c r="N194" s="8"/>
    </row>
    <row r="195" spans="1:14" x14ac:dyDescent="0.2">
      <c r="A195" s="14">
        <v>43991</v>
      </c>
      <c r="B195" s="65">
        <v>12.598934</v>
      </c>
      <c r="C195" s="65">
        <v>27</v>
      </c>
      <c r="D195" s="66">
        <v>0</v>
      </c>
    </row>
    <row r="196" spans="1:14" x14ac:dyDescent="0.2">
      <c r="A196" s="14">
        <v>43991.041666666672</v>
      </c>
      <c r="B196" s="65">
        <v>11.238934499999999</v>
      </c>
      <c r="C196" s="65">
        <v>30</v>
      </c>
      <c r="D196" s="66">
        <v>0</v>
      </c>
    </row>
    <row r="197" spans="1:14" x14ac:dyDescent="0.2">
      <c r="A197" s="14">
        <v>43991.083333333328</v>
      </c>
      <c r="B197" s="65">
        <v>10.168934</v>
      </c>
      <c r="C197" s="65">
        <v>33</v>
      </c>
      <c r="D197" s="66">
        <v>0</v>
      </c>
    </row>
    <row r="198" spans="1:14" x14ac:dyDescent="0.2">
      <c r="A198" s="14">
        <v>43991.125</v>
      </c>
      <c r="B198" s="65">
        <v>9.2289340000000006</v>
      </c>
      <c r="C198" s="65">
        <v>37</v>
      </c>
      <c r="D198" s="66">
        <v>0</v>
      </c>
    </row>
    <row r="199" spans="1:14" x14ac:dyDescent="0.2">
      <c r="A199" s="14">
        <v>43991.166666666672</v>
      </c>
      <c r="B199" s="65">
        <v>8.3889340000000008</v>
      </c>
      <c r="C199" s="65">
        <v>42</v>
      </c>
      <c r="D199" s="66">
        <v>0</v>
      </c>
    </row>
    <row r="200" spans="1:14" x14ac:dyDescent="0.2">
      <c r="A200" s="14">
        <v>43991.208333333328</v>
      </c>
      <c r="B200" s="65">
        <v>7.5689335</v>
      </c>
      <c r="C200" s="65">
        <v>47</v>
      </c>
      <c r="D200" s="66">
        <v>0</v>
      </c>
    </row>
    <row r="201" spans="1:14" x14ac:dyDescent="0.2">
      <c r="A201" s="14">
        <v>43991.25</v>
      </c>
      <c r="B201" s="65">
        <v>6.6989336000000002</v>
      </c>
      <c r="C201" s="65">
        <v>52</v>
      </c>
      <c r="D201" s="66">
        <v>0</v>
      </c>
    </row>
    <row r="202" spans="1:14" x14ac:dyDescent="0.2">
      <c r="A202" s="14">
        <v>43991.291666666672</v>
      </c>
      <c r="B202" s="65">
        <v>5.9789339999999997</v>
      </c>
      <c r="C202" s="65">
        <v>57</v>
      </c>
      <c r="D202" s="66">
        <v>0</v>
      </c>
      <c r="F202" s="17"/>
      <c r="I202" s="17"/>
    </row>
    <row r="203" spans="1:14" x14ac:dyDescent="0.2">
      <c r="A203" s="14">
        <v>43991.333333333328</v>
      </c>
      <c r="B203" s="65">
        <v>8.2889339999999994</v>
      </c>
      <c r="C203" s="65">
        <v>55</v>
      </c>
      <c r="D203" s="66">
        <v>0</v>
      </c>
      <c r="F203" s="17"/>
      <c r="I203" s="17"/>
    </row>
    <row r="204" spans="1:14" x14ac:dyDescent="0.2">
      <c r="A204" s="14">
        <v>43991.375</v>
      </c>
      <c r="B204" s="65">
        <v>12.968934000000001</v>
      </c>
      <c r="C204" s="65">
        <v>43</v>
      </c>
      <c r="D204" s="66">
        <v>0</v>
      </c>
      <c r="F204" s="17"/>
      <c r="I204" s="17"/>
    </row>
    <row r="205" spans="1:14" x14ac:dyDescent="0.2">
      <c r="A205" s="14">
        <v>43991.416666666672</v>
      </c>
      <c r="B205" s="65">
        <v>15.628933999999999</v>
      </c>
      <c r="C205" s="65">
        <v>37</v>
      </c>
      <c r="D205" s="66">
        <v>565</v>
      </c>
      <c r="F205" s="17"/>
      <c r="I205" s="17"/>
    </row>
    <row r="206" spans="1:14" x14ac:dyDescent="0.2">
      <c r="A206" s="14">
        <v>43991.458333333328</v>
      </c>
      <c r="B206" s="65">
        <v>17.238934</v>
      </c>
      <c r="C206" s="65">
        <v>38</v>
      </c>
      <c r="D206" s="66">
        <v>797</v>
      </c>
      <c r="F206" s="17"/>
      <c r="I206" s="17"/>
    </row>
    <row r="207" spans="1:14" x14ac:dyDescent="0.2">
      <c r="A207" s="14">
        <v>43991.5</v>
      </c>
      <c r="B207" s="65">
        <v>18.538934999999999</v>
      </c>
      <c r="C207" s="65">
        <v>36</v>
      </c>
      <c r="D207" s="66">
        <v>881</v>
      </c>
      <c r="F207" s="17"/>
      <c r="I207" s="17"/>
    </row>
    <row r="208" spans="1:14" x14ac:dyDescent="0.2">
      <c r="A208" s="14">
        <v>43991.541666666672</v>
      </c>
      <c r="B208" s="65">
        <v>19.518934000000002</v>
      </c>
      <c r="C208" s="65">
        <v>31</v>
      </c>
      <c r="D208" s="66">
        <v>949</v>
      </c>
      <c r="F208" s="17"/>
      <c r="I208" s="17"/>
    </row>
    <row r="209" spans="1:14" x14ac:dyDescent="0.2">
      <c r="A209" s="14">
        <v>43991.583333333328</v>
      </c>
      <c r="B209" s="65">
        <v>20.678934000000002</v>
      </c>
      <c r="C209" s="65">
        <v>21</v>
      </c>
      <c r="D209" s="66">
        <v>0</v>
      </c>
      <c r="F209" s="17"/>
      <c r="I209" s="17"/>
    </row>
    <row r="210" spans="1:14" x14ac:dyDescent="0.2">
      <c r="A210" s="14">
        <v>43991.625</v>
      </c>
      <c r="B210" s="65">
        <v>20.728933000000001</v>
      </c>
      <c r="C210" s="65">
        <v>20</v>
      </c>
      <c r="D210" s="66">
        <v>0</v>
      </c>
      <c r="F210" s="17"/>
      <c r="I210" s="17"/>
    </row>
    <row r="211" spans="1:14" x14ac:dyDescent="0.2">
      <c r="A211" s="14">
        <v>43991.666666666672</v>
      </c>
      <c r="B211" s="65">
        <v>20.188934</v>
      </c>
      <c r="C211" s="65">
        <v>21</v>
      </c>
      <c r="D211" s="66">
        <v>0</v>
      </c>
      <c r="F211" s="17"/>
      <c r="I211" s="17"/>
    </row>
    <row r="212" spans="1:14" x14ac:dyDescent="0.2">
      <c r="A212" s="14">
        <v>43991.708333333328</v>
      </c>
      <c r="B212" s="65">
        <v>17.838933999999998</v>
      </c>
      <c r="C212" s="65">
        <v>25</v>
      </c>
      <c r="D212" s="66">
        <v>0</v>
      </c>
    </row>
    <row r="213" spans="1:14" x14ac:dyDescent="0.2">
      <c r="A213" s="14">
        <v>43991.75</v>
      </c>
      <c r="B213" s="65">
        <v>16.278934</v>
      </c>
      <c r="C213" s="65">
        <v>28</v>
      </c>
      <c r="D213" s="66">
        <v>0</v>
      </c>
    </row>
    <row r="214" spans="1:14" x14ac:dyDescent="0.2">
      <c r="A214" s="14">
        <v>43991.791666666672</v>
      </c>
      <c r="B214" s="65">
        <v>15.648934000000001</v>
      </c>
      <c r="C214" s="65">
        <v>29</v>
      </c>
      <c r="D214" s="66">
        <v>0</v>
      </c>
    </row>
    <row r="215" spans="1:14" x14ac:dyDescent="0.2">
      <c r="A215" s="14">
        <v>43991.833333333328</v>
      </c>
      <c r="B215" s="65">
        <v>15.108934</v>
      </c>
      <c r="C215" s="65">
        <v>30</v>
      </c>
      <c r="D215" s="66">
        <v>565</v>
      </c>
    </row>
    <row r="216" spans="1:14" x14ac:dyDescent="0.2">
      <c r="A216" s="14">
        <v>43991.875</v>
      </c>
      <c r="B216" s="65">
        <v>14.058934000000001</v>
      </c>
      <c r="C216" s="65">
        <v>33</v>
      </c>
      <c r="D216" s="66">
        <v>0</v>
      </c>
    </row>
    <row r="217" spans="1:14" x14ac:dyDescent="0.2">
      <c r="A217" s="14">
        <v>43991.916666666672</v>
      </c>
      <c r="B217" s="65">
        <v>12.998934</v>
      </c>
      <c r="C217" s="65">
        <v>35</v>
      </c>
      <c r="D217" s="66">
        <v>0</v>
      </c>
    </row>
    <row r="218" spans="1:14" x14ac:dyDescent="0.2">
      <c r="A218" s="14">
        <v>43991.958333333328</v>
      </c>
      <c r="B218" s="65">
        <v>12.258934</v>
      </c>
      <c r="C218" s="65">
        <v>37</v>
      </c>
      <c r="D218" s="66">
        <v>0</v>
      </c>
      <c r="E218" s="67">
        <v>156.54166666666666</v>
      </c>
      <c r="L218" s="8"/>
      <c r="M218" s="8"/>
      <c r="N218" s="8"/>
    </row>
    <row r="219" spans="1:14" x14ac:dyDescent="0.2">
      <c r="A219" s="14">
        <v>43992</v>
      </c>
      <c r="B219" s="65">
        <v>11.578934</v>
      </c>
      <c r="C219" s="65">
        <v>39</v>
      </c>
      <c r="D219" s="66">
        <v>0</v>
      </c>
    </row>
    <row r="220" spans="1:14" x14ac:dyDescent="0.2">
      <c r="A220" s="14">
        <v>43992.041666666672</v>
      </c>
      <c r="B220" s="65">
        <v>10.838934</v>
      </c>
      <c r="C220" s="65">
        <v>42</v>
      </c>
      <c r="D220" s="66">
        <v>0</v>
      </c>
    </row>
    <row r="221" spans="1:14" x14ac:dyDescent="0.2">
      <c r="A221" s="14">
        <v>43992.083333333328</v>
      </c>
      <c r="B221" s="65">
        <v>10.048933999999999</v>
      </c>
      <c r="C221" s="65">
        <v>46</v>
      </c>
      <c r="D221" s="66">
        <v>0</v>
      </c>
    </row>
    <row r="222" spans="1:14" x14ac:dyDescent="0.2">
      <c r="A222" s="14">
        <v>43992.125</v>
      </c>
      <c r="B222" s="65">
        <v>9.4489350000000005</v>
      </c>
      <c r="C222" s="65">
        <v>49</v>
      </c>
      <c r="D222" s="66">
        <v>0</v>
      </c>
    </row>
    <row r="223" spans="1:14" x14ac:dyDescent="0.2">
      <c r="A223" s="14">
        <v>43992.166666666672</v>
      </c>
      <c r="B223" s="65">
        <v>9.0289345000000001</v>
      </c>
      <c r="C223" s="65">
        <v>52</v>
      </c>
      <c r="D223" s="66">
        <v>0</v>
      </c>
    </row>
    <row r="224" spans="1:14" x14ac:dyDescent="0.2">
      <c r="A224" s="14">
        <v>43992.208333333328</v>
      </c>
      <c r="B224" s="65">
        <v>8.6289339999999992</v>
      </c>
      <c r="C224" s="65">
        <v>55</v>
      </c>
      <c r="D224" s="66">
        <v>0</v>
      </c>
    </row>
    <row r="225" spans="1:9" x14ac:dyDescent="0.2">
      <c r="A225" s="14">
        <v>43992.25</v>
      </c>
      <c r="B225" s="65">
        <v>8.2489340000000002</v>
      </c>
      <c r="C225" s="65">
        <v>59</v>
      </c>
      <c r="D225" s="66">
        <v>0</v>
      </c>
    </row>
    <row r="226" spans="1:9" x14ac:dyDescent="0.2">
      <c r="A226" s="14">
        <v>43992.291666666672</v>
      </c>
      <c r="B226" s="65">
        <v>8.0889340000000001</v>
      </c>
      <c r="C226" s="65">
        <v>63</v>
      </c>
      <c r="D226" s="66">
        <v>0</v>
      </c>
      <c r="F226" s="22"/>
      <c r="G226" s="21"/>
      <c r="H226" s="21"/>
      <c r="I226" s="22"/>
    </row>
    <row r="227" spans="1:9" x14ac:dyDescent="0.2">
      <c r="A227" s="14">
        <v>43992.333333333328</v>
      </c>
      <c r="B227" s="65">
        <v>10.268934</v>
      </c>
      <c r="C227" s="65">
        <v>59</v>
      </c>
      <c r="D227" s="66">
        <v>0</v>
      </c>
      <c r="F227" s="22"/>
      <c r="G227" s="21"/>
      <c r="H227" s="21"/>
      <c r="I227" s="22"/>
    </row>
    <row r="228" spans="1:9" x14ac:dyDescent="0.2">
      <c r="A228" s="14">
        <v>43992.375</v>
      </c>
      <c r="B228" s="65">
        <v>13.898934000000001</v>
      </c>
      <c r="C228" s="65">
        <v>54</v>
      </c>
      <c r="D228" s="66">
        <v>0</v>
      </c>
      <c r="F228" s="22"/>
      <c r="G228" s="21"/>
      <c r="H228" s="21"/>
      <c r="I228" s="22"/>
    </row>
    <row r="229" spans="1:9" x14ac:dyDescent="0.2">
      <c r="A229" s="14">
        <v>43992.416666666672</v>
      </c>
      <c r="B229" s="65">
        <v>16.578934</v>
      </c>
      <c r="C229" s="65">
        <v>47</v>
      </c>
      <c r="D229" s="66">
        <v>921</v>
      </c>
      <c r="F229" s="22"/>
      <c r="G229" s="21"/>
      <c r="H229" s="21"/>
      <c r="I229" s="22"/>
    </row>
    <row r="230" spans="1:9" x14ac:dyDescent="0.2">
      <c r="A230" s="14">
        <v>43992.458333333328</v>
      </c>
      <c r="B230" s="65">
        <v>18.118935</v>
      </c>
      <c r="C230" s="65">
        <v>44</v>
      </c>
      <c r="D230" s="66">
        <v>1098</v>
      </c>
      <c r="F230" s="22"/>
      <c r="G230" s="21"/>
      <c r="H230" s="21"/>
      <c r="I230" s="22"/>
    </row>
    <row r="231" spans="1:9" x14ac:dyDescent="0.2">
      <c r="A231" s="14">
        <v>43992.5</v>
      </c>
      <c r="B231" s="65">
        <v>19.408933999999999</v>
      </c>
      <c r="C231" s="65">
        <v>39</v>
      </c>
      <c r="D231" s="66">
        <v>949</v>
      </c>
      <c r="F231" s="22"/>
      <c r="G231" s="21"/>
      <c r="H231" s="21"/>
      <c r="I231" s="22"/>
    </row>
    <row r="232" spans="1:9" x14ac:dyDescent="0.2">
      <c r="A232" s="14">
        <v>43992.541666666672</v>
      </c>
      <c r="B232" s="65">
        <v>20.448934999999999</v>
      </c>
      <c r="C232" s="65">
        <v>33</v>
      </c>
      <c r="D232" s="66">
        <v>1003</v>
      </c>
      <c r="F232" s="22"/>
      <c r="G232" s="21"/>
      <c r="H232" s="21"/>
      <c r="I232" s="22"/>
    </row>
    <row r="233" spans="1:9" x14ac:dyDescent="0.2">
      <c r="A233" s="14">
        <v>43992.583333333328</v>
      </c>
      <c r="B233" s="65">
        <v>20.808933</v>
      </c>
      <c r="C233" s="65">
        <v>27</v>
      </c>
      <c r="D233" s="66">
        <v>0</v>
      </c>
      <c r="F233" s="22"/>
      <c r="G233" s="21"/>
      <c r="H233" s="21"/>
      <c r="I233" s="22"/>
    </row>
    <row r="234" spans="1:9" x14ac:dyDescent="0.2">
      <c r="A234" s="14">
        <v>43992.625</v>
      </c>
      <c r="B234" s="65">
        <v>20.948934999999999</v>
      </c>
      <c r="C234" s="65">
        <v>26</v>
      </c>
      <c r="D234" s="66">
        <v>0</v>
      </c>
      <c r="F234" s="22"/>
      <c r="G234" s="21"/>
      <c r="H234" s="21"/>
      <c r="I234" s="22"/>
    </row>
    <row r="235" spans="1:9" x14ac:dyDescent="0.2">
      <c r="A235" s="14">
        <v>43992.666666666672</v>
      </c>
      <c r="B235" s="65">
        <v>20.438934</v>
      </c>
      <c r="C235" s="65">
        <v>28</v>
      </c>
      <c r="D235" s="66">
        <v>0</v>
      </c>
      <c r="F235" s="22"/>
      <c r="G235" s="21"/>
      <c r="H235" s="21"/>
      <c r="I235" s="22"/>
    </row>
    <row r="236" spans="1:9" x14ac:dyDescent="0.2">
      <c r="A236" s="14">
        <v>43992.708333333328</v>
      </c>
      <c r="B236" s="65">
        <v>18.568933000000001</v>
      </c>
      <c r="C236" s="65">
        <v>32</v>
      </c>
      <c r="D236" s="66">
        <v>881</v>
      </c>
      <c r="F236" s="21"/>
      <c r="G236" s="21"/>
      <c r="H236" s="21"/>
      <c r="I236" s="21"/>
    </row>
    <row r="237" spans="1:9" x14ac:dyDescent="0.2">
      <c r="A237" s="14">
        <v>43992.75</v>
      </c>
      <c r="B237" s="65">
        <v>16.278934</v>
      </c>
      <c r="C237" s="65">
        <v>38</v>
      </c>
      <c r="D237" s="66">
        <v>692</v>
      </c>
    </row>
    <row r="238" spans="1:9" x14ac:dyDescent="0.2">
      <c r="A238" s="14">
        <v>43992.791666666672</v>
      </c>
      <c r="B238" s="65">
        <v>15.508934</v>
      </c>
      <c r="C238" s="65">
        <v>41</v>
      </c>
      <c r="D238" s="66">
        <v>811</v>
      </c>
    </row>
    <row r="239" spans="1:9" x14ac:dyDescent="0.2">
      <c r="A239" s="14">
        <v>43992.833333333328</v>
      </c>
      <c r="B239" s="65">
        <v>14.978934000000001</v>
      </c>
      <c r="C239" s="65">
        <v>43</v>
      </c>
      <c r="D239" s="66">
        <v>0</v>
      </c>
    </row>
    <row r="240" spans="1:9" x14ac:dyDescent="0.2">
      <c r="A240" s="14">
        <v>43992.875</v>
      </c>
      <c r="B240" s="65">
        <v>14.628933999999999</v>
      </c>
      <c r="C240" s="65">
        <v>45</v>
      </c>
      <c r="D240" s="66">
        <v>0</v>
      </c>
    </row>
    <row r="241" spans="1:14" x14ac:dyDescent="0.2">
      <c r="A241" s="14">
        <v>43992.916666666672</v>
      </c>
      <c r="B241" s="65">
        <v>13.968934000000001</v>
      </c>
      <c r="C241" s="65">
        <v>47</v>
      </c>
      <c r="D241" s="66">
        <v>0</v>
      </c>
    </row>
    <row r="242" spans="1:14" x14ac:dyDescent="0.2">
      <c r="A242" s="14">
        <v>43992.958333333328</v>
      </c>
      <c r="B242" s="65">
        <v>12.178934</v>
      </c>
      <c r="C242" s="65">
        <v>52</v>
      </c>
      <c r="D242" s="66">
        <v>0</v>
      </c>
      <c r="E242" s="67">
        <v>264.79166666666669</v>
      </c>
      <c r="L242" s="8"/>
      <c r="M242" s="8"/>
      <c r="N242" s="8"/>
    </row>
    <row r="243" spans="1:14" x14ac:dyDescent="0.2">
      <c r="A243" s="14">
        <v>43993</v>
      </c>
      <c r="B243" s="65">
        <v>10.638934000000001</v>
      </c>
      <c r="C243" s="65">
        <v>58</v>
      </c>
      <c r="D243" s="66">
        <v>0</v>
      </c>
    </row>
    <row r="244" spans="1:14" x14ac:dyDescent="0.2">
      <c r="A244" s="14">
        <v>43993.041666666672</v>
      </c>
      <c r="B244" s="65">
        <v>9.7289340000000006</v>
      </c>
      <c r="C244" s="65">
        <v>62</v>
      </c>
      <c r="D244" s="66">
        <v>0</v>
      </c>
    </row>
    <row r="245" spans="1:14" x14ac:dyDescent="0.2">
      <c r="A245" s="14">
        <v>43993.083333333328</v>
      </c>
      <c r="B245" s="65">
        <v>8.9289339999999999</v>
      </c>
      <c r="C245" s="65">
        <v>66</v>
      </c>
      <c r="D245" s="66">
        <v>0</v>
      </c>
    </row>
    <row r="246" spans="1:14" x14ac:dyDescent="0.2">
      <c r="A246" s="14">
        <v>43993.125</v>
      </c>
      <c r="B246" s="65">
        <v>8.7689339999999998</v>
      </c>
      <c r="C246" s="65">
        <v>68</v>
      </c>
      <c r="D246" s="66">
        <v>0</v>
      </c>
    </row>
    <row r="247" spans="1:14" x14ac:dyDescent="0.2">
      <c r="A247" s="14">
        <v>43993.166666666672</v>
      </c>
      <c r="B247" s="65">
        <v>8.758934</v>
      </c>
      <c r="C247" s="65">
        <v>69</v>
      </c>
      <c r="D247" s="66">
        <v>0</v>
      </c>
    </row>
    <row r="248" spans="1:14" x14ac:dyDescent="0.2">
      <c r="A248" s="14">
        <v>43993.208333333328</v>
      </c>
      <c r="B248" s="65">
        <v>8.4489350000000005</v>
      </c>
      <c r="C248" s="65">
        <v>72</v>
      </c>
      <c r="D248" s="66">
        <v>0</v>
      </c>
    </row>
    <row r="249" spans="1:14" x14ac:dyDescent="0.2">
      <c r="A249" s="14">
        <v>43993.25</v>
      </c>
      <c r="B249" s="65">
        <v>8.5889340000000001</v>
      </c>
      <c r="C249" s="65">
        <v>72</v>
      </c>
      <c r="D249" s="66">
        <v>0</v>
      </c>
    </row>
    <row r="250" spans="1:14" x14ac:dyDescent="0.2">
      <c r="A250" s="14">
        <v>43993.291666666672</v>
      </c>
      <c r="B250" s="65">
        <v>8.1889339999999997</v>
      </c>
      <c r="C250" s="65">
        <v>74</v>
      </c>
      <c r="D250" s="66">
        <v>0</v>
      </c>
      <c r="F250" s="22"/>
      <c r="G250" s="21"/>
      <c r="H250" s="21"/>
      <c r="I250" s="22"/>
    </row>
    <row r="251" spans="1:14" x14ac:dyDescent="0.2">
      <c r="A251" s="14">
        <v>43993.333333333328</v>
      </c>
      <c r="B251" s="65">
        <v>10.288933999999999</v>
      </c>
      <c r="C251" s="65">
        <v>66</v>
      </c>
      <c r="D251" s="66">
        <v>0</v>
      </c>
      <c r="F251" s="22"/>
      <c r="G251" s="21"/>
      <c r="H251" s="21"/>
      <c r="I251" s="22"/>
    </row>
    <row r="252" spans="1:14" x14ac:dyDescent="0.2">
      <c r="A252" s="14">
        <v>43993.375</v>
      </c>
      <c r="B252" s="65">
        <v>13.908935</v>
      </c>
      <c r="C252" s="65">
        <v>55</v>
      </c>
      <c r="D252" s="66">
        <v>0</v>
      </c>
      <c r="F252" s="22"/>
      <c r="G252" s="21"/>
      <c r="H252" s="21"/>
      <c r="I252" s="22"/>
    </row>
    <row r="253" spans="1:14" x14ac:dyDescent="0.2">
      <c r="A253" s="14">
        <v>43993.416666666672</v>
      </c>
      <c r="B253" s="65">
        <v>16.268934000000002</v>
      </c>
      <c r="C253" s="65">
        <v>50</v>
      </c>
      <c r="D253" s="66">
        <v>996</v>
      </c>
      <c r="F253" s="22"/>
      <c r="G253" s="21"/>
      <c r="H253" s="21"/>
      <c r="I253" s="22"/>
    </row>
    <row r="254" spans="1:14" x14ac:dyDescent="0.2">
      <c r="A254" s="14">
        <v>43993.458333333328</v>
      </c>
      <c r="B254" s="65">
        <v>17.958935</v>
      </c>
      <c r="C254" s="65">
        <v>45</v>
      </c>
      <c r="D254" s="66">
        <v>1016</v>
      </c>
      <c r="F254" s="22"/>
      <c r="G254" s="21"/>
      <c r="H254" s="21"/>
      <c r="I254" s="22"/>
    </row>
    <row r="255" spans="1:14" x14ac:dyDescent="0.2">
      <c r="A255" s="14">
        <v>43993.5</v>
      </c>
      <c r="B255" s="65">
        <v>19.258934</v>
      </c>
      <c r="C255" s="65">
        <v>38</v>
      </c>
      <c r="D255" s="66">
        <v>949</v>
      </c>
      <c r="F255" s="22"/>
      <c r="G255" s="21"/>
      <c r="H255" s="21"/>
      <c r="I255" s="22"/>
    </row>
    <row r="256" spans="1:14" x14ac:dyDescent="0.2">
      <c r="A256" s="14">
        <v>43993.541666666672</v>
      </c>
      <c r="B256" s="65">
        <v>20.448934999999999</v>
      </c>
      <c r="C256" s="65">
        <v>33</v>
      </c>
      <c r="D256" s="66">
        <v>1003</v>
      </c>
      <c r="F256" s="22"/>
      <c r="G256" s="21"/>
      <c r="H256" s="21"/>
      <c r="I256" s="22"/>
    </row>
    <row r="257" spans="1:14" x14ac:dyDescent="0.2">
      <c r="A257" s="14">
        <v>43993.583333333328</v>
      </c>
      <c r="B257" s="65">
        <v>20.838933999999998</v>
      </c>
      <c r="C257" s="65">
        <v>28</v>
      </c>
      <c r="D257" s="66">
        <v>0</v>
      </c>
      <c r="F257" s="22"/>
      <c r="G257" s="21"/>
      <c r="H257" s="21"/>
      <c r="I257" s="22"/>
    </row>
    <row r="258" spans="1:14" x14ac:dyDescent="0.2">
      <c r="A258" s="14">
        <v>43993.625</v>
      </c>
      <c r="B258" s="65">
        <v>20.868935</v>
      </c>
      <c r="C258" s="65">
        <v>25</v>
      </c>
      <c r="D258" s="66">
        <v>0</v>
      </c>
      <c r="F258" s="22"/>
      <c r="G258" s="21"/>
      <c r="H258" s="21"/>
      <c r="I258" s="22"/>
    </row>
    <row r="259" spans="1:14" x14ac:dyDescent="0.2">
      <c r="A259" s="14">
        <v>43993.666666666672</v>
      </c>
      <c r="B259" s="65">
        <v>20.248933999999998</v>
      </c>
      <c r="C259" s="65">
        <v>22</v>
      </c>
      <c r="D259" s="66">
        <v>0</v>
      </c>
      <c r="F259" s="17"/>
      <c r="I259" s="17"/>
    </row>
    <row r="260" spans="1:14" x14ac:dyDescent="0.2">
      <c r="A260" s="14">
        <v>43993.708333333328</v>
      </c>
      <c r="B260" s="65">
        <v>18.358934000000001</v>
      </c>
      <c r="C260" s="65">
        <v>21</v>
      </c>
      <c r="D260" s="66">
        <v>0</v>
      </c>
    </row>
    <row r="261" spans="1:14" x14ac:dyDescent="0.2">
      <c r="A261" s="14">
        <v>43993.75</v>
      </c>
      <c r="B261" s="65">
        <v>14.388934000000001</v>
      </c>
      <c r="C261" s="65">
        <v>26</v>
      </c>
      <c r="D261" s="66">
        <v>0</v>
      </c>
    </row>
    <row r="262" spans="1:14" x14ac:dyDescent="0.2">
      <c r="A262" s="14">
        <v>43993.791666666672</v>
      </c>
      <c r="B262" s="65">
        <v>12.218934000000001</v>
      </c>
      <c r="C262" s="65">
        <v>32</v>
      </c>
      <c r="D262" s="66">
        <v>0</v>
      </c>
    </row>
    <row r="263" spans="1:14" x14ac:dyDescent="0.2">
      <c r="A263" s="14">
        <v>43993.833333333328</v>
      </c>
      <c r="B263" s="65">
        <v>10.058934000000001</v>
      </c>
      <c r="C263" s="65">
        <v>40</v>
      </c>
      <c r="D263" s="66">
        <v>0</v>
      </c>
    </row>
    <row r="264" spans="1:14" x14ac:dyDescent="0.2">
      <c r="A264" s="14">
        <v>43993.875</v>
      </c>
      <c r="B264" s="65">
        <v>8.3689350000000005</v>
      </c>
      <c r="C264" s="65">
        <v>45</v>
      </c>
      <c r="D264" s="66">
        <v>0</v>
      </c>
    </row>
    <row r="265" spans="1:14" x14ac:dyDescent="0.2">
      <c r="A265" s="14">
        <v>43993.916666666672</v>
      </c>
      <c r="B265" s="65">
        <v>7.1089339999999996</v>
      </c>
      <c r="C265" s="65">
        <v>44</v>
      </c>
      <c r="D265" s="66">
        <v>0</v>
      </c>
    </row>
    <row r="266" spans="1:14" x14ac:dyDescent="0.2">
      <c r="A266" s="14">
        <v>43993.958333333328</v>
      </c>
      <c r="B266" s="65">
        <v>5.6889339999999997</v>
      </c>
      <c r="C266" s="65">
        <v>42</v>
      </c>
      <c r="D266" s="66">
        <v>0</v>
      </c>
      <c r="E266" s="67">
        <v>165.16666666666666</v>
      </c>
      <c r="L266" s="8"/>
      <c r="M266" s="8"/>
      <c r="N266" s="8"/>
    </row>
    <row r="267" spans="1:14" x14ac:dyDescent="0.2">
      <c r="A267" s="14">
        <v>43994</v>
      </c>
      <c r="B267" s="65">
        <v>4.7189335999999997</v>
      </c>
      <c r="C267" s="65">
        <v>40</v>
      </c>
      <c r="D267" s="66">
        <v>0</v>
      </c>
    </row>
    <row r="268" spans="1:14" x14ac:dyDescent="0.2">
      <c r="A268" s="14">
        <v>43994.041666666672</v>
      </c>
      <c r="B268" s="65">
        <v>3.7789337999999999</v>
      </c>
      <c r="C268" s="65">
        <v>42</v>
      </c>
      <c r="D268" s="66">
        <v>0</v>
      </c>
    </row>
    <row r="269" spans="1:14" x14ac:dyDescent="0.2">
      <c r="A269" s="14">
        <v>43994.083333333328</v>
      </c>
      <c r="B269" s="65">
        <v>2.4489336000000002</v>
      </c>
      <c r="C269" s="65">
        <v>49</v>
      </c>
      <c r="D269" s="66">
        <v>0</v>
      </c>
    </row>
    <row r="270" spans="1:14" x14ac:dyDescent="0.2">
      <c r="A270" s="14">
        <v>43994.125</v>
      </c>
      <c r="B270" s="65">
        <v>1.8889338</v>
      </c>
      <c r="C270" s="65">
        <v>56</v>
      </c>
      <c r="D270" s="66">
        <v>0</v>
      </c>
    </row>
    <row r="271" spans="1:14" x14ac:dyDescent="0.2">
      <c r="A271" s="14">
        <v>43994.166666666672</v>
      </c>
      <c r="B271" s="65">
        <v>2.2689338000000001</v>
      </c>
      <c r="C271" s="65">
        <v>59</v>
      </c>
      <c r="D271" s="66">
        <v>0</v>
      </c>
    </row>
    <row r="272" spans="1:14" x14ac:dyDescent="0.2">
      <c r="A272" s="14">
        <v>43994.208333333328</v>
      </c>
      <c r="B272" s="65">
        <v>1.9189339000000001</v>
      </c>
      <c r="C272" s="65">
        <v>65</v>
      </c>
      <c r="D272" s="66">
        <v>0</v>
      </c>
    </row>
    <row r="273" spans="1:4" x14ac:dyDescent="0.2">
      <c r="A273" s="14">
        <v>43994.25</v>
      </c>
      <c r="B273" s="65">
        <v>1.2989339</v>
      </c>
      <c r="C273" s="65">
        <v>68</v>
      </c>
      <c r="D273" s="66">
        <v>0</v>
      </c>
    </row>
    <row r="274" spans="1:4" x14ac:dyDescent="0.2">
      <c r="A274" s="14">
        <v>43994.291666666672</v>
      </c>
      <c r="B274" s="65">
        <v>0.56893380000000005</v>
      </c>
      <c r="C274" s="65">
        <v>72</v>
      </c>
      <c r="D274" s="66">
        <v>0</v>
      </c>
    </row>
    <row r="275" spans="1:4" x14ac:dyDescent="0.2">
      <c r="A275" s="14">
        <v>43994.333333333328</v>
      </c>
      <c r="B275" s="65">
        <v>3.1189336999999999</v>
      </c>
      <c r="C275" s="65">
        <v>62</v>
      </c>
      <c r="D275" s="66">
        <v>0</v>
      </c>
    </row>
    <row r="276" spans="1:4" x14ac:dyDescent="0.2">
      <c r="A276" s="14">
        <v>43994.375</v>
      </c>
      <c r="B276" s="65">
        <v>6.0989336999999999</v>
      </c>
      <c r="C276" s="65">
        <v>47</v>
      </c>
      <c r="D276" s="66">
        <v>0</v>
      </c>
    </row>
    <row r="277" spans="1:4" x14ac:dyDescent="0.2">
      <c r="A277" s="14">
        <v>43994.416666666672</v>
      </c>
      <c r="B277" s="65">
        <v>7.9589340000000002</v>
      </c>
      <c r="C277" s="65">
        <v>35</v>
      </c>
      <c r="D277" s="66">
        <v>0</v>
      </c>
    </row>
    <row r="278" spans="1:4" x14ac:dyDescent="0.2">
      <c r="A278" s="14">
        <v>43994.458333333328</v>
      </c>
      <c r="B278" s="65">
        <v>9.4989340000000002</v>
      </c>
      <c r="C278" s="65">
        <v>28</v>
      </c>
      <c r="D278" s="66">
        <v>0</v>
      </c>
    </row>
    <row r="279" spans="1:4" x14ac:dyDescent="0.2">
      <c r="A279" s="14">
        <v>43994.5</v>
      </c>
      <c r="B279" s="65">
        <v>10.868935</v>
      </c>
      <c r="C279" s="65">
        <v>23</v>
      </c>
      <c r="D279" s="66">
        <v>0</v>
      </c>
    </row>
    <row r="280" spans="1:4" x14ac:dyDescent="0.2">
      <c r="A280" s="14">
        <v>43994.541666666672</v>
      </c>
      <c r="B280" s="65">
        <v>11.908935</v>
      </c>
      <c r="C280" s="65">
        <v>21</v>
      </c>
      <c r="D280" s="66">
        <v>0</v>
      </c>
    </row>
    <row r="281" spans="1:4" x14ac:dyDescent="0.2">
      <c r="A281" s="14">
        <v>43994.583333333328</v>
      </c>
      <c r="B281" s="65">
        <v>12.858934</v>
      </c>
      <c r="C281" s="65">
        <v>18</v>
      </c>
      <c r="D281" s="66">
        <v>0</v>
      </c>
    </row>
    <row r="282" spans="1:4" x14ac:dyDescent="0.2">
      <c r="A282" s="14">
        <v>43994.625</v>
      </c>
      <c r="B282" s="65">
        <v>13.018934</v>
      </c>
      <c r="C282" s="65">
        <v>18</v>
      </c>
      <c r="D282" s="66">
        <v>0</v>
      </c>
    </row>
    <row r="283" spans="1:4" x14ac:dyDescent="0.2">
      <c r="A283" s="14">
        <v>43994.666666666672</v>
      </c>
      <c r="B283" s="65">
        <v>12.658935</v>
      </c>
      <c r="C283" s="65">
        <v>17</v>
      </c>
      <c r="D283" s="66">
        <v>0</v>
      </c>
    </row>
    <row r="284" spans="1:4" x14ac:dyDescent="0.2">
      <c r="A284" s="14">
        <v>43994.708333333328</v>
      </c>
      <c r="B284" s="65">
        <v>10.808934000000001</v>
      </c>
      <c r="C284" s="65">
        <v>19</v>
      </c>
      <c r="D284" s="66">
        <v>0</v>
      </c>
    </row>
    <row r="285" spans="1:4" x14ac:dyDescent="0.2">
      <c r="A285" s="14">
        <v>43994.75</v>
      </c>
      <c r="B285" s="65">
        <v>6.8589339999999996</v>
      </c>
      <c r="C285" s="65">
        <v>25</v>
      </c>
      <c r="D285" s="66">
        <v>0</v>
      </c>
    </row>
    <row r="286" spans="1:4" x14ac:dyDescent="0.2">
      <c r="A286" s="14">
        <v>43994.791666666672</v>
      </c>
      <c r="B286" s="65">
        <v>5.1189337000000004</v>
      </c>
      <c r="C286" s="65">
        <v>29</v>
      </c>
      <c r="D286" s="66">
        <v>0</v>
      </c>
    </row>
    <row r="287" spans="1:4" x14ac:dyDescent="0.2">
      <c r="A287" s="14">
        <v>43994.833333333328</v>
      </c>
      <c r="B287" s="65">
        <v>3.7489338000000001</v>
      </c>
      <c r="C287" s="65">
        <v>32</v>
      </c>
      <c r="D287" s="66">
        <v>0</v>
      </c>
    </row>
    <row r="288" spans="1:4" x14ac:dyDescent="0.2">
      <c r="A288" s="14">
        <v>43994.875</v>
      </c>
      <c r="B288" s="65">
        <v>2.5689337000000001</v>
      </c>
      <c r="C288" s="65">
        <v>37</v>
      </c>
      <c r="D288" s="66">
        <v>0</v>
      </c>
    </row>
    <row r="289" spans="1:5" x14ac:dyDescent="0.2">
      <c r="A289" s="14">
        <v>43994.916666666672</v>
      </c>
      <c r="B289" s="65">
        <v>1.5289337999999999</v>
      </c>
      <c r="C289" s="65">
        <v>42</v>
      </c>
      <c r="D289" s="66">
        <v>0</v>
      </c>
    </row>
    <row r="290" spans="1:5" x14ac:dyDescent="0.2">
      <c r="A290" s="14">
        <v>43994.958333333328</v>
      </c>
      <c r="B290" s="65">
        <v>0.52893376000000003</v>
      </c>
      <c r="C290" s="65">
        <v>47</v>
      </c>
      <c r="D290" s="66">
        <v>0</v>
      </c>
      <c r="E290" s="67">
        <v>0</v>
      </c>
    </row>
    <row r="291" spans="1:5" x14ac:dyDescent="0.2">
      <c r="A291" s="14">
        <v>43995</v>
      </c>
      <c r="B291" s="65">
        <v>-0.59106623999999996</v>
      </c>
      <c r="C291" s="65">
        <v>53</v>
      </c>
      <c r="D291" s="66">
        <v>0</v>
      </c>
    </row>
    <row r="292" spans="1:5" x14ac:dyDescent="0.2">
      <c r="A292" s="14">
        <v>43995.041666666672</v>
      </c>
      <c r="B292" s="65">
        <v>-1.7710661999999999</v>
      </c>
      <c r="C292" s="65">
        <v>58</v>
      </c>
      <c r="D292" s="66">
        <v>0</v>
      </c>
    </row>
    <row r="293" spans="1:5" x14ac:dyDescent="0.2">
      <c r="A293" s="14">
        <v>43995.083333333328</v>
      </c>
      <c r="B293" s="65">
        <v>-1.7610661999999999</v>
      </c>
      <c r="C293" s="65">
        <v>54</v>
      </c>
      <c r="D293" s="66">
        <v>0</v>
      </c>
    </row>
    <row r="294" spans="1:5" x14ac:dyDescent="0.2">
      <c r="A294" s="14">
        <v>43995.125</v>
      </c>
      <c r="B294" s="65">
        <v>-1.2910661999999999</v>
      </c>
      <c r="C294" s="65">
        <v>51</v>
      </c>
      <c r="D294" s="66">
        <v>0</v>
      </c>
    </row>
    <row r="295" spans="1:5" x14ac:dyDescent="0.2">
      <c r="A295" s="14">
        <v>43995.166666666672</v>
      </c>
      <c r="B295" s="65">
        <v>-0.74106620000000001</v>
      </c>
      <c r="C295" s="65">
        <v>56</v>
      </c>
      <c r="D295" s="66">
        <v>0</v>
      </c>
    </row>
    <row r="296" spans="1:5" x14ac:dyDescent="0.2">
      <c r="A296" s="14">
        <v>43995.208333333328</v>
      </c>
      <c r="B296" s="65">
        <v>-0.96106619999999998</v>
      </c>
      <c r="C296" s="65">
        <v>62</v>
      </c>
      <c r="D296" s="66">
        <v>0</v>
      </c>
    </row>
    <row r="297" spans="1:5" x14ac:dyDescent="0.2">
      <c r="A297" s="14">
        <v>43995.25</v>
      </c>
      <c r="B297" s="65">
        <v>-1.5910662</v>
      </c>
      <c r="C297" s="65">
        <v>67</v>
      </c>
      <c r="D297" s="66">
        <v>0</v>
      </c>
    </row>
    <row r="298" spans="1:5" x14ac:dyDescent="0.2">
      <c r="A298" s="14">
        <v>43995.291666666672</v>
      </c>
      <c r="B298" s="65">
        <v>-2.2010662999999999</v>
      </c>
      <c r="C298" s="65">
        <v>71</v>
      </c>
      <c r="D298" s="66">
        <v>0</v>
      </c>
    </row>
    <row r="299" spans="1:5" x14ac:dyDescent="0.2">
      <c r="A299" s="14">
        <v>43995.333333333328</v>
      </c>
      <c r="B299" s="65">
        <v>1.2389338000000001</v>
      </c>
      <c r="C299" s="65">
        <v>57</v>
      </c>
      <c r="D299" s="66">
        <v>0</v>
      </c>
    </row>
    <row r="300" spans="1:5" x14ac:dyDescent="0.2">
      <c r="A300" s="14">
        <v>43995.375</v>
      </c>
      <c r="B300" s="65">
        <v>7.1589336000000001</v>
      </c>
      <c r="C300" s="65">
        <v>39</v>
      </c>
      <c r="D300" s="66">
        <v>0</v>
      </c>
    </row>
    <row r="301" spans="1:5" x14ac:dyDescent="0.2">
      <c r="A301" s="14">
        <v>43995.416666666672</v>
      </c>
      <c r="B301" s="65">
        <v>9.6289339999999992</v>
      </c>
      <c r="C301" s="65">
        <v>34</v>
      </c>
      <c r="D301" s="66">
        <v>0</v>
      </c>
    </row>
    <row r="302" spans="1:5" x14ac:dyDescent="0.2">
      <c r="A302" s="14">
        <v>43995.458333333328</v>
      </c>
      <c r="B302" s="65">
        <v>11.478934000000001</v>
      </c>
      <c r="C302" s="65">
        <v>30</v>
      </c>
      <c r="D302" s="66">
        <v>0</v>
      </c>
    </row>
    <row r="303" spans="1:5" x14ac:dyDescent="0.2">
      <c r="A303" s="14">
        <v>43995.5</v>
      </c>
      <c r="B303" s="65">
        <v>12.948935000000001</v>
      </c>
      <c r="C303" s="65">
        <v>27</v>
      </c>
      <c r="D303" s="66">
        <v>0</v>
      </c>
    </row>
    <row r="304" spans="1:5" x14ac:dyDescent="0.2">
      <c r="A304" s="14">
        <v>43995.541666666672</v>
      </c>
      <c r="B304" s="65">
        <v>13.958933999999999</v>
      </c>
      <c r="C304" s="65">
        <v>23</v>
      </c>
      <c r="D304" s="66">
        <v>0</v>
      </c>
    </row>
    <row r="305" spans="1:5" x14ac:dyDescent="0.2">
      <c r="A305" s="14">
        <v>43995.583333333328</v>
      </c>
      <c r="B305" s="65">
        <v>15.138934000000001</v>
      </c>
      <c r="C305" s="65">
        <v>16</v>
      </c>
      <c r="D305" s="66">
        <v>0</v>
      </c>
    </row>
    <row r="306" spans="1:5" x14ac:dyDescent="0.2">
      <c r="A306" s="14">
        <v>43995.625</v>
      </c>
      <c r="B306" s="65">
        <v>15.068934</v>
      </c>
      <c r="C306" s="65">
        <v>16</v>
      </c>
      <c r="D306" s="66">
        <v>0</v>
      </c>
    </row>
    <row r="307" spans="1:5" x14ac:dyDescent="0.2">
      <c r="A307" s="14">
        <v>43995.666666666672</v>
      </c>
      <c r="B307" s="65">
        <v>14.558934000000001</v>
      </c>
      <c r="C307" s="65">
        <v>17</v>
      </c>
      <c r="D307" s="66">
        <v>0</v>
      </c>
    </row>
    <row r="308" spans="1:5" x14ac:dyDescent="0.2">
      <c r="A308" s="14">
        <v>43995.708333333328</v>
      </c>
      <c r="B308" s="65">
        <v>12.678934</v>
      </c>
      <c r="C308" s="65">
        <v>20</v>
      </c>
      <c r="D308" s="66">
        <v>0</v>
      </c>
    </row>
    <row r="309" spans="1:5" x14ac:dyDescent="0.2">
      <c r="A309" s="14">
        <v>43995.75</v>
      </c>
      <c r="B309" s="65">
        <v>11.048933999999999</v>
      </c>
      <c r="C309" s="65">
        <v>21</v>
      </c>
      <c r="D309" s="66">
        <v>0</v>
      </c>
    </row>
    <row r="310" spans="1:5" x14ac:dyDescent="0.2">
      <c r="A310" s="14">
        <v>43995.791666666672</v>
      </c>
      <c r="B310" s="65">
        <v>10.0289345</v>
      </c>
      <c r="C310" s="65">
        <v>22</v>
      </c>
      <c r="D310" s="66">
        <v>0</v>
      </c>
    </row>
    <row r="311" spans="1:5" x14ac:dyDescent="0.2">
      <c r="A311" s="14">
        <v>43995.833333333328</v>
      </c>
      <c r="B311" s="65">
        <v>8.8989340000000006</v>
      </c>
      <c r="C311" s="65">
        <v>24</v>
      </c>
      <c r="D311" s="66">
        <v>0</v>
      </c>
    </row>
    <row r="312" spans="1:5" x14ac:dyDescent="0.2">
      <c r="A312" s="14">
        <v>43995.875</v>
      </c>
      <c r="B312" s="65">
        <v>8.6189350000000005</v>
      </c>
      <c r="C312" s="65">
        <v>25</v>
      </c>
      <c r="D312" s="66">
        <v>0</v>
      </c>
    </row>
    <row r="313" spans="1:5" x14ac:dyDescent="0.2">
      <c r="A313" s="14">
        <v>43995.916666666672</v>
      </c>
      <c r="B313" s="65">
        <v>7.0889335000000004</v>
      </c>
      <c r="C313" s="65">
        <v>28</v>
      </c>
      <c r="D313" s="66">
        <v>0</v>
      </c>
    </row>
    <row r="314" spans="1:5" x14ac:dyDescent="0.2">
      <c r="A314" s="14">
        <v>43995.958333333328</v>
      </c>
      <c r="B314" s="65">
        <v>6.1489339999999997</v>
      </c>
      <c r="C314" s="65">
        <v>30</v>
      </c>
      <c r="D314" s="66">
        <v>0</v>
      </c>
      <c r="E314" s="67">
        <v>0</v>
      </c>
    </row>
    <row r="315" spans="1:5" x14ac:dyDescent="0.2">
      <c r="A315" s="14">
        <v>43996</v>
      </c>
      <c r="B315" s="65">
        <v>5.4589340000000002</v>
      </c>
      <c r="C315" s="65">
        <v>32</v>
      </c>
      <c r="D315" s="66">
        <v>0</v>
      </c>
    </row>
    <row r="316" spans="1:5" x14ac:dyDescent="0.2">
      <c r="A316" s="14">
        <v>43996.041666666672</v>
      </c>
      <c r="B316" s="65">
        <v>5.2089340000000002</v>
      </c>
      <c r="C316" s="65">
        <v>34</v>
      </c>
      <c r="D316" s="66">
        <v>0</v>
      </c>
    </row>
    <row r="317" spans="1:5" x14ac:dyDescent="0.2">
      <c r="A317" s="14">
        <v>43996.083333333328</v>
      </c>
      <c r="B317" s="65">
        <v>4.9789339999999997</v>
      </c>
      <c r="C317" s="65">
        <v>38</v>
      </c>
      <c r="D317" s="66">
        <v>0</v>
      </c>
    </row>
    <row r="318" spans="1:5" x14ac:dyDescent="0.2">
      <c r="A318" s="14">
        <v>43996.125</v>
      </c>
      <c r="B318" s="65">
        <v>3.8589337000000001</v>
      </c>
      <c r="C318" s="65">
        <v>44</v>
      </c>
      <c r="D318" s="66">
        <v>0</v>
      </c>
    </row>
    <row r="319" spans="1:5" x14ac:dyDescent="0.2">
      <c r="A319" s="14">
        <v>43996.166666666672</v>
      </c>
      <c r="B319" s="65">
        <v>2.5789336999999999</v>
      </c>
      <c r="C319" s="65">
        <v>53</v>
      </c>
      <c r="D319" s="66">
        <v>0</v>
      </c>
    </row>
    <row r="320" spans="1:5" x14ac:dyDescent="0.2">
      <c r="A320" s="14">
        <v>43996.208333333328</v>
      </c>
      <c r="B320" s="65">
        <v>2.1389336999999999</v>
      </c>
      <c r="C320" s="65">
        <v>56</v>
      </c>
      <c r="D320" s="66">
        <v>0</v>
      </c>
    </row>
    <row r="321" spans="1:4" x14ac:dyDescent="0.2">
      <c r="A321" s="14">
        <v>43996.25</v>
      </c>
      <c r="B321" s="65">
        <v>1.9389338</v>
      </c>
      <c r="C321" s="65">
        <v>58</v>
      </c>
      <c r="D321" s="66">
        <v>0</v>
      </c>
    </row>
    <row r="322" spans="1:4" x14ac:dyDescent="0.2">
      <c r="A322" s="14">
        <v>43996.291666666672</v>
      </c>
      <c r="B322" s="65">
        <v>1.6389338</v>
      </c>
      <c r="C322" s="65">
        <v>60</v>
      </c>
      <c r="D322" s="66">
        <v>0</v>
      </c>
    </row>
    <row r="323" spans="1:4" x14ac:dyDescent="0.2">
      <c r="A323" s="14">
        <v>43996.333333333328</v>
      </c>
      <c r="B323" s="65">
        <v>3.9489336000000002</v>
      </c>
      <c r="C323" s="65">
        <v>57</v>
      </c>
      <c r="D323" s="66">
        <v>0</v>
      </c>
    </row>
    <row r="324" spans="1:4" x14ac:dyDescent="0.2">
      <c r="A324" s="14">
        <v>43996.375</v>
      </c>
      <c r="B324" s="65">
        <v>8.6089339999999996</v>
      </c>
      <c r="C324" s="65">
        <v>46</v>
      </c>
      <c r="D324" s="66">
        <v>0</v>
      </c>
    </row>
    <row r="325" spans="1:4" x14ac:dyDescent="0.2">
      <c r="A325" s="14">
        <v>43996.416666666672</v>
      </c>
      <c r="B325" s="65">
        <v>11.168934</v>
      </c>
      <c r="C325" s="65">
        <v>39</v>
      </c>
      <c r="D325" s="66">
        <v>0</v>
      </c>
    </row>
    <row r="326" spans="1:4" x14ac:dyDescent="0.2">
      <c r="A326" s="14">
        <v>43996.458333333328</v>
      </c>
      <c r="B326" s="65">
        <v>13.0289345</v>
      </c>
      <c r="C326" s="65">
        <v>32</v>
      </c>
      <c r="D326" s="66">
        <v>0</v>
      </c>
    </row>
    <row r="327" spans="1:4" x14ac:dyDescent="0.2">
      <c r="A327" s="14">
        <v>43996.5</v>
      </c>
      <c r="B327" s="65">
        <v>14.268934</v>
      </c>
      <c r="C327" s="65">
        <v>27</v>
      </c>
      <c r="D327" s="66">
        <v>0</v>
      </c>
    </row>
    <row r="328" spans="1:4" x14ac:dyDescent="0.2">
      <c r="A328" s="14">
        <v>43996.541666666672</v>
      </c>
      <c r="B328" s="65">
        <v>15.018934</v>
      </c>
      <c r="C328" s="65">
        <v>24</v>
      </c>
      <c r="D328" s="66">
        <v>0</v>
      </c>
    </row>
    <row r="329" spans="1:4" x14ac:dyDescent="0.2">
      <c r="A329" s="14">
        <v>43996.583333333328</v>
      </c>
      <c r="B329" s="65">
        <v>15.788933999999999</v>
      </c>
      <c r="C329" s="65">
        <v>20</v>
      </c>
      <c r="D329" s="66">
        <v>0</v>
      </c>
    </row>
    <row r="330" spans="1:4" x14ac:dyDescent="0.2">
      <c r="A330" s="14">
        <v>43996.625</v>
      </c>
      <c r="B330" s="65">
        <v>15.648934000000001</v>
      </c>
      <c r="C330" s="65">
        <v>20</v>
      </c>
      <c r="D330" s="66">
        <v>0</v>
      </c>
    </row>
    <row r="331" spans="1:4" x14ac:dyDescent="0.2">
      <c r="A331" s="14">
        <v>43996.666666666672</v>
      </c>
      <c r="B331" s="65">
        <v>15.0289345</v>
      </c>
      <c r="C331" s="65">
        <v>21</v>
      </c>
      <c r="D331" s="66">
        <v>0</v>
      </c>
    </row>
    <row r="332" spans="1:4" x14ac:dyDescent="0.2">
      <c r="A332" s="14">
        <v>43996.708333333328</v>
      </c>
      <c r="B332" s="65">
        <v>12.898934000000001</v>
      </c>
      <c r="C332" s="65">
        <v>26</v>
      </c>
      <c r="D332" s="66">
        <v>0</v>
      </c>
    </row>
    <row r="333" spans="1:4" x14ac:dyDescent="0.2">
      <c r="A333" s="14">
        <v>43996.75</v>
      </c>
      <c r="B333" s="65">
        <v>11.398934000000001</v>
      </c>
      <c r="C333" s="65">
        <v>28</v>
      </c>
      <c r="D333" s="66">
        <v>0</v>
      </c>
    </row>
    <row r="334" spans="1:4" x14ac:dyDescent="0.2">
      <c r="A334" s="14">
        <v>43996.791666666672</v>
      </c>
      <c r="B334" s="65">
        <v>10.638934000000001</v>
      </c>
      <c r="C334" s="65">
        <v>29</v>
      </c>
      <c r="D334" s="66">
        <v>0</v>
      </c>
    </row>
    <row r="335" spans="1:4" x14ac:dyDescent="0.2">
      <c r="A335" s="14">
        <v>43996.833333333328</v>
      </c>
      <c r="B335" s="65">
        <v>9.9389339999999997</v>
      </c>
      <c r="C335" s="65">
        <v>31</v>
      </c>
      <c r="D335" s="66">
        <v>0</v>
      </c>
    </row>
    <row r="336" spans="1:4" x14ac:dyDescent="0.2">
      <c r="A336" s="14">
        <v>43996.875</v>
      </c>
      <c r="B336" s="65">
        <v>8.7789345000000001</v>
      </c>
      <c r="C336" s="65">
        <v>33</v>
      </c>
      <c r="D336" s="66">
        <v>0</v>
      </c>
    </row>
    <row r="337" spans="1:14" x14ac:dyDescent="0.2">
      <c r="A337" s="14">
        <v>43996.916666666672</v>
      </c>
      <c r="B337" s="65">
        <v>7.9289335999999997</v>
      </c>
      <c r="C337" s="65">
        <v>36</v>
      </c>
      <c r="D337" s="66">
        <v>0</v>
      </c>
    </row>
    <row r="338" spans="1:14" x14ac:dyDescent="0.2">
      <c r="A338" s="14">
        <v>43996.958333333328</v>
      </c>
      <c r="B338" s="65">
        <v>7.1889339999999997</v>
      </c>
      <c r="C338" s="65">
        <v>38</v>
      </c>
      <c r="D338" s="66">
        <v>0</v>
      </c>
      <c r="E338" s="67">
        <v>0</v>
      </c>
      <c r="L338" s="8"/>
      <c r="M338" s="8"/>
      <c r="N338" s="8"/>
    </row>
    <row r="339" spans="1:14" x14ac:dyDescent="0.2">
      <c r="A339" s="14">
        <v>43997</v>
      </c>
      <c r="B339" s="65">
        <v>6.3689337000000004</v>
      </c>
      <c r="C339" s="65">
        <v>40</v>
      </c>
      <c r="D339" s="66">
        <v>0</v>
      </c>
    </row>
    <row r="340" spans="1:14" x14ac:dyDescent="0.2">
      <c r="A340" s="14">
        <v>43997.041666666672</v>
      </c>
      <c r="B340" s="65">
        <v>5.6289340000000001</v>
      </c>
      <c r="C340" s="65">
        <v>43</v>
      </c>
      <c r="D340" s="66">
        <v>0</v>
      </c>
    </row>
    <row r="341" spans="1:14" x14ac:dyDescent="0.2">
      <c r="A341" s="14">
        <v>43997.083333333328</v>
      </c>
      <c r="B341" s="65">
        <v>4.9989340000000002</v>
      </c>
      <c r="C341" s="65">
        <v>46</v>
      </c>
      <c r="D341" s="66">
        <v>0</v>
      </c>
    </row>
    <row r="342" spans="1:14" x14ac:dyDescent="0.2">
      <c r="A342" s="14">
        <v>43997.125</v>
      </c>
      <c r="B342" s="65">
        <v>4.6089339999999996</v>
      </c>
      <c r="C342" s="65">
        <v>48</v>
      </c>
      <c r="D342" s="66">
        <v>0</v>
      </c>
    </row>
    <row r="343" spans="1:14" x14ac:dyDescent="0.2">
      <c r="A343" s="14">
        <v>43997.166666666672</v>
      </c>
      <c r="B343" s="65">
        <v>4.3389335000000004</v>
      </c>
      <c r="C343" s="65">
        <v>51</v>
      </c>
      <c r="D343" s="66">
        <v>0</v>
      </c>
    </row>
    <row r="344" spans="1:14" x14ac:dyDescent="0.2">
      <c r="A344" s="14">
        <v>43997.208333333328</v>
      </c>
      <c r="B344" s="65">
        <v>4.1589336000000001</v>
      </c>
      <c r="C344" s="65">
        <v>54</v>
      </c>
      <c r="D344" s="66">
        <v>0</v>
      </c>
    </row>
    <row r="345" spans="1:14" x14ac:dyDescent="0.2">
      <c r="A345" s="14">
        <v>43997.25</v>
      </c>
      <c r="B345" s="65">
        <v>4.008934</v>
      </c>
      <c r="C345" s="65">
        <v>57</v>
      </c>
      <c r="D345" s="66">
        <v>0</v>
      </c>
    </row>
    <row r="346" spans="1:14" x14ac:dyDescent="0.2">
      <c r="A346" s="14">
        <v>43997.291666666672</v>
      </c>
      <c r="B346" s="65">
        <v>3.8089336999999999</v>
      </c>
      <c r="C346" s="65">
        <v>59</v>
      </c>
      <c r="D346" s="66">
        <v>0</v>
      </c>
      <c r="F346" s="16"/>
      <c r="G346" s="16"/>
    </row>
    <row r="347" spans="1:14" x14ac:dyDescent="0.2">
      <c r="A347" s="14">
        <v>43997.333333333328</v>
      </c>
      <c r="B347" s="65">
        <v>6.3389335000000004</v>
      </c>
      <c r="C347" s="65">
        <v>51</v>
      </c>
      <c r="D347" s="66">
        <v>0</v>
      </c>
      <c r="F347" s="16"/>
      <c r="G347" s="16"/>
    </row>
    <row r="348" spans="1:14" x14ac:dyDescent="0.2">
      <c r="A348" s="14">
        <v>43997.375</v>
      </c>
      <c r="B348" s="65">
        <v>11.288933999999999</v>
      </c>
      <c r="C348" s="65">
        <v>39</v>
      </c>
      <c r="D348" s="66">
        <v>0</v>
      </c>
      <c r="F348" s="16"/>
      <c r="G348" s="16"/>
    </row>
    <row r="349" spans="1:14" x14ac:dyDescent="0.2">
      <c r="A349" s="14">
        <v>43997.416666666672</v>
      </c>
      <c r="B349" s="65">
        <v>14.418934</v>
      </c>
      <c r="C349" s="65">
        <v>36</v>
      </c>
      <c r="D349" s="66">
        <v>0</v>
      </c>
    </row>
    <row r="350" spans="1:14" x14ac:dyDescent="0.2">
      <c r="A350" s="14">
        <v>43997.458333333328</v>
      </c>
      <c r="B350" s="65">
        <v>14.868935</v>
      </c>
      <c r="C350" s="65">
        <v>38</v>
      </c>
      <c r="D350" s="66">
        <v>0</v>
      </c>
    </row>
    <row r="351" spans="1:14" x14ac:dyDescent="0.2">
      <c r="A351" s="14">
        <v>43997.5</v>
      </c>
      <c r="B351" s="65">
        <v>15.188934</v>
      </c>
      <c r="C351" s="65">
        <v>39</v>
      </c>
      <c r="D351" s="66">
        <v>565</v>
      </c>
    </row>
    <row r="352" spans="1:14" x14ac:dyDescent="0.2">
      <c r="A352" s="14">
        <v>43997.541666666672</v>
      </c>
      <c r="B352" s="65">
        <v>15.568934</v>
      </c>
      <c r="C352" s="65">
        <v>38</v>
      </c>
      <c r="D352" s="66">
        <v>565</v>
      </c>
    </row>
    <row r="353" spans="1:14" x14ac:dyDescent="0.2">
      <c r="A353" s="14">
        <v>43997.583333333328</v>
      </c>
      <c r="B353" s="65">
        <v>17.148933</v>
      </c>
      <c r="C353" s="65">
        <v>19</v>
      </c>
      <c r="D353" s="66">
        <v>0</v>
      </c>
    </row>
    <row r="354" spans="1:14" x14ac:dyDescent="0.2">
      <c r="A354" s="14">
        <v>43997.625</v>
      </c>
      <c r="B354" s="65">
        <v>17.148933</v>
      </c>
      <c r="C354" s="65">
        <v>19</v>
      </c>
      <c r="D354" s="66">
        <v>0</v>
      </c>
    </row>
    <row r="355" spans="1:14" x14ac:dyDescent="0.2">
      <c r="A355" s="14">
        <v>43997.666666666672</v>
      </c>
      <c r="B355" s="65">
        <v>16.648933</v>
      </c>
      <c r="C355" s="65">
        <v>20</v>
      </c>
      <c r="D355" s="66">
        <v>0</v>
      </c>
    </row>
    <row r="356" spans="1:14" x14ac:dyDescent="0.2">
      <c r="A356" s="14">
        <v>43997.708333333328</v>
      </c>
      <c r="B356" s="65">
        <v>15.168934</v>
      </c>
      <c r="C356" s="65">
        <v>22</v>
      </c>
      <c r="D356" s="66">
        <v>0</v>
      </c>
    </row>
    <row r="357" spans="1:14" x14ac:dyDescent="0.2">
      <c r="A357" s="14">
        <v>43997.75</v>
      </c>
      <c r="B357" s="65">
        <v>13.5289345</v>
      </c>
      <c r="C357" s="65">
        <v>24</v>
      </c>
      <c r="D357" s="66">
        <v>0</v>
      </c>
    </row>
    <row r="358" spans="1:14" x14ac:dyDescent="0.2">
      <c r="A358" s="14">
        <v>43997.791666666672</v>
      </c>
      <c r="B358" s="65">
        <v>12.488934499999999</v>
      </c>
      <c r="C358" s="65">
        <v>26</v>
      </c>
      <c r="D358" s="66">
        <v>0</v>
      </c>
    </row>
    <row r="359" spans="1:14" x14ac:dyDescent="0.2">
      <c r="A359" s="14">
        <v>43997.833333333328</v>
      </c>
      <c r="B359" s="65">
        <v>11.408935</v>
      </c>
      <c r="C359" s="65">
        <v>28</v>
      </c>
      <c r="D359" s="66">
        <v>0</v>
      </c>
    </row>
    <row r="360" spans="1:14" x14ac:dyDescent="0.2">
      <c r="A360" s="14">
        <v>43997.875</v>
      </c>
      <c r="B360" s="65">
        <v>10.578934</v>
      </c>
      <c r="C360" s="65">
        <v>29</v>
      </c>
      <c r="D360" s="66">
        <v>0</v>
      </c>
    </row>
    <row r="361" spans="1:14" x14ac:dyDescent="0.2">
      <c r="A361" s="14">
        <v>43997.916666666672</v>
      </c>
      <c r="B361" s="65">
        <v>9.2289340000000006</v>
      </c>
      <c r="C361" s="65">
        <v>32</v>
      </c>
      <c r="D361" s="66">
        <v>0</v>
      </c>
    </row>
    <row r="362" spans="1:14" x14ac:dyDescent="0.2">
      <c r="A362" s="14">
        <v>43997.958333333328</v>
      </c>
      <c r="B362" s="65">
        <v>8.0389339999999994</v>
      </c>
      <c r="C362" s="65">
        <v>35</v>
      </c>
      <c r="D362" s="66">
        <v>0</v>
      </c>
      <c r="E362" s="67">
        <v>47.083333333333336</v>
      </c>
      <c r="L362" s="8"/>
      <c r="M362" s="8"/>
      <c r="N362" s="8"/>
    </row>
    <row r="363" spans="1:14" x14ac:dyDescent="0.2">
      <c r="A363" s="14">
        <v>43998</v>
      </c>
      <c r="B363" s="65">
        <v>7.1289340000000001</v>
      </c>
      <c r="C363" s="65">
        <v>37</v>
      </c>
      <c r="D363" s="66">
        <v>0</v>
      </c>
    </row>
    <row r="364" spans="1:14" x14ac:dyDescent="0.2">
      <c r="A364" s="14">
        <v>43998.041666666672</v>
      </c>
      <c r="B364" s="65">
        <v>7.0689335</v>
      </c>
      <c r="C364" s="65">
        <v>35</v>
      </c>
      <c r="D364" s="66">
        <v>0</v>
      </c>
    </row>
    <row r="365" spans="1:14" x14ac:dyDescent="0.2">
      <c r="A365" s="14">
        <v>43998.083333333328</v>
      </c>
      <c r="B365" s="65">
        <v>5.0989336999999999</v>
      </c>
      <c r="C365" s="65">
        <v>36</v>
      </c>
      <c r="D365" s="66">
        <v>0</v>
      </c>
    </row>
    <row r="366" spans="1:14" x14ac:dyDescent="0.2">
      <c r="A366" s="14">
        <v>43998.125</v>
      </c>
      <c r="B366" s="65">
        <v>3.4589335999999999</v>
      </c>
      <c r="C366" s="65">
        <v>39</v>
      </c>
      <c r="D366" s="66">
        <v>0</v>
      </c>
    </row>
    <row r="367" spans="1:14" x14ac:dyDescent="0.2">
      <c r="A367" s="14">
        <v>43998.166666666672</v>
      </c>
      <c r="B367" s="65">
        <v>2.7489338000000001</v>
      </c>
      <c r="C367" s="65">
        <v>51</v>
      </c>
      <c r="D367" s="66">
        <v>0</v>
      </c>
    </row>
    <row r="368" spans="1:14" x14ac:dyDescent="0.2">
      <c r="A368" s="14">
        <v>43998.208333333328</v>
      </c>
      <c r="B368" s="65">
        <v>2.7789337999999999</v>
      </c>
      <c r="C368" s="65">
        <v>68</v>
      </c>
      <c r="D368" s="66">
        <v>0</v>
      </c>
    </row>
    <row r="369" spans="1:7" x14ac:dyDescent="0.2">
      <c r="A369" s="14">
        <v>43998.25</v>
      </c>
      <c r="B369" s="65">
        <v>2.6489335999999999</v>
      </c>
      <c r="C369" s="65">
        <v>80</v>
      </c>
      <c r="D369" s="66">
        <v>0</v>
      </c>
    </row>
    <row r="370" spans="1:7" x14ac:dyDescent="0.2">
      <c r="A370" s="14">
        <v>43998.291666666672</v>
      </c>
      <c r="B370" s="65">
        <v>2.1689335999999999</v>
      </c>
      <c r="C370" s="65">
        <v>88</v>
      </c>
      <c r="D370" s="66">
        <v>0</v>
      </c>
    </row>
    <row r="371" spans="1:7" x14ac:dyDescent="0.2">
      <c r="A371" s="14">
        <v>43998.333333333328</v>
      </c>
      <c r="B371" s="65">
        <v>5.3189335</v>
      </c>
      <c r="C371" s="65">
        <v>72</v>
      </c>
      <c r="D371" s="66">
        <v>0</v>
      </c>
    </row>
    <row r="372" spans="1:7" x14ac:dyDescent="0.2">
      <c r="A372" s="14">
        <v>43998.375</v>
      </c>
      <c r="B372" s="65">
        <v>8.8189340000000005</v>
      </c>
      <c r="C372" s="65">
        <v>56</v>
      </c>
      <c r="D372" s="66">
        <v>0</v>
      </c>
    </row>
    <row r="373" spans="1:7" x14ac:dyDescent="0.2">
      <c r="A373" s="14">
        <v>43998.416666666672</v>
      </c>
      <c r="B373" s="65">
        <v>11.198935000000001</v>
      </c>
      <c r="C373" s="65">
        <v>47</v>
      </c>
      <c r="D373" s="66">
        <v>0</v>
      </c>
    </row>
    <row r="374" spans="1:7" x14ac:dyDescent="0.2">
      <c r="A374" s="14">
        <v>43998.458333333328</v>
      </c>
      <c r="B374" s="65">
        <v>12.348934</v>
      </c>
      <c r="C374" s="65">
        <v>45</v>
      </c>
      <c r="D374" s="66">
        <v>0</v>
      </c>
    </row>
    <row r="375" spans="1:7" x14ac:dyDescent="0.2">
      <c r="A375" s="14">
        <v>43998.5</v>
      </c>
      <c r="B375" s="65">
        <v>13.148934000000001</v>
      </c>
      <c r="C375" s="65">
        <v>42</v>
      </c>
      <c r="D375" s="66">
        <v>0</v>
      </c>
    </row>
    <row r="376" spans="1:7" x14ac:dyDescent="0.2">
      <c r="A376" s="14">
        <v>43998.541666666672</v>
      </c>
      <c r="B376" s="65">
        <v>14.328934</v>
      </c>
      <c r="C376" s="65">
        <v>39</v>
      </c>
      <c r="D376" s="66">
        <v>0</v>
      </c>
    </row>
    <row r="377" spans="1:7" x14ac:dyDescent="0.2">
      <c r="A377" s="14">
        <v>43998.583333333328</v>
      </c>
      <c r="B377" s="65">
        <v>15.698935000000001</v>
      </c>
      <c r="C377" s="65">
        <v>32</v>
      </c>
      <c r="D377" s="66">
        <v>565</v>
      </c>
    </row>
    <row r="378" spans="1:7" x14ac:dyDescent="0.2">
      <c r="A378" s="14">
        <v>43998.625</v>
      </c>
      <c r="B378" s="65">
        <v>15.698935000000001</v>
      </c>
      <c r="C378" s="65">
        <v>32</v>
      </c>
      <c r="D378" s="66">
        <v>565</v>
      </c>
    </row>
    <row r="379" spans="1:7" x14ac:dyDescent="0.2">
      <c r="A379" s="14">
        <v>43998.666666666672</v>
      </c>
      <c r="B379" s="65">
        <v>15.608934</v>
      </c>
      <c r="C379" s="65">
        <v>32</v>
      </c>
      <c r="D379" s="66">
        <v>565</v>
      </c>
      <c r="F379" s="16"/>
      <c r="G379" s="16"/>
    </row>
    <row r="380" spans="1:7" x14ac:dyDescent="0.2">
      <c r="A380" s="14">
        <v>43998.708333333328</v>
      </c>
      <c r="B380" s="65">
        <v>15.138934000000001</v>
      </c>
      <c r="C380" s="65">
        <v>33</v>
      </c>
      <c r="D380" s="66">
        <v>565</v>
      </c>
    </row>
    <row r="381" spans="1:7" x14ac:dyDescent="0.2">
      <c r="A381" s="14">
        <v>43998.75</v>
      </c>
      <c r="B381" s="65">
        <v>13.738934499999999</v>
      </c>
      <c r="C381" s="65">
        <v>37</v>
      </c>
      <c r="D381" s="66">
        <v>0</v>
      </c>
    </row>
    <row r="382" spans="1:7" x14ac:dyDescent="0.2">
      <c r="A382" s="14">
        <v>43998.791666666672</v>
      </c>
      <c r="B382" s="65">
        <v>13.518934</v>
      </c>
      <c r="C382" s="65">
        <v>38</v>
      </c>
      <c r="D382" s="66">
        <v>0</v>
      </c>
    </row>
    <row r="383" spans="1:7" x14ac:dyDescent="0.2">
      <c r="A383" s="14">
        <v>43998.833333333328</v>
      </c>
      <c r="B383" s="65">
        <v>13.088934</v>
      </c>
      <c r="C383" s="65">
        <v>40</v>
      </c>
      <c r="D383" s="66">
        <v>0</v>
      </c>
    </row>
    <row r="384" spans="1:7" x14ac:dyDescent="0.2">
      <c r="A384" s="14">
        <v>43998.875</v>
      </c>
      <c r="B384" s="65">
        <v>12.168934</v>
      </c>
      <c r="C384" s="65">
        <v>47</v>
      </c>
      <c r="D384" s="66">
        <v>0</v>
      </c>
    </row>
    <row r="385" spans="1:14" x14ac:dyDescent="0.2">
      <c r="A385" s="14">
        <v>43998.916666666672</v>
      </c>
      <c r="B385" s="65">
        <v>10.638934000000001</v>
      </c>
      <c r="C385" s="65">
        <v>61</v>
      </c>
      <c r="D385" s="66">
        <v>0</v>
      </c>
    </row>
    <row r="386" spans="1:14" x14ac:dyDescent="0.2">
      <c r="A386" s="14">
        <v>43998.958333333328</v>
      </c>
      <c r="B386" s="65">
        <v>10.478934000000001</v>
      </c>
      <c r="C386" s="65">
        <v>64</v>
      </c>
      <c r="D386" s="66">
        <v>0</v>
      </c>
      <c r="E386" s="67">
        <v>94.166666666666671</v>
      </c>
      <c r="L386" s="8"/>
      <c r="M386" s="8"/>
      <c r="N386" s="8"/>
    </row>
    <row r="387" spans="1:14" x14ac:dyDescent="0.2">
      <c r="A387" s="14">
        <v>43999</v>
      </c>
      <c r="B387" s="65">
        <v>10.398934000000001</v>
      </c>
      <c r="C387" s="65">
        <v>64</v>
      </c>
      <c r="D387" s="66">
        <v>0</v>
      </c>
    </row>
    <row r="388" spans="1:14" x14ac:dyDescent="0.2">
      <c r="A388" s="14">
        <v>43999.041666666672</v>
      </c>
      <c r="B388" s="65">
        <v>9.5189339999999998</v>
      </c>
      <c r="C388" s="65">
        <v>66</v>
      </c>
      <c r="D388" s="66">
        <v>0</v>
      </c>
    </row>
    <row r="389" spans="1:14" x14ac:dyDescent="0.2">
      <c r="A389" s="14">
        <v>43999.083333333328</v>
      </c>
      <c r="B389" s="65">
        <v>8.9689340000000009</v>
      </c>
      <c r="C389" s="65">
        <v>67</v>
      </c>
      <c r="D389" s="66">
        <v>0</v>
      </c>
    </row>
    <row r="390" spans="1:14" x14ac:dyDescent="0.2">
      <c r="A390" s="14">
        <v>43999.125</v>
      </c>
      <c r="B390" s="65">
        <v>8.6689340000000001</v>
      </c>
      <c r="C390" s="65">
        <v>69</v>
      </c>
      <c r="D390" s="66">
        <v>0</v>
      </c>
    </row>
    <row r="391" spans="1:14" x14ac:dyDescent="0.2">
      <c r="A391" s="14">
        <v>43999.166666666672</v>
      </c>
      <c r="B391" s="65">
        <v>8.508934</v>
      </c>
      <c r="C391" s="65">
        <v>71</v>
      </c>
      <c r="D391" s="66">
        <v>0</v>
      </c>
    </row>
    <row r="392" spans="1:14" x14ac:dyDescent="0.2">
      <c r="A392" s="14">
        <v>43999.208333333328</v>
      </c>
      <c r="B392" s="65">
        <v>8.2189340000000009</v>
      </c>
      <c r="C392" s="65">
        <v>72</v>
      </c>
      <c r="D392" s="66">
        <v>0</v>
      </c>
    </row>
    <row r="393" spans="1:14" x14ac:dyDescent="0.2">
      <c r="A393" s="14">
        <v>43999.25</v>
      </c>
      <c r="B393" s="65">
        <v>7.9189340000000001</v>
      </c>
      <c r="C393" s="65">
        <v>74</v>
      </c>
      <c r="D393" s="66">
        <v>0</v>
      </c>
    </row>
    <row r="394" spans="1:14" x14ac:dyDescent="0.2">
      <c r="A394" s="14">
        <v>43999.291666666672</v>
      </c>
      <c r="B394" s="65">
        <v>7.4789339999999997</v>
      </c>
      <c r="C394" s="65">
        <v>75</v>
      </c>
      <c r="D394" s="66">
        <v>0</v>
      </c>
    </row>
    <row r="395" spans="1:14" x14ac:dyDescent="0.2">
      <c r="A395" s="14">
        <v>43999.333333333328</v>
      </c>
      <c r="B395" s="65">
        <v>8.3789339999999992</v>
      </c>
      <c r="C395" s="65">
        <v>70</v>
      </c>
      <c r="D395" s="66">
        <v>0</v>
      </c>
    </row>
    <row r="396" spans="1:14" x14ac:dyDescent="0.2">
      <c r="A396" s="14">
        <v>43999.375</v>
      </c>
      <c r="B396" s="65">
        <v>10.568934</v>
      </c>
      <c r="C396" s="65">
        <v>61</v>
      </c>
      <c r="D396" s="66">
        <v>0</v>
      </c>
    </row>
    <row r="397" spans="1:14" x14ac:dyDescent="0.2">
      <c r="A397" s="14">
        <v>43999.416666666672</v>
      </c>
      <c r="B397" s="65">
        <v>12.708933999999999</v>
      </c>
      <c r="C397" s="65">
        <v>53</v>
      </c>
      <c r="D397" s="66">
        <v>0</v>
      </c>
    </row>
    <row r="398" spans="1:14" x14ac:dyDescent="0.2">
      <c r="A398" s="14">
        <v>43999.458333333328</v>
      </c>
      <c r="B398" s="65">
        <v>13.968934000000001</v>
      </c>
      <c r="C398" s="65">
        <v>47</v>
      </c>
      <c r="D398" s="66">
        <v>0</v>
      </c>
      <c r="F398" s="16"/>
      <c r="G398" s="16"/>
    </row>
    <row r="399" spans="1:14" x14ac:dyDescent="0.2">
      <c r="A399" s="14">
        <v>43999.5</v>
      </c>
      <c r="B399" s="65">
        <v>14.578934</v>
      </c>
      <c r="C399" s="65">
        <v>43</v>
      </c>
      <c r="D399" s="66">
        <v>0</v>
      </c>
    </row>
    <row r="400" spans="1:14" x14ac:dyDescent="0.2">
      <c r="A400" s="14">
        <v>43999.541666666672</v>
      </c>
      <c r="B400" s="65">
        <v>15.088934</v>
      </c>
      <c r="C400" s="65">
        <v>41</v>
      </c>
      <c r="D400" s="66">
        <v>811</v>
      </c>
    </row>
    <row r="401" spans="1:14" x14ac:dyDescent="0.2">
      <c r="A401" s="14">
        <v>43999.583333333328</v>
      </c>
      <c r="B401" s="65">
        <v>13.948935000000001</v>
      </c>
      <c r="C401" s="65">
        <v>48</v>
      </c>
      <c r="D401" s="66">
        <v>0</v>
      </c>
    </row>
    <row r="402" spans="1:14" x14ac:dyDescent="0.2">
      <c r="A402" s="14">
        <v>43999.625</v>
      </c>
      <c r="B402" s="65">
        <v>13.738934499999999</v>
      </c>
      <c r="C402" s="65">
        <v>49</v>
      </c>
      <c r="D402" s="66">
        <v>0</v>
      </c>
    </row>
    <row r="403" spans="1:14" x14ac:dyDescent="0.2">
      <c r="A403" s="14">
        <v>43999.666666666672</v>
      </c>
      <c r="B403" s="65">
        <v>13.628933999999999</v>
      </c>
      <c r="C403" s="65">
        <v>49</v>
      </c>
      <c r="D403" s="66">
        <v>0</v>
      </c>
    </row>
    <row r="404" spans="1:14" x14ac:dyDescent="0.2">
      <c r="A404" s="14">
        <v>43999.708333333328</v>
      </c>
      <c r="B404" s="65">
        <v>12.928934</v>
      </c>
      <c r="C404" s="65">
        <v>52</v>
      </c>
      <c r="D404" s="66">
        <v>0</v>
      </c>
    </row>
    <row r="405" spans="1:14" x14ac:dyDescent="0.2">
      <c r="A405" s="14">
        <v>43999.75</v>
      </c>
      <c r="B405" s="65">
        <v>11.908935</v>
      </c>
      <c r="C405" s="65">
        <v>58</v>
      </c>
      <c r="D405" s="66">
        <v>0</v>
      </c>
    </row>
    <row r="406" spans="1:14" x14ac:dyDescent="0.2">
      <c r="A406" s="14">
        <v>43999.791666666672</v>
      </c>
      <c r="B406" s="65">
        <v>11.378933999999999</v>
      </c>
      <c r="C406" s="65">
        <v>59</v>
      </c>
      <c r="D406" s="66">
        <v>0</v>
      </c>
    </row>
    <row r="407" spans="1:14" x14ac:dyDescent="0.2">
      <c r="A407" s="14">
        <v>43999.833333333328</v>
      </c>
      <c r="B407" s="65">
        <v>8.8489339999999999</v>
      </c>
      <c r="C407" s="65">
        <v>68</v>
      </c>
      <c r="D407" s="66">
        <v>0</v>
      </c>
    </row>
    <row r="408" spans="1:14" x14ac:dyDescent="0.2">
      <c r="A408" s="14">
        <v>43999.875</v>
      </c>
      <c r="B408" s="65">
        <v>7.5189339999999998</v>
      </c>
      <c r="C408" s="65">
        <v>74</v>
      </c>
      <c r="D408" s="66">
        <v>0</v>
      </c>
    </row>
    <row r="409" spans="1:14" x14ac:dyDescent="0.2">
      <c r="A409" s="14">
        <v>43999.916666666672</v>
      </c>
      <c r="B409" s="65">
        <v>6.6889339999999997</v>
      </c>
      <c r="C409" s="65">
        <v>79</v>
      </c>
      <c r="D409" s="66">
        <v>0</v>
      </c>
    </row>
    <row r="410" spans="1:14" x14ac:dyDescent="0.2">
      <c r="A410" s="14">
        <v>43999.958333333328</v>
      </c>
      <c r="B410" s="65">
        <v>6.2589335000000004</v>
      </c>
      <c r="C410" s="65">
        <v>81</v>
      </c>
      <c r="D410" s="66">
        <v>0</v>
      </c>
      <c r="E410" s="67">
        <v>33.791666666666664</v>
      </c>
      <c r="L410" s="8"/>
      <c r="M410" s="8"/>
      <c r="N410" s="8"/>
    </row>
    <row r="411" spans="1:14" x14ac:dyDescent="0.2">
      <c r="A411" s="14">
        <v>44000</v>
      </c>
      <c r="B411" s="65">
        <v>5.8389335000000004</v>
      </c>
      <c r="C411" s="65">
        <v>83</v>
      </c>
      <c r="D411" s="66">
        <v>0</v>
      </c>
    </row>
    <row r="412" spans="1:14" x14ac:dyDescent="0.2">
      <c r="A412" s="14">
        <v>44000.041666666672</v>
      </c>
      <c r="B412" s="65">
        <v>5.5289334999999999</v>
      </c>
      <c r="C412" s="65">
        <v>84</v>
      </c>
      <c r="D412" s="66">
        <v>0</v>
      </c>
    </row>
    <row r="413" spans="1:14" x14ac:dyDescent="0.2">
      <c r="A413" s="14">
        <v>44000.083333333328</v>
      </c>
      <c r="B413" s="65">
        <v>5.2189335999999997</v>
      </c>
      <c r="C413" s="65">
        <v>85</v>
      </c>
      <c r="D413" s="66">
        <v>0</v>
      </c>
    </row>
    <row r="414" spans="1:14" x14ac:dyDescent="0.2">
      <c r="A414" s="14">
        <v>44000.125</v>
      </c>
      <c r="B414" s="65">
        <v>4.9189340000000001</v>
      </c>
      <c r="C414" s="65">
        <v>86</v>
      </c>
      <c r="D414" s="66">
        <v>0</v>
      </c>
    </row>
    <row r="415" spans="1:14" x14ac:dyDescent="0.2">
      <c r="A415" s="14">
        <v>44000.166666666672</v>
      </c>
      <c r="B415" s="65">
        <v>4.6789335999999997</v>
      </c>
      <c r="C415" s="65">
        <v>86</v>
      </c>
      <c r="D415" s="66">
        <v>0</v>
      </c>
    </row>
    <row r="416" spans="1:14" x14ac:dyDescent="0.2">
      <c r="A416" s="14">
        <v>44000.208333333328</v>
      </c>
      <c r="B416" s="65">
        <v>4.3389335000000004</v>
      </c>
      <c r="C416" s="65">
        <v>87</v>
      </c>
      <c r="D416" s="66">
        <v>0</v>
      </c>
    </row>
    <row r="417" spans="1:7" x14ac:dyDescent="0.2">
      <c r="A417" s="14">
        <v>44000.25</v>
      </c>
      <c r="B417" s="65">
        <v>3.6789336000000001</v>
      </c>
      <c r="C417" s="65">
        <v>89</v>
      </c>
      <c r="D417" s="66">
        <v>0</v>
      </c>
    </row>
    <row r="418" spans="1:7" x14ac:dyDescent="0.2">
      <c r="A418" s="14">
        <v>44000.291666666672</v>
      </c>
      <c r="B418" s="65">
        <v>2.8589337000000001</v>
      </c>
      <c r="C418" s="65">
        <v>92</v>
      </c>
      <c r="D418" s="66">
        <v>0</v>
      </c>
    </row>
    <row r="419" spans="1:7" x14ac:dyDescent="0.2">
      <c r="A419" s="14">
        <v>44000.333333333328</v>
      </c>
      <c r="B419" s="65">
        <v>5.3489336999999999</v>
      </c>
      <c r="C419" s="65">
        <v>85</v>
      </c>
      <c r="D419" s="66">
        <v>0</v>
      </c>
      <c r="F419" s="16"/>
      <c r="G419" s="16"/>
    </row>
    <row r="420" spans="1:7" x14ac:dyDescent="0.2">
      <c r="A420" s="14">
        <v>44000.375</v>
      </c>
      <c r="B420" s="65">
        <v>8.6289339999999992</v>
      </c>
      <c r="C420" s="65">
        <v>72</v>
      </c>
      <c r="D420" s="66">
        <v>0</v>
      </c>
      <c r="F420" s="16"/>
      <c r="G420" s="16"/>
    </row>
    <row r="421" spans="1:7" x14ac:dyDescent="0.2">
      <c r="A421" s="14">
        <v>44000.416666666672</v>
      </c>
      <c r="B421" s="65">
        <v>11.558934000000001</v>
      </c>
      <c r="C421" s="65">
        <v>59</v>
      </c>
      <c r="D421" s="66">
        <v>0</v>
      </c>
      <c r="F421" s="16"/>
      <c r="G421" s="16"/>
    </row>
    <row r="422" spans="1:7" x14ac:dyDescent="0.2">
      <c r="A422" s="14">
        <v>44000.458333333328</v>
      </c>
      <c r="B422" s="65">
        <v>13.428934</v>
      </c>
      <c r="C422" s="65">
        <v>49</v>
      </c>
      <c r="D422" s="66">
        <v>0</v>
      </c>
    </row>
    <row r="423" spans="1:7" x14ac:dyDescent="0.2">
      <c r="A423" s="14">
        <v>44000.5</v>
      </c>
      <c r="B423" s="65">
        <v>14.348934</v>
      </c>
      <c r="C423" s="65">
        <v>44</v>
      </c>
      <c r="D423" s="66">
        <v>0</v>
      </c>
    </row>
    <row r="424" spans="1:7" x14ac:dyDescent="0.2">
      <c r="A424" s="14">
        <v>44000.541666666672</v>
      </c>
      <c r="B424" s="65">
        <v>14.228934000000001</v>
      </c>
      <c r="C424" s="65">
        <v>44</v>
      </c>
      <c r="D424" s="66">
        <v>0</v>
      </c>
    </row>
    <row r="425" spans="1:7" x14ac:dyDescent="0.2">
      <c r="A425" s="14">
        <v>44000.583333333328</v>
      </c>
      <c r="B425" s="65">
        <v>16.988934</v>
      </c>
      <c r="C425" s="65">
        <v>34</v>
      </c>
      <c r="D425" s="66">
        <v>692</v>
      </c>
    </row>
    <row r="426" spans="1:7" x14ac:dyDescent="0.2">
      <c r="A426" s="14">
        <v>44000.625</v>
      </c>
      <c r="B426" s="65">
        <v>17.088933999999998</v>
      </c>
      <c r="C426" s="65">
        <v>33</v>
      </c>
      <c r="D426" s="66">
        <v>797</v>
      </c>
    </row>
    <row r="427" spans="1:7" x14ac:dyDescent="0.2">
      <c r="A427" s="14">
        <v>44000.666666666672</v>
      </c>
      <c r="B427" s="65">
        <v>16.718934999999998</v>
      </c>
      <c r="C427" s="65">
        <v>34</v>
      </c>
      <c r="D427" s="66">
        <v>692</v>
      </c>
    </row>
    <row r="428" spans="1:7" x14ac:dyDescent="0.2">
      <c r="A428" s="14">
        <v>44000.708333333328</v>
      </c>
      <c r="B428" s="65">
        <v>15.638934000000001</v>
      </c>
      <c r="C428" s="65">
        <v>37</v>
      </c>
      <c r="D428" s="66">
        <v>565</v>
      </c>
    </row>
    <row r="429" spans="1:7" x14ac:dyDescent="0.2">
      <c r="A429" s="14">
        <v>44000.75</v>
      </c>
      <c r="B429" s="65">
        <v>14.418934</v>
      </c>
      <c r="C429" s="65">
        <v>39</v>
      </c>
      <c r="D429" s="66">
        <v>0</v>
      </c>
    </row>
    <row r="430" spans="1:7" x14ac:dyDescent="0.2">
      <c r="A430" s="14">
        <v>44000.791666666672</v>
      </c>
      <c r="B430" s="65">
        <v>13.538933999999999</v>
      </c>
      <c r="C430" s="65">
        <v>41</v>
      </c>
      <c r="D430" s="66">
        <v>0</v>
      </c>
    </row>
    <row r="431" spans="1:7" x14ac:dyDescent="0.2">
      <c r="A431" s="14">
        <v>44000.833333333328</v>
      </c>
      <c r="B431" s="65">
        <v>12.748934</v>
      </c>
      <c r="C431" s="65">
        <v>43</v>
      </c>
      <c r="D431" s="66">
        <v>0</v>
      </c>
    </row>
    <row r="432" spans="1:7" x14ac:dyDescent="0.2">
      <c r="A432" s="14">
        <v>44000.875</v>
      </c>
      <c r="B432" s="65">
        <v>12.128933999999999</v>
      </c>
      <c r="C432" s="65">
        <v>45</v>
      </c>
      <c r="D432" s="66">
        <v>0</v>
      </c>
    </row>
    <row r="433" spans="1:14" x14ac:dyDescent="0.2">
      <c r="A433" s="14">
        <v>44000.916666666672</v>
      </c>
      <c r="B433" s="65">
        <v>11.578934</v>
      </c>
      <c r="C433" s="65">
        <v>47</v>
      </c>
      <c r="D433" s="66">
        <v>0</v>
      </c>
    </row>
    <row r="434" spans="1:14" x14ac:dyDescent="0.2">
      <c r="A434" s="14">
        <v>44000.958333333328</v>
      </c>
      <c r="B434" s="65">
        <v>9.9489350000000005</v>
      </c>
      <c r="C434" s="65">
        <v>53</v>
      </c>
      <c r="D434" s="66">
        <v>0</v>
      </c>
      <c r="E434" s="67">
        <v>114.41666666666667</v>
      </c>
      <c r="L434" s="8"/>
      <c r="M434" s="8"/>
      <c r="N434" s="8"/>
    </row>
    <row r="435" spans="1:14" x14ac:dyDescent="0.2">
      <c r="A435" s="14">
        <v>44001</v>
      </c>
      <c r="B435" s="65">
        <v>8.1289339999999992</v>
      </c>
      <c r="C435" s="65">
        <v>60</v>
      </c>
      <c r="D435" s="66">
        <v>0</v>
      </c>
    </row>
    <row r="436" spans="1:14" x14ac:dyDescent="0.2">
      <c r="A436" s="14">
        <v>44001.041666666672</v>
      </c>
      <c r="B436" s="65">
        <v>6.5989336999999999</v>
      </c>
      <c r="C436" s="65">
        <v>74</v>
      </c>
      <c r="D436" s="66">
        <v>0</v>
      </c>
    </row>
    <row r="437" spans="1:14" x14ac:dyDescent="0.2">
      <c r="A437" s="14">
        <v>44001.083333333328</v>
      </c>
      <c r="B437" s="65">
        <v>5.9789339999999997</v>
      </c>
      <c r="C437" s="65">
        <v>85</v>
      </c>
      <c r="D437" s="66">
        <v>0</v>
      </c>
    </row>
    <row r="438" spans="1:14" x14ac:dyDescent="0.2">
      <c r="A438" s="14">
        <v>44001.125</v>
      </c>
      <c r="B438" s="65">
        <v>5.2289339999999997</v>
      </c>
      <c r="C438" s="65">
        <v>89</v>
      </c>
      <c r="D438" s="66">
        <v>0</v>
      </c>
    </row>
    <row r="439" spans="1:14" x14ac:dyDescent="0.2">
      <c r="A439" s="14">
        <v>44001.166666666672</v>
      </c>
      <c r="B439" s="65">
        <v>4.5189339999999998</v>
      </c>
      <c r="C439" s="65">
        <v>91</v>
      </c>
      <c r="D439" s="66">
        <v>0</v>
      </c>
    </row>
    <row r="440" spans="1:14" x14ac:dyDescent="0.2">
      <c r="A440" s="14">
        <v>44001.208333333328</v>
      </c>
      <c r="B440" s="65">
        <v>4.3189335</v>
      </c>
      <c r="C440" s="65">
        <v>94</v>
      </c>
      <c r="D440" s="66">
        <v>0</v>
      </c>
    </row>
    <row r="441" spans="1:14" x14ac:dyDescent="0.2">
      <c r="A441" s="14">
        <v>44001.25</v>
      </c>
      <c r="B441" s="65">
        <v>6.0789337000000003</v>
      </c>
      <c r="C441" s="65">
        <v>92</v>
      </c>
      <c r="D441" s="66">
        <v>0</v>
      </c>
    </row>
    <row r="442" spans="1:14" x14ac:dyDescent="0.2">
      <c r="A442" s="14">
        <v>44001.291666666672</v>
      </c>
      <c r="B442" s="65">
        <v>6.6089339999999996</v>
      </c>
      <c r="C442" s="65">
        <v>93</v>
      </c>
      <c r="D442" s="66">
        <v>0</v>
      </c>
    </row>
    <row r="443" spans="1:14" x14ac:dyDescent="0.2">
      <c r="A443" s="14">
        <v>44001.333333333328</v>
      </c>
      <c r="B443" s="65">
        <v>8.3889340000000008</v>
      </c>
      <c r="C443" s="65">
        <v>81</v>
      </c>
      <c r="D443" s="66">
        <v>0</v>
      </c>
    </row>
    <row r="444" spans="1:14" x14ac:dyDescent="0.2">
      <c r="A444" s="14">
        <v>44001.375</v>
      </c>
      <c r="B444" s="65">
        <v>10.618935</v>
      </c>
      <c r="C444" s="65">
        <v>71</v>
      </c>
      <c r="D444" s="66">
        <v>0</v>
      </c>
    </row>
    <row r="445" spans="1:14" x14ac:dyDescent="0.2">
      <c r="A445" s="14">
        <v>44001.416666666672</v>
      </c>
      <c r="B445" s="65">
        <v>12.088934</v>
      </c>
      <c r="C445" s="65">
        <v>64</v>
      </c>
      <c r="D445" s="66">
        <v>0</v>
      </c>
    </row>
    <row r="446" spans="1:14" x14ac:dyDescent="0.2">
      <c r="A446" s="14">
        <v>44001.458333333328</v>
      </c>
      <c r="B446" s="65">
        <v>13.648934000000001</v>
      </c>
      <c r="C446" s="65">
        <v>59</v>
      </c>
      <c r="D446" s="66">
        <v>0</v>
      </c>
    </row>
    <row r="447" spans="1:14" x14ac:dyDescent="0.2">
      <c r="A447" s="14">
        <v>44001.5</v>
      </c>
      <c r="B447" s="65">
        <v>14.968934000000001</v>
      </c>
      <c r="C447" s="65">
        <v>53</v>
      </c>
      <c r="D447" s="66">
        <v>0</v>
      </c>
    </row>
    <row r="448" spans="1:14" x14ac:dyDescent="0.2">
      <c r="A448" s="14">
        <v>44001.541666666672</v>
      </c>
      <c r="B448" s="65">
        <v>15.978934000000001</v>
      </c>
      <c r="C448" s="65">
        <v>47</v>
      </c>
      <c r="D448" s="66">
        <v>811</v>
      </c>
    </row>
    <row r="449" spans="1:5" x14ac:dyDescent="0.2">
      <c r="A449" s="14">
        <v>44001.583333333328</v>
      </c>
      <c r="B449" s="65">
        <v>16.868935</v>
      </c>
      <c r="C449" s="65">
        <v>30</v>
      </c>
      <c r="D449" s="66">
        <v>692</v>
      </c>
    </row>
    <row r="450" spans="1:5" x14ac:dyDescent="0.2">
      <c r="A450" s="14">
        <v>44001.625</v>
      </c>
      <c r="B450" s="65">
        <v>16.938934</v>
      </c>
      <c r="C450" s="65">
        <v>30</v>
      </c>
      <c r="D450" s="66">
        <v>692</v>
      </c>
    </row>
    <row r="451" spans="1:5" x14ac:dyDescent="0.2">
      <c r="A451" s="14">
        <v>44001.666666666672</v>
      </c>
      <c r="B451" s="65">
        <v>16.578934</v>
      </c>
      <c r="C451" s="65">
        <v>30</v>
      </c>
      <c r="D451" s="66">
        <v>692</v>
      </c>
    </row>
    <row r="452" spans="1:5" x14ac:dyDescent="0.2">
      <c r="A452" s="14">
        <v>44001.708333333328</v>
      </c>
      <c r="B452" s="65">
        <v>15.358934</v>
      </c>
      <c r="C452" s="65">
        <v>34</v>
      </c>
      <c r="D452" s="66">
        <v>565</v>
      </c>
    </row>
    <row r="453" spans="1:5" x14ac:dyDescent="0.2">
      <c r="A453" s="14">
        <v>44001.75</v>
      </c>
      <c r="B453" s="65">
        <v>14.118935</v>
      </c>
      <c r="C453" s="65">
        <v>35</v>
      </c>
      <c r="D453" s="66">
        <v>0</v>
      </c>
    </row>
    <row r="454" spans="1:5" x14ac:dyDescent="0.2">
      <c r="A454" s="14">
        <v>44001.791666666672</v>
      </c>
      <c r="B454" s="65">
        <v>13.228934000000001</v>
      </c>
      <c r="C454" s="65">
        <v>37</v>
      </c>
      <c r="D454" s="66">
        <v>0</v>
      </c>
    </row>
    <row r="455" spans="1:5" x14ac:dyDescent="0.2">
      <c r="A455" s="14">
        <v>44001.833333333328</v>
      </c>
      <c r="B455" s="65">
        <v>12.178934</v>
      </c>
      <c r="C455" s="65">
        <v>39</v>
      </c>
      <c r="D455" s="66">
        <v>0</v>
      </c>
    </row>
    <row r="456" spans="1:5" x14ac:dyDescent="0.2">
      <c r="A456" s="14">
        <v>44001.875</v>
      </c>
      <c r="B456" s="65">
        <v>11.298933999999999</v>
      </c>
      <c r="C456" s="65">
        <v>42</v>
      </c>
      <c r="D456" s="66">
        <v>0</v>
      </c>
    </row>
    <row r="457" spans="1:5" x14ac:dyDescent="0.2">
      <c r="A457" s="14">
        <v>44001.916666666672</v>
      </c>
      <c r="B457" s="65">
        <v>10.918934</v>
      </c>
      <c r="C457" s="65">
        <v>43</v>
      </c>
      <c r="D457" s="66">
        <v>0</v>
      </c>
    </row>
    <row r="458" spans="1:5" x14ac:dyDescent="0.2">
      <c r="A458" s="14">
        <v>44001.958333333328</v>
      </c>
      <c r="B458" s="65">
        <v>10.248934</v>
      </c>
      <c r="C458" s="65">
        <v>45</v>
      </c>
      <c r="D458" s="66">
        <v>0</v>
      </c>
      <c r="E458" s="67">
        <v>143.83333333333334</v>
      </c>
    </row>
    <row r="459" spans="1:5" x14ac:dyDescent="0.2">
      <c r="A459" s="14">
        <v>44002</v>
      </c>
      <c r="B459" s="65">
        <v>9.5789340000000003</v>
      </c>
      <c r="C459" s="65">
        <v>47</v>
      </c>
      <c r="D459" s="66">
        <v>0</v>
      </c>
    </row>
    <row r="460" spans="1:5" x14ac:dyDescent="0.2">
      <c r="A460" s="14">
        <v>44002.041666666672</v>
      </c>
      <c r="B460" s="65">
        <v>8.5389339999999994</v>
      </c>
      <c r="C460" s="65">
        <v>50</v>
      </c>
      <c r="D460" s="66">
        <v>0</v>
      </c>
    </row>
    <row r="461" spans="1:5" x14ac:dyDescent="0.2">
      <c r="A461" s="14">
        <v>44002.083333333328</v>
      </c>
      <c r="B461" s="65">
        <v>7.6889339999999997</v>
      </c>
      <c r="C461" s="65">
        <v>53</v>
      </c>
      <c r="D461" s="66">
        <v>0</v>
      </c>
    </row>
    <row r="462" spans="1:5" x14ac:dyDescent="0.2">
      <c r="A462" s="14">
        <v>44002.125</v>
      </c>
      <c r="B462" s="65">
        <v>6.9789339999999997</v>
      </c>
      <c r="C462" s="65">
        <v>56</v>
      </c>
      <c r="D462" s="66">
        <v>0</v>
      </c>
    </row>
    <row r="463" spans="1:5" x14ac:dyDescent="0.2">
      <c r="A463" s="14">
        <v>44002.166666666672</v>
      </c>
      <c r="B463" s="65">
        <v>6.3889336999999999</v>
      </c>
      <c r="C463" s="65">
        <v>58</v>
      </c>
      <c r="D463" s="66">
        <v>0</v>
      </c>
    </row>
    <row r="464" spans="1:5" x14ac:dyDescent="0.2">
      <c r="A464" s="14">
        <v>44002.208333333328</v>
      </c>
      <c r="B464" s="65">
        <v>5.8889336999999999</v>
      </c>
      <c r="C464" s="65">
        <v>60</v>
      </c>
      <c r="D464" s="66">
        <v>0</v>
      </c>
    </row>
    <row r="465" spans="1:4" x14ac:dyDescent="0.2">
      <c r="A465" s="14">
        <v>44002.25</v>
      </c>
      <c r="B465" s="65">
        <v>5.4989340000000002</v>
      </c>
      <c r="C465" s="65">
        <v>62</v>
      </c>
      <c r="D465" s="66">
        <v>0</v>
      </c>
    </row>
    <row r="466" spans="1:4" x14ac:dyDescent="0.2">
      <c r="A466" s="14">
        <v>44002.291666666672</v>
      </c>
      <c r="B466" s="65">
        <v>5.1489339999999997</v>
      </c>
      <c r="C466" s="65">
        <v>64</v>
      </c>
      <c r="D466" s="66">
        <v>0</v>
      </c>
    </row>
    <row r="467" spans="1:4" x14ac:dyDescent="0.2">
      <c r="A467" s="14">
        <v>44002.333333333328</v>
      </c>
      <c r="B467" s="65">
        <v>7.0889335000000004</v>
      </c>
      <c r="C467" s="65">
        <v>57</v>
      </c>
      <c r="D467" s="66">
        <v>0</v>
      </c>
    </row>
    <row r="468" spans="1:4" x14ac:dyDescent="0.2">
      <c r="A468" s="14">
        <v>44002.375</v>
      </c>
      <c r="B468" s="65">
        <v>11.188934</v>
      </c>
      <c r="C468" s="65">
        <v>45</v>
      </c>
      <c r="D468" s="66">
        <v>0</v>
      </c>
    </row>
    <row r="469" spans="1:4" x14ac:dyDescent="0.2">
      <c r="A469" s="14">
        <v>44002.416666666672</v>
      </c>
      <c r="B469" s="65">
        <v>14.058934000000001</v>
      </c>
      <c r="C469" s="65">
        <v>41</v>
      </c>
      <c r="D469" s="66">
        <v>0</v>
      </c>
    </row>
    <row r="470" spans="1:4" x14ac:dyDescent="0.2">
      <c r="A470" s="14">
        <v>44002.458333333328</v>
      </c>
      <c r="B470" s="65">
        <v>15.618935</v>
      </c>
      <c r="C470" s="65">
        <v>34</v>
      </c>
      <c r="D470" s="66">
        <v>565</v>
      </c>
    </row>
    <row r="471" spans="1:4" x14ac:dyDescent="0.2">
      <c r="A471" s="14">
        <v>44002.5</v>
      </c>
      <c r="B471" s="65">
        <v>16.638935</v>
      </c>
      <c r="C471" s="65">
        <v>30</v>
      </c>
      <c r="D471" s="66">
        <v>692</v>
      </c>
    </row>
    <row r="472" spans="1:4" x14ac:dyDescent="0.2">
      <c r="A472" s="14">
        <v>44002.541666666672</v>
      </c>
      <c r="B472" s="65">
        <v>17.408933999999999</v>
      </c>
      <c r="C472" s="65">
        <v>28</v>
      </c>
      <c r="D472" s="66">
        <v>0</v>
      </c>
    </row>
    <row r="473" spans="1:4" x14ac:dyDescent="0.2">
      <c r="A473" s="14">
        <v>44002.583333333328</v>
      </c>
      <c r="B473" s="65">
        <v>18.508934</v>
      </c>
      <c r="C473" s="65">
        <v>24</v>
      </c>
      <c r="D473" s="66">
        <v>0</v>
      </c>
    </row>
    <row r="474" spans="1:4" x14ac:dyDescent="0.2">
      <c r="A474" s="14">
        <v>44002.625</v>
      </c>
      <c r="B474" s="65">
        <v>18.578934</v>
      </c>
      <c r="C474" s="65">
        <v>23</v>
      </c>
      <c r="D474" s="66">
        <v>0</v>
      </c>
    </row>
    <row r="475" spans="1:4" x14ac:dyDescent="0.2">
      <c r="A475" s="14">
        <v>44002.666666666672</v>
      </c>
      <c r="B475" s="65">
        <v>18.148933</v>
      </c>
      <c r="C475" s="65">
        <v>23</v>
      </c>
      <c r="D475" s="66">
        <v>0</v>
      </c>
    </row>
    <row r="476" spans="1:4" x14ac:dyDescent="0.2">
      <c r="A476" s="14">
        <v>44002.708333333328</v>
      </c>
      <c r="B476" s="65">
        <v>16.378934999999998</v>
      </c>
      <c r="C476" s="65">
        <v>27</v>
      </c>
      <c r="D476" s="66">
        <v>0</v>
      </c>
    </row>
    <row r="477" spans="1:4" x14ac:dyDescent="0.2">
      <c r="A477" s="14">
        <v>44002.75</v>
      </c>
      <c r="B477" s="65">
        <v>14.498934</v>
      </c>
      <c r="C477" s="65">
        <v>29</v>
      </c>
      <c r="D477" s="66">
        <v>0</v>
      </c>
    </row>
    <row r="478" spans="1:4" x14ac:dyDescent="0.2">
      <c r="A478" s="14">
        <v>44002.791666666672</v>
      </c>
      <c r="B478" s="65">
        <v>13.588934</v>
      </c>
      <c r="C478" s="65">
        <v>30</v>
      </c>
      <c r="D478" s="66">
        <v>0</v>
      </c>
    </row>
    <row r="479" spans="1:4" x14ac:dyDescent="0.2">
      <c r="A479" s="14">
        <v>44002.833333333328</v>
      </c>
      <c r="B479" s="65">
        <v>13.078934</v>
      </c>
      <c r="C479" s="65">
        <v>31</v>
      </c>
      <c r="D479" s="66">
        <v>0</v>
      </c>
    </row>
    <row r="480" spans="1:4" x14ac:dyDescent="0.2">
      <c r="A480" s="14">
        <v>44002.875</v>
      </c>
      <c r="B480" s="65">
        <v>12.208933999999999</v>
      </c>
      <c r="C480" s="65">
        <v>33</v>
      </c>
      <c r="D480" s="66">
        <v>0</v>
      </c>
    </row>
    <row r="481" spans="1:14" x14ac:dyDescent="0.2">
      <c r="A481" s="14">
        <v>44002.916666666672</v>
      </c>
      <c r="B481" s="65">
        <v>11.308934000000001</v>
      </c>
      <c r="C481" s="65">
        <v>35</v>
      </c>
      <c r="D481" s="66">
        <v>0</v>
      </c>
    </row>
    <row r="482" spans="1:14" x14ac:dyDescent="0.2">
      <c r="A482" s="14">
        <v>44002.958333333328</v>
      </c>
      <c r="B482" s="65">
        <v>10.598934</v>
      </c>
      <c r="C482" s="65">
        <v>37</v>
      </c>
      <c r="D482" s="66">
        <v>0</v>
      </c>
      <c r="E482" s="67">
        <v>52.375</v>
      </c>
      <c r="L482" s="8"/>
      <c r="M482" s="8"/>
      <c r="N482" s="8"/>
    </row>
    <row r="483" spans="1:14" x14ac:dyDescent="0.2">
      <c r="A483" s="14">
        <v>44003</v>
      </c>
      <c r="B483" s="65">
        <v>9.6689340000000001</v>
      </c>
      <c r="C483" s="65">
        <v>40</v>
      </c>
      <c r="D483" s="66">
        <v>0</v>
      </c>
    </row>
    <row r="484" spans="1:14" x14ac:dyDescent="0.2">
      <c r="A484" s="14">
        <v>44003.041666666672</v>
      </c>
      <c r="B484" s="65">
        <v>8.8489339999999999</v>
      </c>
      <c r="C484" s="65">
        <v>43</v>
      </c>
      <c r="D484" s="66">
        <v>0</v>
      </c>
    </row>
    <row r="485" spans="1:14" x14ac:dyDescent="0.2">
      <c r="A485" s="14">
        <v>44003.083333333328</v>
      </c>
      <c r="B485" s="65">
        <v>8.1389340000000008</v>
      </c>
      <c r="C485" s="65">
        <v>45</v>
      </c>
      <c r="D485" s="66">
        <v>0</v>
      </c>
    </row>
    <row r="486" spans="1:14" x14ac:dyDescent="0.2">
      <c r="A486" s="14">
        <v>44003.125</v>
      </c>
      <c r="B486" s="65">
        <v>7.6089339999999996</v>
      </c>
      <c r="C486" s="65">
        <v>47</v>
      </c>
      <c r="D486" s="66">
        <v>0</v>
      </c>
    </row>
    <row r="487" spans="1:14" x14ac:dyDescent="0.2">
      <c r="A487" s="14">
        <v>44003.166666666672</v>
      </c>
      <c r="B487" s="65">
        <v>7.0489335000000004</v>
      </c>
      <c r="C487" s="65">
        <v>49</v>
      </c>
      <c r="D487" s="66">
        <v>0</v>
      </c>
    </row>
    <row r="488" spans="1:14" x14ac:dyDescent="0.2">
      <c r="A488" s="14">
        <v>44003.208333333328</v>
      </c>
      <c r="B488" s="65">
        <v>6.4889336000000002</v>
      </c>
      <c r="C488" s="65">
        <v>51</v>
      </c>
      <c r="D488" s="66">
        <v>0</v>
      </c>
    </row>
    <row r="489" spans="1:14" x14ac:dyDescent="0.2">
      <c r="A489" s="14">
        <v>44003.25</v>
      </c>
      <c r="B489" s="65">
        <v>5.7889337999999997</v>
      </c>
      <c r="C489" s="65">
        <v>53</v>
      </c>
      <c r="D489" s="66">
        <v>0</v>
      </c>
    </row>
    <row r="490" spans="1:14" x14ac:dyDescent="0.2">
      <c r="A490" s="14">
        <v>44003.291666666672</v>
      </c>
      <c r="B490" s="65">
        <v>5.0889335000000004</v>
      </c>
      <c r="C490" s="65">
        <v>54</v>
      </c>
      <c r="D490" s="66">
        <v>0</v>
      </c>
    </row>
    <row r="491" spans="1:14" x14ac:dyDescent="0.2">
      <c r="A491" s="14">
        <v>44003.333333333328</v>
      </c>
      <c r="B491" s="65">
        <v>6.9489336000000002</v>
      </c>
      <c r="C491" s="65">
        <v>48</v>
      </c>
      <c r="D491" s="66">
        <v>0</v>
      </c>
    </row>
    <row r="492" spans="1:14" x14ac:dyDescent="0.2">
      <c r="A492" s="14">
        <v>44003.375</v>
      </c>
      <c r="B492" s="65">
        <v>11.638934000000001</v>
      </c>
      <c r="C492" s="65">
        <v>37</v>
      </c>
      <c r="D492" s="66">
        <v>0</v>
      </c>
    </row>
    <row r="493" spans="1:14" x14ac:dyDescent="0.2">
      <c r="A493" s="14">
        <v>44003.416666666672</v>
      </c>
      <c r="B493" s="65">
        <v>16.548935</v>
      </c>
      <c r="C493" s="65">
        <v>28</v>
      </c>
      <c r="D493" s="66">
        <v>0</v>
      </c>
    </row>
    <row r="494" spans="1:14" x14ac:dyDescent="0.2">
      <c r="A494" s="14">
        <v>44003.458333333328</v>
      </c>
      <c r="B494" s="65">
        <v>17.998933999999998</v>
      </c>
      <c r="C494" s="65">
        <v>25</v>
      </c>
      <c r="D494" s="66">
        <v>0</v>
      </c>
    </row>
    <row r="495" spans="1:14" x14ac:dyDescent="0.2">
      <c r="A495" s="14">
        <v>44003.5</v>
      </c>
      <c r="B495" s="65">
        <v>18.978933000000001</v>
      </c>
      <c r="C495" s="65">
        <v>23</v>
      </c>
      <c r="D495" s="66">
        <v>0</v>
      </c>
    </row>
    <row r="496" spans="1:14" x14ac:dyDescent="0.2">
      <c r="A496" s="14">
        <v>44003.541666666672</v>
      </c>
      <c r="B496" s="65">
        <v>19.678934000000002</v>
      </c>
      <c r="C496" s="65">
        <v>23</v>
      </c>
      <c r="D496" s="66">
        <v>0</v>
      </c>
    </row>
    <row r="497" spans="1:18" x14ac:dyDescent="0.2">
      <c r="A497" s="14">
        <v>44003.583333333328</v>
      </c>
      <c r="B497" s="65">
        <v>19.868935</v>
      </c>
      <c r="C497" s="65">
        <v>21</v>
      </c>
      <c r="D497" s="66">
        <v>0</v>
      </c>
    </row>
    <row r="498" spans="1:18" x14ac:dyDescent="0.2">
      <c r="A498" s="14">
        <v>44003.625</v>
      </c>
      <c r="B498" s="65">
        <v>19.868935</v>
      </c>
      <c r="C498" s="65">
        <v>22</v>
      </c>
      <c r="D498" s="66">
        <v>0</v>
      </c>
    </row>
    <row r="499" spans="1:18" x14ac:dyDescent="0.2">
      <c r="A499" s="14">
        <v>44003.666666666672</v>
      </c>
      <c r="B499" s="65">
        <v>19.278934</v>
      </c>
      <c r="C499" s="65">
        <v>23</v>
      </c>
      <c r="D499" s="66">
        <v>0</v>
      </c>
      <c r="O499" s="8"/>
      <c r="P499" s="8"/>
      <c r="Q499" s="8"/>
      <c r="R499" s="8"/>
    </row>
    <row r="500" spans="1:18" x14ac:dyDescent="0.2">
      <c r="A500" s="14">
        <v>44003.708333333328</v>
      </c>
      <c r="B500" s="65">
        <v>17.088933999999998</v>
      </c>
      <c r="C500" s="65">
        <v>27</v>
      </c>
      <c r="D500" s="66">
        <v>0</v>
      </c>
    </row>
    <row r="501" spans="1:18" x14ac:dyDescent="0.2">
      <c r="A501" s="14">
        <v>44003.75</v>
      </c>
      <c r="B501" s="65">
        <v>15.198935000000001</v>
      </c>
      <c r="C501" s="65">
        <v>29</v>
      </c>
      <c r="D501" s="66">
        <v>0</v>
      </c>
    </row>
    <row r="502" spans="1:18" x14ac:dyDescent="0.2">
      <c r="A502" s="14">
        <v>44003.791666666672</v>
      </c>
      <c r="B502" s="65">
        <v>13.818934</v>
      </c>
      <c r="C502" s="65">
        <v>31</v>
      </c>
      <c r="D502" s="66">
        <v>0</v>
      </c>
    </row>
    <row r="503" spans="1:18" x14ac:dyDescent="0.2">
      <c r="A503" s="14">
        <v>44003.833333333328</v>
      </c>
      <c r="B503" s="65">
        <v>11.968934000000001</v>
      </c>
      <c r="C503" s="65">
        <v>35</v>
      </c>
      <c r="D503" s="66">
        <v>0</v>
      </c>
    </row>
    <row r="504" spans="1:18" x14ac:dyDescent="0.2">
      <c r="A504" s="14">
        <v>44003.875</v>
      </c>
      <c r="B504" s="65">
        <v>9.8489339999999999</v>
      </c>
      <c r="C504" s="65">
        <v>41</v>
      </c>
      <c r="D504" s="66">
        <v>0</v>
      </c>
    </row>
    <row r="505" spans="1:18" x14ac:dyDescent="0.2">
      <c r="A505" s="14">
        <v>44003.916666666672</v>
      </c>
      <c r="B505" s="65">
        <v>8.4689340000000009</v>
      </c>
      <c r="C505" s="65">
        <v>46</v>
      </c>
      <c r="D505" s="66">
        <v>0</v>
      </c>
    </row>
    <row r="506" spans="1:18" x14ac:dyDescent="0.2">
      <c r="A506" s="14">
        <v>44003.958333333328</v>
      </c>
      <c r="B506" s="65">
        <v>7.6589336000000001</v>
      </c>
      <c r="C506" s="65">
        <v>49</v>
      </c>
      <c r="D506" s="66">
        <v>0</v>
      </c>
      <c r="E506" s="67">
        <v>0</v>
      </c>
      <c r="L506" s="8"/>
      <c r="M506" s="8"/>
      <c r="N506" s="8"/>
    </row>
    <row r="507" spans="1:18" x14ac:dyDescent="0.2">
      <c r="A507" s="14">
        <v>44004</v>
      </c>
      <c r="B507" s="65">
        <v>6.8289337000000003</v>
      </c>
      <c r="C507" s="65">
        <v>51</v>
      </c>
      <c r="D507" s="66">
        <v>0</v>
      </c>
    </row>
    <row r="508" spans="1:18" x14ac:dyDescent="0.2">
      <c r="A508" s="14">
        <v>44004.041666666672</v>
      </c>
      <c r="B508" s="65">
        <v>5.9389339999999997</v>
      </c>
      <c r="C508" s="65">
        <v>54</v>
      </c>
      <c r="D508" s="66">
        <v>0</v>
      </c>
    </row>
    <row r="509" spans="1:18" x14ac:dyDescent="0.2">
      <c r="A509" s="14">
        <v>44004.083333333328</v>
      </c>
      <c r="B509" s="65">
        <v>5.2189335999999997</v>
      </c>
      <c r="C509" s="65">
        <v>56</v>
      </c>
      <c r="D509" s="66">
        <v>0</v>
      </c>
    </row>
    <row r="510" spans="1:18" x14ac:dyDescent="0.2">
      <c r="A510" s="14">
        <v>44004.125</v>
      </c>
      <c r="B510" s="65">
        <v>4.2989335000000004</v>
      </c>
      <c r="C510" s="65">
        <v>59</v>
      </c>
      <c r="D510" s="66">
        <v>0</v>
      </c>
    </row>
    <row r="511" spans="1:18" x14ac:dyDescent="0.2">
      <c r="A511" s="14">
        <v>44004.166666666672</v>
      </c>
      <c r="B511" s="65">
        <v>2.9989338000000001</v>
      </c>
      <c r="C511" s="65">
        <v>64</v>
      </c>
      <c r="D511" s="66">
        <v>0</v>
      </c>
    </row>
    <row r="512" spans="1:18" s="8" customFormat="1" x14ac:dyDescent="0.2">
      <c r="A512" s="14">
        <v>44004.208333333328</v>
      </c>
      <c r="B512" s="65">
        <v>2.3089336999999999</v>
      </c>
      <c r="C512" s="65">
        <v>68</v>
      </c>
      <c r="D512" s="66">
        <v>0</v>
      </c>
      <c r="O512" s="65"/>
      <c r="P512" s="65"/>
      <c r="Q512" s="65"/>
      <c r="R512" s="65"/>
    </row>
    <row r="513" spans="1:11" x14ac:dyDescent="0.2">
      <c r="A513" s="14">
        <v>44004.25</v>
      </c>
      <c r="B513" s="65">
        <v>2.8389337000000001</v>
      </c>
      <c r="C513" s="65">
        <v>69</v>
      </c>
      <c r="D513" s="66">
        <v>0</v>
      </c>
    </row>
    <row r="514" spans="1:11" x14ac:dyDescent="0.2">
      <c r="A514" s="14">
        <v>44004.291666666672</v>
      </c>
      <c r="B514" s="65">
        <v>4.008934</v>
      </c>
      <c r="C514" s="65">
        <v>69</v>
      </c>
      <c r="D514" s="66">
        <v>0</v>
      </c>
      <c r="F514" s="8"/>
      <c r="G514" s="8"/>
      <c r="H514" s="8"/>
      <c r="K514" s="8"/>
    </row>
    <row r="515" spans="1:11" x14ac:dyDescent="0.2">
      <c r="A515" s="14">
        <v>44004.333333333328</v>
      </c>
      <c r="B515" s="65">
        <v>7.6189337000000004</v>
      </c>
      <c r="C515" s="65">
        <v>57</v>
      </c>
      <c r="D515" s="66">
        <v>0</v>
      </c>
      <c r="H515" s="8"/>
    </row>
    <row r="516" spans="1:11" x14ac:dyDescent="0.2">
      <c r="A516" s="14">
        <v>44004.375</v>
      </c>
      <c r="B516" s="65">
        <v>11.978934000000001</v>
      </c>
      <c r="C516" s="65">
        <v>43</v>
      </c>
      <c r="D516" s="66">
        <v>0</v>
      </c>
      <c r="H516" s="8"/>
    </row>
    <row r="517" spans="1:11" x14ac:dyDescent="0.2">
      <c r="A517" s="14">
        <v>44004.416666666672</v>
      </c>
      <c r="B517" s="65">
        <v>14.848934</v>
      </c>
      <c r="C517" s="65">
        <v>33</v>
      </c>
      <c r="D517" s="66">
        <v>0</v>
      </c>
      <c r="H517" s="8"/>
    </row>
    <row r="518" spans="1:11" x14ac:dyDescent="0.2">
      <c r="A518" s="14">
        <v>44004.458333333328</v>
      </c>
      <c r="B518" s="65">
        <v>16.508934</v>
      </c>
      <c r="C518" s="65">
        <v>28</v>
      </c>
      <c r="D518" s="66">
        <v>0</v>
      </c>
      <c r="H518" s="8"/>
    </row>
    <row r="519" spans="1:11" x14ac:dyDescent="0.2">
      <c r="A519" s="14">
        <v>44004.5</v>
      </c>
      <c r="B519" s="65">
        <v>17.738934</v>
      </c>
      <c r="C519" s="65">
        <v>26</v>
      </c>
      <c r="D519" s="66">
        <v>0</v>
      </c>
      <c r="H519" s="8"/>
    </row>
    <row r="520" spans="1:11" x14ac:dyDescent="0.2">
      <c r="A520" s="14">
        <v>44004.541666666672</v>
      </c>
      <c r="B520" s="65">
        <v>18.688934</v>
      </c>
      <c r="C520" s="65">
        <v>24</v>
      </c>
      <c r="D520" s="66">
        <v>0</v>
      </c>
      <c r="H520" s="8"/>
    </row>
    <row r="521" spans="1:11" x14ac:dyDescent="0.2">
      <c r="A521" s="14">
        <v>44004.583333333328</v>
      </c>
      <c r="B521" s="65">
        <v>19.668934</v>
      </c>
      <c r="C521" s="65">
        <v>21</v>
      </c>
      <c r="D521" s="66">
        <v>0</v>
      </c>
      <c r="H521" s="8"/>
    </row>
    <row r="522" spans="1:11" x14ac:dyDescent="0.2">
      <c r="A522" s="14">
        <v>44004.625</v>
      </c>
      <c r="B522" s="65">
        <v>19.748933999999998</v>
      </c>
      <c r="C522" s="65">
        <v>20</v>
      </c>
      <c r="D522" s="66">
        <v>0</v>
      </c>
      <c r="H522" s="8"/>
    </row>
    <row r="523" spans="1:11" x14ac:dyDescent="0.2">
      <c r="A523" s="14">
        <v>44004.666666666672</v>
      </c>
      <c r="B523" s="65">
        <v>19.288934999999999</v>
      </c>
      <c r="C523" s="65">
        <v>20</v>
      </c>
      <c r="D523" s="66">
        <v>0</v>
      </c>
    </row>
    <row r="524" spans="1:11" x14ac:dyDescent="0.2">
      <c r="A524" s="14">
        <v>44004.708333333328</v>
      </c>
      <c r="B524" s="65">
        <v>17.648933</v>
      </c>
      <c r="C524" s="65">
        <v>23</v>
      </c>
      <c r="D524" s="66">
        <v>0</v>
      </c>
    </row>
    <row r="525" spans="1:11" x14ac:dyDescent="0.2">
      <c r="A525" s="14">
        <v>44004.75</v>
      </c>
      <c r="B525" s="65">
        <v>16.028934</v>
      </c>
      <c r="C525" s="65">
        <v>24</v>
      </c>
      <c r="D525" s="66">
        <v>0</v>
      </c>
    </row>
    <row r="526" spans="1:11" x14ac:dyDescent="0.2">
      <c r="A526" s="14">
        <v>44004.791666666672</v>
      </c>
      <c r="B526" s="65">
        <v>14.878933999999999</v>
      </c>
      <c r="C526" s="65">
        <v>26</v>
      </c>
      <c r="D526" s="66">
        <v>0</v>
      </c>
    </row>
    <row r="527" spans="1:11" x14ac:dyDescent="0.2">
      <c r="A527" s="14">
        <v>44004.833333333328</v>
      </c>
      <c r="B527" s="65">
        <v>13.748934</v>
      </c>
      <c r="C527" s="65">
        <v>29</v>
      </c>
      <c r="D527" s="66">
        <v>0</v>
      </c>
    </row>
    <row r="528" spans="1:11" x14ac:dyDescent="0.2">
      <c r="A528" s="14">
        <v>44004.875</v>
      </c>
      <c r="B528" s="65">
        <v>12.698935000000001</v>
      </c>
      <c r="C528" s="65">
        <v>31</v>
      </c>
      <c r="D528" s="66">
        <v>0</v>
      </c>
    </row>
    <row r="529" spans="1:14" x14ac:dyDescent="0.2">
      <c r="A529" s="14">
        <v>44004.916666666672</v>
      </c>
      <c r="B529" s="65">
        <v>11.768934</v>
      </c>
      <c r="C529" s="65">
        <v>33</v>
      </c>
      <c r="D529" s="66">
        <v>0</v>
      </c>
    </row>
    <row r="530" spans="1:14" x14ac:dyDescent="0.2">
      <c r="A530" s="14">
        <v>44004.958333333328</v>
      </c>
      <c r="B530" s="65">
        <v>10.898934000000001</v>
      </c>
      <c r="C530" s="65">
        <v>36</v>
      </c>
      <c r="D530" s="66">
        <v>0</v>
      </c>
      <c r="E530" s="67">
        <v>0</v>
      </c>
      <c r="L530" s="8"/>
      <c r="M530" s="8"/>
      <c r="N530" s="8"/>
    </row>
    <row r="531" spans="1:14" x14ac:dyDescent="0.2">
      <c r="A531" s="14">
        <v>44005</v>
      </c>
      <c r="B531" s="65">
        <v>8.1789339999999999</v>
      </c>
      <c r="C531" s="65">
        <v>57</v>
      </c>
      <c r="D531" s="66">
        <v>0</v>
      </c>
    </row>
    <row r="532" spans="1:14" x14ac:dyDescent="0.2">
      <c r="A532" s="14">
        <v>44005.041666666672</v>
      </c>
      <c r="B532" s="65">
        <v>6.5289334999999999</v>
      </c>
      <c r="C532" s="65">
        <v>74</v>
      </c>
      <c r="D532" s="66">
        <v>0</v>
      </c>
    </row>
    <row r="533" spans="1:14" x14ac:dyDescent="0.2">
      <c r="A533" s="14">
        <v>44005.083333333328</v>
      </c>
      <c r="B533" s="65">
        <v>5.7789334999999999</v>
      </c>
      <c r="C533" s="65">
        <v>85</v>
      </c>
      <c r="D533" s="66">
        <v>0</v>
      </c>
    </row>
    <row r="534" spans="1:14" x14ac:dyDescent="0.2">
      <c r="A534" s="14">
        <v>44005.125</v>
      </c>
      <c r="B534" s="65">
        <v>5.4289335999999997</v>
      </c>
      <c r="C534" s="65">
        <v>85</v>
      </c>
      <c r="D534" s="66">
        <v>0</v>
      </c>
    </row>
    <row r="535" spans="1:14" x14ac:dyDescent="0.2">
      <c r="A535" s="14">
        <v>44005.166666666672</v>
      </c>
      <c r="B535" s="65">
        <v>5.2989335000000004</v>
      </c>
      <c r="C535" s="65">
        <v>84</v>
      </c>
      <c r="D535" s="66">
        <v>0</v>
      </c>
    </row>
    <row r="536" spans="1:14" x14ac:dyDescent="0.2">
      <c r="A536" s="14">
        <v>44005.208333333328</v>
      </c>
      <c r="B536" s="65">
        <v>5.0989336999999999</v>
      </c>
      <c r="C536" s="65">
        <v>85</v>
      </c>
      <c r="D536" s="66">
        <v>0</v>
      </c>
    </row>
    <row r="537" spans="1:14" x14ac:dyDescent="0.2">
      <c r="A537" s="14">
        <v>44005.25</v>
      </c>
      <c r="B537" s="65">
        <v>5.2189335999999997</v>
      </c>
      <c r="C537" s="65">
        <v>85</v>
      </c>
      <c r="D537" s="66">
        <v>0</v>
      </c>
    </row>
    <row r="538" spans="1:14" x14ac:dyDescent="0.2">
      <c r="A538" s="14">
        <v>44005.291666666672</v>
      </c>
      <c r="B538" s="65">
        <v>5.2489340000000002</v>
      </c>
      <c r="C538" s="65">
        <v>86</v>
      </c>
      <c r="D538" s="66">
        <v>0</v>
      </c>
      <c r="F538" s="22"/>
      <c r="G538" s="21"/>
      <c r="H538" s="22"/>
      <c r="I538" s="22"/>
      <c r="J538" s="22"/>
      <c r="K538" s="22"/>
    </row>
    <row r="539" spans="1:14" x14ac:dyDescent="0.2">
      <c r="A539" s="14">
        <v>44005.333333333328</v>
      </c>
      <c r="B539" s="65">
        <v>7.3689337000000004</v>
      </c>
      <c r="C539" s="65">
        <v>83</v>
      </c>
      <c r="D539" s="66">
        <v>0</v>
      </c>
      <c r="F539" s="22"/>
      <c r="G539" s="21"/>
      <c r="H539" s="22"/>
      <c r="I539" s="22"/>
      <c r="J539" s="22"/>
      <c r="K539" s="22"/>
    </row>
    <row r="540" spans="1:14" x14ac:dyDescent="0.2">
      <c r="A540" s="14">
        <v>44005.375</v>
      </c>
      <c r="B540" s="65">
        <v>11.488934499999999</v>
      </c>
      <c r="C540" s="65">
        <v>67</v>
      </c>
      <c r="D540" s="66">
        <v>0</v>
      </c>
      <c r="F540" s="22"/>
      <c r="G540" s="21"/>
      <c r="H540" s="22"/>
      <c r="I540" s="22"/>
      <c r="J540" s="22"/>
      <c r="K540" s="22"/>
    </row>
    <row r="541" spans="1:14" x14ac:dyDescent="0.2">
      <c r="A541" s="14">
        <v>44005.416666666672</v>
      </c>
      <c r="B541" s="65">
        <v>13.648934000000001</v>
      </c>
      <c r="C541" s="65">
        <v>55</v>
      </c>
      <c r="D541" s="66">
        <v>0</v>
      </c>
      <c r="F541" s="22"/>
      <c r="G541" s="21"/>
      <c r="H541" s="22"/>
      <c r="I541" s="22"/>
      <c r="J541" s="22"/>
      <c r="K541" s="22"/>
    </row>
    <row r="542" spans="1:14" x14ac:dyDescent="0.2">
      <c r="A542" s="14">
        <v>44005.458333333328</v>
      </c>
      <c r="B542" s="65">
        <v>15.458933999999999</v>
      </c>
      <c r="C542" s="65">
        <v>45</v>
      </c>
      <c r="D542" s="66">
        <v>811</v>
      </c>
      <c r="F542" s="22"/>
      <c r="G542" s="21"/>
      <c r="H542" s="22"/>
      <c r="I542" s="22"/>
      <c r="J542" s="22"/>
      <c r="K542" s="22"/>
    </row>
    <row r="543" spans="1:14" x14ac:dyDescent="0.2">
      <c r="A543" s="14">
        <v>44005.5</v>
      </c>
      <c r="B543" s="65">
        <v>16.758934</v>
      </c>
      <c r="C543" s="65">
        <v>40</v>
      </c>
      <c r="D543" s="66">
        <v>921</v>
      </c>
      <c r="F543" s="22"/>
      <c r="G543" s="21"/>
      <c r="H543" s="22"/>
      <c r="I543" s="22"/>
      <c r="J543" s="22"/>
      <c r="K543" s="22"/>
    </row>
    <row r="544" spans="1:14" x14ac:dyDescent="0.2">
      <c r="A544" s="14">
        <v>44005.541666666672</v>
      </c>
      <c r="B544" s="65">
        <v>17.828934</v>
      </c>
      <c r="C544" s="65">
        <v>36</v>
      </c>
      <c r="D544" s="66">
        <v>797</v>
      </c>
      <c r="F544" s="22"/>
      <c r="G544" s="21"/>
      <c r="H544" s="22"/>
      <c r="I544" s="22"/>
      <c r="J544" s="22"/>
      <c r="K544" s="22"/>
    </row>
    <row r="545" spans="1:14" x14ac:dyDescent="0.2">
      <c r="A545" s="14">
        <v>44005.583333333328</v>
      </c>
      <c r="B545" s="65">
        <v>18.598934</v>
      </c>
      <c r="C545" s="65">
        <v>29</v>
      </c>
      <c r="D545" s="66">
        <v>0</v>
      </c>
      <c r="F545" s="22"/>
      <c r="G545" s="21"/>
      <c r="H545" s="22"/>
      <c r="I545" s="22"/>
      <c r="J545" s="22"/>
      <c r="K545" s="22"/>
    </row>
    <row r="546" spans="1:14" x14ac:dyDescent="0.2">
      <c r="A546" s="14">
        <v>44005.625</v>
      </c>
      <c r="B546" s="65">
        <v>18.778934</v>
      </c>
      <c r="C546" s="65">
        <v>28</v>
      </c>
      <c r="D546" s="66">
        <v>0</v>
      </c>
      <c r="F546" s="22"/>
      <c r="G546" s="21"/>
      <c r="H546" s="22"/>
      <c r="I546" s="22"/>
      <c r="J546" s="22"/>
      <c r="K546" s="22"/>
    </row>
    <row r="547" spans="1:14" x14ac:dyDescent="0.2">
      <c r="A547" s="14">
        <v>44005.666666666672</v>
      </c>
      <c r="B547" s="65">
        <v>18.478933000000001</v>
      </c>
      <c r="C547" s="65">
        <v>29</v>
      </c>
      <c r="D547" s="66">
        <v>0</v>
      </c>
      <c r="F547" s="22"/>
      <c r="G547" s="21"/>
      <c r="H547" s="22"/>
      <c r="I547" s="22"/>
      <c r="J547" s="22"/>
      <c r="K547" s="22"/>
    </row>
    <row r="548" spans="1:14" x14ac:dyDescent="0.2">
      <c r="A548" s="14">
        <v>44005.708333333328</v>
      </c>
      <c r="B548" s="65">
        <v>16.958935</v>
      </c>
      <c r="C548" s="65">
        <v>32</v>
      </c>
      <c r="D548" s="66">
        <v>692</v>
      </c>
    </row>
    <row r="549" spans="1:14" x14ac:dyDescent="0.2">
      <c r="A549" s="14">
        <v>44005.75</v>
      </c>
      <c r="B549" s="65">
        <v>15.718934000000001</v>
      </c>
      <c r="C549" s="65">
        <v>34</v>
      </c>
      <c r="D549" s="66">
        <v>565</v>
      </c>
    </row>
    <row r="550" spans="1:14" x14ac:dyDescent="0.2">
      <c r="A550" s="14">
        <v>44005.791666666672</v>
      </c>
      <c r="B550" s="65">
        <v>14.688934</v>
      </c>
      <c r="C550" s="65">
        <v>36</v>
      </c>
      <c r="D550" s="66">
        <v>0</v>
      </c>
    </row>
    <row r="551" spans="1:14" x14ac:dyDescent="0.2">
      <c r="A551" s="14">
        <v>44005.833333333328</v>
      </c>
      <c r="B551" s="65">
        <v>13.678934</v>
      </c>
      <c r="C551" s="65">
        <v>38</v>
      </c>
      <c r="D551" s="66">
        <v>0</v>
      </c>
    </row>
    <row r="552" spans="1:14" x14ac:dyDescent="0.2">
      <c r="A552" s="14">
        <v>44005.875</v>
      </c>
      <c r="B552" s="65">
        <v>12.838934</v>
      </c>
      <c r="C552" s="65">
        <v>40</v>
      </c>
      <c r="D552" s="66">
        <v>0</v>
      </c>
    </row>
    <row r="553" spans="1:14" x14ac:dyDescent="0.2">
      <c r="A553" s="14">
        <v>44005.916666666672</v>
      </c>
      <c r="B553" s="65">
        <v>12.358934</v>
      </c>
      <c r="C553" s="65">
        <v>41</v>
      </c>
      <c r="D553" s="66">
        <v>0</v>
      </c>
    </row>
    <row r="554" spans="1:14" x14ac:dyDescent="0.2">
      <c r="A554" s="14">
        <v>44005.958333333328</v>
      </c>
      <c r="B554" s="65">
        <v>11.698935000000001</v>
      </c>
      <c r="C554" s="65">
        <v>43</v>
      </c>
      <c r="D554" s="66">
        <v>0</v>
      </c>
      <c r="E554" s="67">
        <v>157.75</v>
      </c>
      <c r="L554" s="8"/>
      <c r="M554" s="8"/>
      <c r="N554" s="8"/>
    </row>
    <row r="555" spans="1:14" x14ac:dyDescent="0.2">
      <c r="A555" s="14">
        <v>44006</v>
      </c>
      <c r="B555" s="65">
        <v>10.888934000000001</v>
      </c>
      <c r="C555" s="65">
        <v>45</v>
      </c>
      <c r="D555" s="66">
        <v>0</v>
      </c>
    </row>
    <row r="556" spans="1:14" x14ac:dyDescent="0.2">
      <c r="A556" s="14">
        <v>44006.041666666672</v>
      </c>
      <c r="B556" s="65">
        <v>9.6289339999999992</v>
      </c>
      <c r="C556" s="65">
        <v>49</v>
      </c>
      <c r="D556" s="66">
        <v>0</v>
      </c>
    </row>
    <row r="557" spans="1:14" x14ac:dyDescent="0.2">
      <c r="A557" s="14">
        <v>44006.083333333328</v>
      </c>
      <c r="B557" s="65">
        <v>8.6589349999999996</v>
      </c>
      <c r="C557" s="65">
        <v>51</v>
      </c>
      <c r="D557" s="66">
        <v>0</v>
      </c>
    </row>
    <row r="558" spans="1:14" x14ac:dyDescent="0.2">
      <c r="A558" s="14">
        <v>44006.125</v>
      </c>
      <c r="B558" s="65">
        <v>7.9189340000000001</v>
      </c>
      <c r="C558" s="65">
        <v>52</v>
      </c>
      <c r="D558" s="66">
        <v>0</v>
      </c>
    </row>
    <row r="559" spans="1:14" x14ac:dyDescent="0.2">
      <c r="A559" s="14">
        <v>44006.166666666672</v>
      </c>
      <c r="B559" s="65">
        <v>7.2989335000000004</v>
      </c>
      <c r="C559" s="65">
        <v>50</v>
      </c>
      <c r="D559" s="66">
        <v>0</v>
      </c>
    </row>
    <row r="560" spans="1:14" x14ac:dyDescent="0.2">
      <c r="A560" s="14">
        <v>44006.208333333328</v>
      </c>
      <c r="B560" s="65">
        <v>6.6789335999999997</v>
      </c>
      <c r="C560" s="65">
        <v>48</v>
      </c>
      <c r="D560" s="66">
        <v>0</v>
      </c>
    </row>
    <row r="561" spans="1:4" x14ac:dyDescent="0.2">
      <c r="A561" s="14">
        <v>44006.25</v>
      </c>
      <c r="B561" s="65">
        <v>6.0789337000000003</v>
      </c>
      <c r="C561" s="65">
        <v>47</v>
      </c>
      <c r="D561" s="66">
        <v>0</v>
      </c>
    </row>
    <row r="562" spans="1:4" x14ac:dyDescent="0.2">
      <c r="A562" s="14">
        <v>44006.291666666672</v>
      </c>
      <c r="B562" s="65">
        <v>5.3889336999999999</v>
      </c>
      <c r="C562" s="65">
        <v>46</v>
      </c>
      <c r="D562" s="66">
        <v>0</v>
      </c>
    </row>
    <row r="563" spans="1:4" x14ac:dyDescent="0.2">
      <c r="A563" s="14">
        <v>44006.333333333328</v>
      </c>
      <c r="B563" s="65">
        <v>7.1689340000000001</v>
      </c>
      <c r="C563" s="65">
        <v>40</v>
      </c>
      <c r="D563" s="66">
        <v>0</v>
      </c>
    </row>
    <row r="564" spans="1:4" x14ac:dyDescent="0.2">
      <c r="A564" s="14">
        <v>44006.375</v>
      </c>
      <c r="B564" s="65">
        <v>11.238934499999999</v>
      </c>
      <c r="C564" s="65">
        <v>33</v>
      </c>
      <c r="D564" s="66">
        <v>0</v>
      </c>
    </row>
    <row r="565" spans="1:4" x14ac:dyDescent="0.2">
      <c r="A565" s="14">
        <v>44006.416666666672</v>
      </c>
      <c r="B565" s="65">
        <v>16.288934999999999</v>
      </c>
      <c r="C565" s="65">
        <v>24</v>
      </c>
      <c r="D565" s="66">
        <v>0</v>
      </c>
    </row>
    <row r="566" spans="1:4" x14ac:dyDescent="0.2">
      <c r="A566" s="14">
        <v>44006.458333333328</v>
      </c>
      <c r="B566" s="65">
        <v>17.918934</v>
      </c>
      <c r="C566" s="65">
        <v>23</v>
      </c>
      <c r="D566" s="66">
        <v>0</v>
      </c>
    </row>
    <row r="567" spans="1:4" x14ac:dyDescent="0.2">
      <c r="A567" s="14">
        <v>44006.5</v>
      </c>
      <c r="B567" s="65">
        <v>18.918934</v>
      </c>
      <c r="C567" s="65">
        <v>21</v>
      </c>
      <c r="D567" s="66">
        <v>0</v>
      </c>
    </row>
    <row r="568" spans="1:4" x14ac:dyDescent="0.2">
      <c r="A568" s="14">
        <v>44006.541666666672</v>
      </c>
      <c r="B568" s="65">
        <v>19.798935</v>
      </c>
      <c r="C568" s="65">
        <v>20</v>
      </c>
      <c r="D568" s="66">
        <v>0</v>
      </c>
    </row>
    <row r="569" spans="1:4" x14ac:dyDescent="0.2">
      <c r="A569" s="14">
        <v>44006.583333333328</v>
      </c>
      <c r="B569" s="65">
        <v>20.318933000000001</v>
      </c>
      <c r="C569" s="65">
        <v>15</v>
      </c>
      <c r="D569" s="66">
        <v>0</v>
      </c>
    </row>
    <row r="570" spans="1:4" x14ac:dyDescent="0.2">
      <c r="A570" s="14">
        <v>44006.625</v>
      </c>
      <c r="B570" s="65">
        <v>20.638935</v>
      </c>
      <c r="C570" s="65">
        <v>14</v>
      </c>
      <c r="D570" s="66">
        <v>0</v>
      </c>
    </row>
    <row r="571" spans="1:4" x14ac:dyDescent="0.2">
      <c r="A571" s="14">
        <v>44006.666666666672</v>
      </c>
      <c r="B571" s="65">
        <v>20.268934000000002</v>
      </c>
      <c r="C571" s="65">
        <v>14</v>
      </c>
      <c r="D571" s="66">
        <v>0</v>
      </c>
    </row>
    <row r="572" spans="1:4" x14ac:dyDescent="0.2">
      <c r="A572" s="14">
        <v>44006.708333333328</v>
      </c>
      <c r="B572" s="65">
        <v>18.718934999999998</v>
      </c>
      <c r="C572" s="65">
        <v>16</v>
      </c>
      <c r="D572" s="66">
        <v>0</v>
      </c>
    </row>
    <row r="573" spans="1:4" x14ac:dyDescent="0.2">
      <c r="A573" s="14">
        <v>44006.75</v>
      </c>
      <c r="B573" s="65">
        <v>16.608934000000001</v>
      </c>
      <c r="C573" s="65">
        <v>17</v>
      </c>
      <c r="D573" s="66">
        <v>0</v>
      </c>
    </row>
    <row r="574" spans="1:4" x14ac:dyDescent="0.2">
      <c r="A574" s="14">
        <v>44006.791666666672</v>
      </c>
      <c r="B574" s="65">
        <v>15.158935</v>
      </c>
      <c r="C574" s="65">
        <v>19</v>
      </c>
      <c r="D574" s="66">
        <v>0</v>
      </c>
    </row>
    <row r="575" spans="1:4" x14ac:dyDescent="0.2">
      <c r="A575" s="14">
        <v>44006.833333333328</v>
      </c>
      <c r="B575" s="65">
        <v>14.168934</v>
      </c>
      <c r="C575" s="65">
        <v>20</v>
      </c>
      <c r="D575" s="66">
        <v>0</v>
      </c>
    </row>
    <row r="576" spans="1:4" x14ac:dyDescent="0.2">
      <c r="A576" s="14">
        <v>44006.875</v>
      </c>
      <c r="B576" s="65">
        <v>12.958933999999999</v>
      </c>
      <c r="C576" s="65">
        <v>22</v>
      </c>
      <c r="D576" s="66">
        <v>0</v>
      </c>
    </row>
    <row r="577" spans="1:14" x14ac:dyDescent="0.2">
      <c r="A577" s="14">
        <v>44006.916666666672</v>
      </c>
      <c r="B577" s="65">
        <v>12.088934</v>
      </c>
      <c r="C577" s="65">
        <v>24</v>
      </c>
      <c r="D577" s="66">
        <v>0</v>
      </c>
    </row>
    <row r="578" spans="1:14" x14ac:dyDescent="0.2">
      <c r="A578" s="14">
        <v>44006.958333333328</v>
      </c>
      <c r="B578" s="65">
        <v>10.878933999999999</v>
      </c>
      <c r="C578" s="65">
        <v>28</v>
      </c>
      <c r="D578" s="66">
        <v>0</v>
      </c>
      <c r="E578" s="67">
        <v>0</v>
      </c>
    </row>
    <row r="579" spans="1:14" x14ac:dyDescent="0.2">
      <c r="A579" s="14">
        <v>44007</v>
      </c>
      <c r="B579" s="65">
        <v>9.8389340000000001</v>
      </c>
      <c r="C579" s="65">
        <v>32</v>
      </c>
      <c r="D579" s="66">
        <v>0</v>
      </c>
    </row>
    <row r="580" spans="1:14" x14ac:dyDescent="0.2">
      <c r="A580" s="14">
        <v>44007.041666666672</v>
      </c>
      <c r="B580" s="65">
        <v>8.9089349999999996</v>
      </c>
      <c r="C580" s="65">
        <v>41</v>
      </c>
      <c r="D580" s="66">
        <v>0</v>
      </c>
    </row>
    <row r="581" spans="1:14" x14ac:dyDescent="0.2">
      <c r="A581" s="14">
        <v>44007.083333333328</v>
      </c>
      <c r="B581" s="65">
        <v>7.7089340000000002</v>
      </c>
      <c r="C581" s="65">
        <v>55</v>
      </c>
      <c r="D581" s="66">
        <v>0</v>
      </c>
    </row>
    <row r="582" spans="1:14" x14ac:dyDescent="0.2">
      <c r="A582" s="14">
        <v>44007.125</v>
      </c>
      <c r="B582" s="65">
        <v>6.1989336000000002</v>
      </c>
      <c r="C582" s="65">
        <v>68</v>
      </c>
      <c r="D582" s="66">
        <v>0</v>
      </c>
    </row>
    <row r="583" spans="1:14" x14ac:dyDescent="0.2">
      <c r="A583" s="14">
        <v>44007.166666666672</v>
      </c>
      <c r="B583" s="65">
        <v>5.6989336000000002</v>
      </c>
      <c r="C583" s="65">
        <v>73</v>
      </c>
      <c r="D583" s="66">
        <v>0</v>
      </c>
    </row>
    <row r="584" spans="1:14" x14ac:dyDescent="0.2">
      <c r="A584" s="14">
        <v>44007.208333333328</v>
      </c>
      <c r="B584" s="65">
        <v>5.8689337000000004</v>
      </c>
      <c r="C584" s="65">
        <v>73</v>
      </c>
      <c r="D584" s="66">
        <v>0</v>
      </c>
    </row>
    <row r="585" spans="1:14" x14ac:dyDescent="0.2">
      <c r="A585" s="14">
        <v>44007.25</v>
      </c>
      <c r="B585" s="65">
        <v>5.9589340000000002</v>
      </c>
      <c r="C585" s="65">
        <v>72</v>
      </c>
      <c r="D585" s="66">
        <v>0</v>
      </c>
    </row>
    <row r="586" spans="1:14" x14ac:dyDescent="0.2">
      <c r="A586" s="14">
        <v>44007.291666666672</v>
      </c>
      <c r="B586" s="65">
        <v>5.6389336999999999</v>
      </c>
      <c r="C586" s="65">
        <v>73</v>
      </c>
      <c r="D586" s="66">
        <v>0</v>
      </c>
    </row>
    <row r="587" spans="1:14" x14ac:dyDescent="0.2">
      <c r="A587" s="14">
        <v>44007.333333333328</v>
      </c>
      <c r="B587" s="65">
        <v>7.5289334999999999</v>
      </c>
      <c r="C587" s="65">
        <v>70</v>
      </c>
      <c r="D587" s="66">
        <v>0</v>
      </c>
    </row>
    <row r="588" spans="1:14" x14ac:dyDescent="0.2">
      <c r="A588" s="14">
        <v>44007.375</v>
      </c>
      <c r="B588" s="65">
        <v>11.628933999999999</v>
      </c>
      <c r="C588" s="65">
        <v>56</v>
      </c>
      <c r="D588" s="66">
        <v>0</v>
      </c>
    </row>
    <row r="589" spans="1:14" x14ac:dyDescent="0.2">
      <c r="A589" s="14">
        <v>44007.416666666672</v>
      </c>
      <c r="B589" s="65">
        <v>13.908935</v>
      </c>
      <c r="C589" s="65">
        <v>47</v>
      </c>
      <c r="D589" s="66">
        <v>0</v>
      </c>
    </row>
    <row r="590" spans="1:14" x14ac:dyDescent="0.2">
      <c r="A590" s="14">
        <v>44007.458333333328</v>
      </c>
      <c r="B590" s="65">
        <v>15.318934</v>
      </c>
      <c r="C590" s="65">
        <v>45</v>
      </c>
      <c r="D590" s="66">
        <v>811</v>
      </c>
      <c r="K590" s="8"/>
      <c r="L590" s="8"/>
      <c r="M590" s="8"/>
      <c r="N590" s="8"/>
    </row>
    <row r="591" spans="1:14" x14ac:dyDescent="0.2">
      <c r="A591" s="14">
        <v>44007.5</v>
      </c>
      <c r="B591" s="65">
        <v>16.518934000000002</v>
      </c>
      <c r="C591" s="65">
        <v>41</v>
      </c>
      <c r="D591" s="66">
        <v>921</v>
      </c>
      <c r="K591" s="8"/>
      <c r="L591" s="8"/>
      <c r="M591" s="8"/>
      <c r="N591" s="8"/>
    </row>
    <row r="592" spans="1:14" x14ac:dyDescent="0.2">
      <c r="A592" s="14">
        <v>44007.541666666672</v>
      </c>
      <c r="B592" s="65">
        <v>17.418934</v>
      </c>
      <c r="C592" s="65">
        <v>37</v>
      </c>
      <c r="D592" s="66">
        <v>797</v>
      </c>
      <c r="K592" s="8"/>
      <c r="L592" s="8"/>
      <c r="M592" s="8"/>
      <c r="N592" s="8"/>
    </row>
    <row r="593" spans="1:18" x14ac:dyDescent="0.2">
      <c r="A593" s="14">
        <v>44007.583333333328</v>
      </c>
      <c r="B593" s="65">
        <v>18.128934999999998</v>
      </c>
      <c r="C593" s="65">
        <v>33</v>
      </c>
      <c r="D593" s="66">
        <v>881</v>
      </c>
      <c r="K593" s="8"/>
      <c r="L593" s="8"/>
      <c r="M593" s="8"/>
      <c r="N593" s="8"/>
    </row>
    <row r="594" spans="1:18" x14ac:dyDescent="0.2">
      <c r="A594" s="14">
        <v>44007.625</v>
      </c>
      <c r="B594" s="65">
        <v>18.398933</v>
      </c>
      <c r="C594" s="65">
        <v>31</v>
      </c>
      <c r="D594" s="66">
        <v>881</v>
      </c>
      <c r="K594" s="8"/>
      <c r="L594" s="8"/>
      <c r="M594" s="8"/>
      <c r="N594" s="8"/>
    </row>
    <row r="595" spans="1:18" x14ac:dyDescent="0.2">
      <c r="A595" s="14">
        <v>44007.666666666672</v>
      </c>
      <c r="B595" s="65">
        <v>18.138935</v>
      </c>
      <c r="C595" s="65">
        <v>29</v>
      </c>
      <c r="D595" s="66">
        <v>0</v>
      </c>
      <c r="K595" s="8"/>
      <c r="L595" s="8"/>
      <c r="M595" s="8"/>
      <c r="N595" s="8"/>
    </row>
    <row r="596" spans="1:18" x14ac:dyDescent="0.2">
      <c r="A596" s="14">
        <v>44007.708333333328</v>
      </c>
      <c r="B596" s="65">
        <v>16.778934</v>
      </c>
      <c r="C596" s="65">
        <v>32</v>
      </c>
      <c r="D596" s="66">
        <v>692</v>
      </c>
      <c r="F596" s="8"/>
      <c r="G596" s="8"/>
      <c r="H596" s="8"/>
      <c r="I596" s="8"/>
      <c r="J596" s="8"/>
      <c r="K596" s="8"/>
      <c r="L596" s="8"/>
      <c r="M596" s="8"/>
      <c r="N596" s="8"/>
    </row>
    <row r="597" spans="1:18" x14ac:dyDescent="0.2">
      <c r="A597" s="14">
        <v>44007.75</v>
      </c>
      <c r="B597" s="65">
        <v>14.908935</v>
      </c>
      <c r="C597" s="65">
        <v>35</v>
      </c>
      <c r="D597" s="66">
        <v>0</v>
      </c>
      <c r="F597" s="8"/>
      <c r="G597" s="8"/>
      <c r="H597" s="8"/>
      <c r="I597" s="8"/>
      <c r="J597" s="8"/>
      <c r="K597" s="8"/>
      <c r="L597" s="8"/>
      <c r="M597" s="8"/>
      <c r="N597" s="8"/>
    </row>
    <row r="598" spans="1:18" x14ac:dyDescent="0.2">
      <c r="A598" s="14">
        <v>44007.791666666672</v>
      </c>
      <c r="B598" s="65">
        <v>13.718934000000001</v>
      </c>
      <c r="C598" s="65">
        <v>37</v>
      </c>
      <c r="D598" s="66">
        <v>0</v>
      </c>
      <c r="F598" s="8"/>
      <c r="G598" s="8"/>
      <c r="H598" s="8"/>
      <c r="I598" s="8"/>
      <c r="J598" s="8"/>
      <c r="K598" s="8"/>
      <c r="L598" s="8"/>
      <c r="M598" s="8"/>
      <c r="N598" s="8"/>
    </row>
    <row r="599" spans="1:18" x14ac:dyDescent="0.2">
      <c r="A599" s="14">
        <v>44007.833333333328</v>
      </c>
      <c r="B599" s="65">
        <v>12.958933999999999</v>
      </c>
      <c r="C599" s="65">
        <v>39</v>
      </c>
      <c r="D599" s="66">
        <v>0</v>
      </c>
      <c r="F599" s="8"/>
      <c r="G599" s="8"/>
      <c r="H599" s="8"/>
      <c r="I599" s="8"/>
      <c r="J599" s="8"/>
      <c r="K599" s="8"/>
      <c r="L599" s="8"/>
      <c r="M599" s="8"/>
      <c r="N599" s="8"/>
    </row>
    <row r="600" spans="1:18" x14ac:dyDescent="0.2">
      <c r="A600" s="14">
        <v>44007.875</v>
      </c>
      <c r="B600" s="65">
        <v>11.2789345</v>
      </c>
      <c r="C600" s="65">
        <v>44</v>
      </c>
      <c r="D600" s="66">
        <v>0</v>
      </c>
      <c r="F600" s="8"/>
      <c r="G600" s="8"/>
      <c r="H600" s="8"/>
      <c r="I600" s="8"/>
      <c r="J600" s="8"/>
      <c r="K600" s="8"/>
      <c r="L600" s="8"/>
      <c r="M600" s="8"/>
      <c r="N600" s="8"/>
    </row>
    <row r="601" spans="1:18" x14ac:dyDescent="0.2">
      <c r="A601" s="14">
        <v>44007.916666666672</v>
      </c>
      <c r="B601" s="65">
        <v>11.378933999999999</v>
      </c>
      <c r="C601" s="65">
        <v>43</v>
      </c>
      <c r="D601" s="66">
        <v>0</v>
      </c>
      <c r="F601" s="8"/>
      <c r="G601" s="8"/>
      <c r="H601" s="8"/>
      <c r="I601" s="8"/>
      <c r="J601" s="8"/>
      <c r="K601" s="8"/>
      <c r="L601" s="8"/>
      <c r="M601" s="8"/>
      <c r="N601" s="8"/>
    </row>
    <row r="602" spans="1:18" x14ac:dyDescent="0.2">
      <c r="A602" s="14">
        <v>44007.958333333328</v>
      </c>
      <c r="B602" s="65">
        <v>10.758934</v>
      </c>
      <c r="C602" s="65">
        <v>45</v>
      </c>
      <c r="D602" s="66">
        <v>0</v>
      </c>
      <c r="E602" s="67">
        <v>207.625</v>
      </c>
      <c r="F602" s="8"/>
      <c r="G602" s="8"/>
      <c r="H602" s="8"/>
      <c r="I602" s="8"/>
      <c r="J602" s="8"/>
      <c r="K602" s="8"/>
    </row>
    <row r="603" spans="1:18" x14ac:dyDescent="0.2">
      <c r="A603" s="14">
        <v>44008</v>
      </c>
      <c r="B603" s="65">
        <v>9.6389340000000008</v>
      </c>
      <c r="C603" s="65">
        <v>49</v>
      </c>
      <c r="D603" s="66">
        <v>0</v>
      </c>
      <c r="F603" s="8"/>
      <c r="G603" s="8"/>
      <c r="H603" s="8"/>
      <c r="I603" s="8"/>
      <c r="J603" s="8"/>
      <c r="K603" s="8"/>
      <c r="L603" s="8"/>
      <c r="M603" s="8"/>
      <c r="N603" s="8"/>
    </row>
    <row r="604" spans="1:18" x14ac:dyDescent="0.2">
      <c r="A604" s="14">
        <v>44008.041666666672</v>
      </c>
      <c r="B604" s="65">
        <v>8.9389339999999997</v>
      </c>
      <c r="C604" s="65">
        <v>52</v>
      </c>
      <c r="D604" s="66">
        <v>0</v>
      </c>
      <c r="F604" s="8"/>
      <c r="G604" s="8"/>
      <c r="H604" s="8"/>
      <c r="I604" s="8"/>
      <c r="J604" s="8"/>
      <c r="K604" s="8"/>
      <c r="L604" s="8"/>
      <c r="M604" s="8"/>
      <c r="N604" s="8"/>
    </row>
    <row r="605" spans="1:18" x14ac:dyDescent="0.2">
      <c r="A605" s="14">
        <v>44008.083333333328</v>
      </c>
      <c r="B605" s="65">
        <v>8.4189340000000001</v>
      </c>
      <c r="C605" s="65">
        <v>54</v>
      </c>
      <c r="D605" s="66">
        <v>0</v>
      </c>
      <c r="F605" s="8"/>
      <c r="G605" s="8"/>
      <c r="H605" s="8"/>
      <c r="I605" s="8"/>
      <c r="J605" s="8"/>
      <c r="K605" s="8"/>
      <c r="L605" s="8"/>
      <c r="M605" s="8"/>
      <c r="N605" s="8"/>
    </row>
    <row r="606" spans="1:18" x14ac:dyDescent="0.2">
      <c r="A606" s="14">
        <v>44008.125</v>
      </c>
      <c r="B606" s="65">
        <v>7.8989339999999997</v>
      </c>
      <c r="C606" s="65">
        <v>56</v>
      </c>
      <c r="D606" s="66">
        <v>0</v>
      </c>
      <c r="F606" s="8"/>
      <c r="G606" s="8"/>
      <c r="H606" s="8"/>
      <c r="I606" s="8"/>
      <c r="J606" s="8"/>
      <c r="K606" s="8"/>
      <c r="L606" s="8"/>
      <c r="M606" s="8"/>
      <c r="N606" s="8"/>
    </row>
    <row r="607" spans="1:18" x14ac:dyDescent="0.2">
      <c r="A607" s="14">
        <v>44008.166666666672</v>
      </c>
      <c r="B607" s="65">
        <v>7.3889336999999999</v>
      </c>
      <c r="C607" s="65">
        <v>58</v>
      </c>
      <c r="D607" s="66">
        <v>0</v>
      </c>
      <c r="F607" s="8"/>
      <c r="G607" s="8"/>
      <c r="H607" s="8"/>
      <c r="I607" s="8"/>
      <c r="J607" s="8"/>
    </row>
    <row r="608" spans="1:18" x14ac:dyDescent="0.2">
      <c r="A608" s="14">
        <v>44008.208333333328</v>
      </c>
      <c r="B608" s="65">
        <v>6.9389339999999997</v>
      </c>
      <c r="C608" s="65">
        <v>60</v>
      </c>
      <c r="D608" s="66">
        <v>0</v>
      </c>
      <c r="F608" s="8"/>
      <c r="G608" s="8"/>
      <c r="H608" s="8"/>
      <c r="I608" s="8"/>
      <c r="J608" s="8"/>
      <c r="O608" s="8"/>
      <c r="P608" s="8"/>
      <c r="Q608" s="8"/>
      <c r="R608" s="8"/>
    </row>
    <row r="609" spans="1:18" x14ac:dyDescent="0.2">
      <c r="A609" s="14">
        <v>44008.25</v>
      </c>
      <c r="B609" s="65">
        <v>6.5989336999999999</v>
      </c>
      <c r="C609" s="65">
        <v>61</v>
      </c>
      <c r="D609" s="66">
        <v>0</v>
      </c>
    </row>
    <row r="610" spans="1:18" x14ac:dyDescent="0.2">
      <c r="A610" s="14">
        <v>44008.291666666672</v>
      </c>
      <c r="B610" s="65">
        <v>6.2789334999999999</v>
      </c>
      <c r="C610" s="65">
        <v>63</v>
      </c>
      <c r="D610" s="66">
        <v>0</v>
      </c>
    </row>
    <row r="611" spans="1:18" x14ac:dyDescent="0.2">
      <c r="A611" s="14">
        <v>44008.333333333328</v>
      </c>
      <c r="B611" s="65">
        <v>8.1389340000000008</v>
      </c>
      <c r="C611" s="65">
        <v>56</v>
      </c>
      <c r="D611" s="66">
        <v>0</v>
      </c>
    </row>
    <row r="612" spans="1:18" x14ac:dyDescent="0.2">
      <c r="A612" s="14">
        <v>44008.375</v>
      </c>
      <c r="B612" s="65">
        <v>12.308934000000001</v>
      </c>
      <c r="C612" s="65">
        <v>44</v>
      </c>
      <c r="D612" s="66">
        <v>0</v>
      </c>
    </row>
    <row r="613" spans="1:18" x14ac:dyDescent="0.2">
      <c r="A613" s="14">
        <v>44008.416666666672</v>
      </c>
      <c r="B613" s="65">
        <v>14.728934000000001</v>
      </c>
      <c r="C613" s="65">
        <v>46</v>
      </c>
      <c r="D613" s="66">
        <v>0</v>
      </c>
    </row>
    <row r="614" spans="1:18" x14ac:dyDescent="0.2">
      <c r="A614" s="14">
        <v>44008.458333333328</v>
      </c>
      <c r="B614" s="65">
        <v>16.398933</v>
      </c>
      <c r="C614" s="65">
        <v>44</v>
      </c>
      <c r="D614" s="66">
        <v>921</v>
      </c>
    </row>
    <row r="615" spans="1:18" x14ac:dyDescent="0.2">
      <c r="A615" s="14">
        <v>44008.5</v>
      </c>
      <c r="B615" s="65">
        <v>17.108934000000001</v>
      </c>
      <c r="C615" s="65">
        <v>40</v>
      </c>
      <c r="D615" s="66">
        <v>1016</v>
      </c>
    </row>
    <row r="616" spans="1:18" x14ac:dyDescent="0.2">
      <c r="A616" s="14">
        <v>44008.541666666672</v>
      </c>
      <c r="B616" s="65">
        <v>17.668934</v>
      </c>
      <c r="C616" s="65">
        <v>38</v>
      </c>
      <c r="D616" s="66">
        <v>797</v>
      </c>
    </row>
    <row r="617" spans="1:18" x14ac:dyDescent="0.2">
      <c r="A617" s="14">
        <v>44008.583333333328</v>
      </c>
      <c r="B617" s="65">
        <v>18.688934</v>
      </c>
      <c r="C617" s="65">
        <v>33</v>
      </c>
      <c r="D617" s="66">
        <v>881</v>
      </c>
    </row>
    <row r="618" spans="1:18" x14ac:dyDescent="0.2">
      <c r="A618" s="14">
        <v>44008.625</v>
      </c>
      <c r="B618" s="65">
        <v>18.608934000000001</v>
      </c>
      <c r="C618" s="65">
        <v>33</v>
      </c>
      <c r="D618" s="66">
        <v>881</v>
      </c>
    </row>
    <row r="619" spans="1:18" x14ac:dyDescent="0.2">
      <c r="A619" s="14">
        <v>44008.666666666672</v>
      </c>
      <c r="B619" s="65">
        <v>18.138935</v>
      </c>
      <c r="C619" s="65">
        <v>35</v>
      </c>
      <c r="D619" s="66">
        <v>881</v>
      </c>
    </row>
    <row r="620" spans="1:18" x14ac:dyDescent="0.2">
      <c r="A620" s="14">
        <v>44008.708333333328</v>
      </c>
      <c r="B620" s="65">
        <v>16.888935</v>
      </c>
      <c r="C620" s="65">
        <v>38</v>
      </c>
      <c r="D620" s="66">
        <v>692</v>
      </c>
    </row>
    <row r="621" spans="1:18" s="8" customFormat="1" x14ac:dyDescent="0.2">
      <c r="A621" s="14">
        <v>44008.75</v>
      </c>
      <c r="B621" s="65">
        <v>14.578934</v>
      </c>
      <c r="C621" s="65">
        <v>44</v>
      </c>
      <c r="D621" s="66">
        <v>0</v>
      </c>
      <c r="O621" s="65"/>
      <c r="P621" s="65"/>
      <c r="Q621" s="65"/>
      <c r="R621" s="65"/>
    </row>
    <row r="622" spans="1:18" x14ac:dyDescent="0.2">
      <c r="A622" s="14">
        <v>44008.791666666672</v>
      </c>
      <c r="B622" s="65">
        <v>13.898934000000001</v>
      </c>
      <c r="C622" s="65">
        <v>46</v>
      </c>
      <c r="D622" s="66">
        <v>0</v>
      </c>
    </row>
    <row r="623" spans="1:18" x14ac:dyDescent="0.2">
      <c r="A623" s="14">
        <v>44008.833333333328</v>
      </c>
      <c r="B623" s="65">
        <v>13.228934000000001</v>
      </c>
      <c r="C623" s="65">
        <v>48</v>
      </c>
      <c r="D623" s="66">
        <v>0</v>
      </c>
      <c r="F623" s="8"/>
      <c r="G623" s="8"/>
      <c r="H623" s="8"/>
      <c r="I623" s="8"/>
      <c r="J623" s="8"/>
    </row>
    <row r="624" spans="1:18" x14ac:dyDescent="0.2">
      <c r="A624" s="14">
        <v>44008.875</v>
      </c>
      <c r="B624" s="65">
        <v>13.208933999999999</v>
      </c>
      <c r="C624" s="65">
        <v>49</v>
      </c>
      <c r="D624" s="66">
        <v>0</v>
      </c>
    </row>
    <row r="625" spans="1:10" x14ac:dyDescent="0.2">
      <c r="A625" s="14">
        <v>44008.916666666672</v>
      </c>
      <c r="B625" s="65">
        <v>13.548933999999999</v>
      </c>
      <c r="C625" s="65">
        <v>48</v>
      </c>
      <c r="D625" s="66">
        <v>0</v>
      </c>
    </row>
    <row r="626" spans="1:10" x14ac:dyDescent="0.2">
      <c r="A626" s="14">
        <v>44008.958333333328</v>
      </c>
      <c r="B626" s="65">
        <v>13.318934</v>
      </c>
      <c r="C626" s="65">
        <v>48</v>
      </c>
      <c r="D626" s="66">
        <v>0</v>
      </c>
      <c r="E626" s="67">
        <v>252.875</v>
      </c>
    </row>
    <row r="627" spans="1:10" x14ac:dyDescent="0.2">
      <c r="A627" s="14">
        <v>44009</v>
      </c>
      <c r="B627" s="65">
        <v>12.548933999999999</v>
      </c>
      <c r="C627" s="65">
        <v>50</v>
      </c>
      <c r="D627" s="66">
        <v>0</v>
      </c>
    </row>
    <row r="628" spans="1:10" x14ac:dyDescent="0.2">
      <c r="A628" s="14">
        <v>44009.041666666672</v>
      </c>
      <c r="B628" s="65">
        <v>11.548933999999999</v>
      </c>
      <c r="C628" s="65">
        <v>54</v>
      </c>
      <c r="D628" s="66">
        <v>0</v>
      </c>
    </row>
    <row r="629" spans="1:10" x14ac:dyDescent="0.2">
      <c r="A629" s="14">
        <v>44009.083333333328</v>
      </c>
      <c r="B629" s="65">
        <v>10.598934</v>
      </c>
      <c r="C629" s="65">
        <v>57</v>
      </c>
      <c r="D629" s="66">
        <v>0</v>
      </c>
    </row>
    <row r="630" spans="1:10" x14ac:dyDescent="0.2">
      <c r="A630" s="14">
        <v>44009.125</v>
      </c>
      <c r="B630" s="65">
        <v>9.9189340000000001</v>
      </c>
      <c r="C630" s="65">
        <v>60</v>
      </c>
      <c r="D630" s="66">
        <v>0</v>
      </c>
    </row>
    <row r="631" spans="1:10" x14ac:dyDescent="0.2">
      <c r="A631" s="14">
        <v>44009.166666666672</v>
      </c>
      <c r="B631" s="65">
        <v>9.2989339999999991</v>
      </c>
      <c r="C631" s="65">
        <v>62</v>
      </c>
      <c r="D631" s="66">
        <v>0</v>
      </c>
    </row>
    <row r="632" spans="1:10" x14ac:dyDescent="0.2">
      <c r="A632" s="14">
        <v>44009.208333333328</v>
      </c>
      <c r="B632" s="65">
        <v>8.6789339999999999</v>
      </c>
      <c r="C632" s="65">
        <v>64</v>
      </c>
      <c r="D632" s="66">
        <v>0</v>
      </c>
    </row>
    <row r="633" spans="1:10" x14ac:dyDescent="0.2">
      <c r="A633" s="14">
        <v>44009.25</v>
      </c>
      <c r="B633" s="65">
        <v>8.1589349999999996</v>
      </c>
      <c r="C633" s="65">
        <v>66</v>
      </c>
      <c r="D633" s="66">
        <v>0</v>
      </c>
    </row>
    <row r="634" spans="1:10" x14ac:dyDescent="0.2">
      <c r="A634" s="14">
        <v>44009.291666666672</v>
      </c>
      <c r="B634" s="65">
        <v>7.5489335000000004</v>
      </c>
      <c r="C634" s="65">
        <v>68</v>
      </c>
      <c r="D634" s="66">
        <v>0</v>
      </c>
      <c r="F634" s="8"/>
      <c r="G634" s="8"/>
      <c r="H634" s="8"/>
      <c r="I634" s="8"/>
      <c r="J634" s="8"/>
    </row>
    <row r="635" spans="1:10" x14ac:dyDescent="0.2">
      <c r="A635" s="14">
        <v>44009.333333333328</v>
      </c>
      <c r="B635" s="65">
        <v>9.0889340000000001</v>
      </c>
      <c r="C635" s="65">
        <v>61</v>
      </c>
      <c r="D635" s="66">
        <v>0</v>
      </c>
      <c r="F635" s="8"/>
      <c r="G635" s="8"/>
      <c r="H635" s="8"/>
      <c r="I635" s="8"/>
      <c r="J635" s="8"/>
    </row>
    <row r="636" spans="1:10" x14ac:dyDescent="0.2">
      <c r="A636" s="14">
        <v>44009.375</v>
      </c>
      <c r="B636" s="65">
        <v>13.178934</v>
      </c>
      <c r="C636" s="65">
        <v>48</v>
      </c>
      <c r="D636" s="66">
        <v>0</v>
      </c>
      <c r="F636" s="8"/>
      <c r="G636" s="8"/>
      <c r="H636" s="8"/>
      <c r="I636" s="8"/>
      <c r="J636" s="8"/>
    </row>
    <row r="637" spans="1:10" x14ac:dyDescent="0.2">
      <c r="A637" s="14">
        <v>44009.416666666672</v>
      </c>
      <c r="B637" s="65">
        <v>16.088933999999998</v>
      </c>
      <c r="C637" s="65">
        <v>39</v>
      </c>
      <c r="D637" s="66">
        <v>692</v>
      </c>
      <c r="F637" s="8"/>
      <c r="G637" s="8"/>
      <c r="H637" s="8"/>
      <c r="I637" s="8"/>
      <c r="J637" s="8"/>
    </row>
    <row r="638" spans="1:10" x14ac:dyDescent="0.2">
      <c r="A638" s="14">
        <v>44009.458333333328</v>
      </c>
      <c r="B638" s="65">
        <v>18.118935</v>
      </c>
      <c r="C638" s="65">
        <v>34</v>
      </c>
      <c r="D638" s="66">
        <v>881</v>
      </c>
      <c r="F638" s="8"/>
      <c r="G638" s="8"/>
      <c r="H638" s="8"/>
      <c r="I638" s="8"/>
      <c r="J638" s="8"/>
    </row>
    <row r="639" spans="1:10" x14ac:dyDescent="0.2">
      <c r="A639" s="14">
        <v>44009.5</v>
      </c>
      <c r="B639" s="65">
        <v>19.438934</v>
      </c>
      <c r="C639" s="65">
        <v>26</v>
      </c>
      <c r="D639" s="66">
        <v>0</v>
      </c>
      <c r="F639" s="8"/>
      <c r="G639" s="8"/>
      <c r="H639" s="8"/>
      <c r="I639" s="8"/>
      <c r="J639" s="8"/>
    </row>
    <row r="640" spans="1:10" x14ac:dyDescent="0.2">
      <c r="A640" s="14">
        <v>44009.541666666672</v>
      </c>
      <c r="B640" s="65">
        <v>20.098934</v>
      </c>
      <c r="C640" s="65">
        <v>23</v>
      </c>
      <c r="D640" s="66">
        <v>0</v>
      </c>
      <c r="F640" s="8"/>
      <c r="G640" s="8"/>
      <c r="H640" s="8"/>
      <c r="I640" s="8"/>
      <c r="J640" s="8"/>
    </row>
    <row r="641" spans="1:10" x14ac:dyDescent="0.2">
      <c r="A641" s="14">
        <v>44009.583333333328</v>
      </c>
      <c r="B641" s="65">
        <v>19.808933</v>
      </c>
      <c r="C641" s="65">
        <v>25</v>
      </c>
      <c r="D641" s="66">
        <v>0</v>
      </c>
      <c r="F641" s="8"/>
      <c r="G641" s="8"/>
      <c r="H641" s="8"/>
      <c r="I641" s="8"/>
      <c r="J641" s="8"/>
    </row>
    <row r="642" spans="1:10" x14ac:dyDescent="0.2">
      <c r="A642" s="14">
        <v>44009.625</v>
      </c>
      <c r="B642" s="65">
        <v>19.828934</v>
      </c>
      <c r="C642" s="65">
        <v>24</v>
      </c>
      <c r="D642" s="66">
        <v>0</v>
      </c>
      <c r="F642" s="8"/>
      <c r="G642" s="8"/>
      <c r="H642" s="8"/>
      <c r="I642" s="8"/>
      <c r="J642" s="8"/>
    </row>
    <row r="643" spans="1:10" x14ac:dyDescent="0.2">
      <c r="A643" s="14">
        <v>44009.666666666672</v>
      </c>
      <c r="B643" s="65">
        <v>19.318933000000001</v>
      </c>
      <c r="C643" s="65">
        <v>23</v>
      </c>
      <c r="D643" s="66">
        <v>0</v>
      </c>
      <c r="F643" s="8"/>
      <c r="G643" s="8"/>
      <c r="H643" s="8"/>
      <c r="I643" s="8"/>
      <c r="J643" s="8"/>
    </row>
    <row r="644" spans="1:10" x14ac:dyDescent="0.2">
      <c r="A644" s="14">
        <v>44009.708333333328</v>
      </c>
      <c r="B644" s="65">
        <v>17.538934999999999</v>
      </c>
      <c r="C644" s="65">
        <v>25</v>
      </c>
      <c r="D644" s="66">
        <v>0</v>
      </c>
    </row>
    <row r="645" spans="1:10" x14ac:dyDescent="0.2">
      <c r="A645" s="14">
        <v>44009.75</v>
      </c>
      <c r="B645" s="65">
        <v>15.368935</v>
      </c>
      <c r="C645" s="65">
        <v>27</v>
      </c>
      <c r="D645" s="66">
        <v>0</v>
      </c>
    </row>
    <row r="646" spans="1:10" x14ac:dyDescent="0.2">
      <c r="A646" s="14">
        <v>44009.791666666672</v>
      </c>
      <c r="B646" s="65">
        <v>14.268934</v>
      </c>
      <c r="C646" s="65">
        <v>29</v>
      </c>
      <c r="D646" s="66">
        <v>0</v>
      </c>
      <c r="E646" s="67">
        <v>78.650000000000006</v>
      </c>
    </row>
    <row r="647" spans="1:10" x14ac:dyDescent="0.2">
      <c r="A647" s="14">
        <v>44009.833333333328</v>
      </c>
      <c r="B647" s="65">
        <v>13.318934</v>
      </c>
      <c r="C647" s="65">
        <v>31</v>
      </c>
      <c r="D647" s="66">
        <v>0</v>
      </c>
    </row>
    <row r="648" spans="1:10" x14ac:dyDescent="0.2">
      <c r="A648" s="14">
        <v>44009.875</v>
      </c>
      <c r="B648" s="65">
        <v>12.428934</v>
      </c>
      <c r="C648" s="65">
        <v>32</v>
      </c>
      <c r="D648" s="66">
        <v>0</v>
      </c>
    </row>
    <row r="649" spans="1:10" x14ac:dyDescent="0.2">
      <c r="A649" s="14">
        <v>44009.916666666672</v>
      </c>
      <c r="B649" s="65">
        <v>11.738934499999999</v>
      </c>
      <c r="C649" s="65">
        <v>34</v>
      </c>
      <c r="D649" s="66">
        <v>0</v>
      </c>
    </row>
    <row r="650" spans="1:10" x14ac:dyDescent="0.2">
      <c r="A650" s="14">
        <v>44009.958333333328</v>
      </c>
      <c r="B650" s="65">
        <v>10.568934</v>
      </c>
      <c r="C650" s="65">
        <v>37</v>
      </c>
      <c r="D650" s="66">
        <v>0</v>
      </c>
    </row>
    <row r="651" spans="1:10" x14ac:dyDescent="0.2">
      <c r="A651" s="14">
        <v>44010</v>
      </c>
      <c r="B651" s="65">
        <v>8.7189340000000009</v>
      </c>
      <c r="C651" s="65">
        <v>41</v>
      </c>
      <c r="D651" s="66">
        <v>0</v>
      </c>
    </row>
    <row r="652" spans="1:10" x14ac:dyDescent="0.2">
      <c r="A652" s="14">
        <v>44010.041666666672</v>
      </c>
      <c r="B652" s="65">
        <v>7.3989339999999997</v>
      </c>
      <c r="C652" s="65">
        <v>42</v>
      </c>
      <c r="D652" s="66">
        <v>0</v>
      </c>
    </row>
    <row r="653" spans="1:10" x14ac:dyDescent="0.2">
      <c r="A653" s="14">
        <v>44010.083333333328</v>
      </c>
      <c r="B653" s="65">
        <v>5.1389336999999999</v>
      </c>
      <c r="C653" s="65">
        <v>44</v>
      </c>
      <c r="D653" s="66">
        <v>0</v>
      </c>
    </row>
    <row r="654" spans="1:10" x14ac:dyDescent="0.2">
      <c r="A654" s="14">
        <v>44010.125</v>
      </c>
      <c r="B654" s="65">
        <v>2.9589335999999999</v>
      </c>
      <c r="C654" s="65">
        <v>51</v>
      </c>
      <c r="D654" s="66">
        <v>0</v>
      </c>
    </row>
    <row r="655" spans="1:10" x14ac:dyDescent="0.2">
      <c r="A655" s="14">
        <v>44010.166666666672</v>
      </c>
      <c r="B655" s="65">
        <v>2.4389335999999999</v>
      </c>
      <c r="C655" s="65">
        <v>57</v>
      </c>
      <c r="D655" s="66">
        <v>0</v>
      </c>
    </row>
    <row r="656" spans="1:10" x14ac:dyDescent="0.2">
      <c r="A656" s="14">
        <v>44010.208333333328</v>
      </c>
      <c r="B656" s="65">
        <v>2.1089337000000001</v>
      </c>
      <c r="C656" s="65">
        <v>62</v>
      </c>
      <c r="D656" s="66">
        <v>0</v>
      </c>
    </row>
    <row r="657" spans="1:14" x14ac:dyDescent="0.2">
      <c r="A657" s="14">
        <v>44010.25</v>
      </c>
      <c r="B657" s="65">
        <v>1.5789337999999999</v>
      </c>
      <c r="C657" s="65">
        <v>65</v>
      </c>
      <c r="D657" s="66">
        <v>0</v>
      </c>
    </row>
    <row r="658" spans="1:14" x14ac:dyDescent="0.2">
      <c r="A658" s="14">
        <v>44010.291666666672</v>
      </c>
      <c r="B658" s="65">
        <v>1.6389338</v>
      </c>
      <c r="C658" s="65">
        <v>63</v>
      </c>
      <c r="D658" s="66">
        <v>0</v>
      </c>
    </row>
    <row r="659" spans="1:14" x14ac:dyDescent="0.2">
      <c r="A659" s="14">
        <v>44010.333333333328</v>
      </c>
      <c r="B659" s="65">
        <v>5.5389337999999997</v>
      </c>
      <c r="C659" s="65">
        <v>48</v>
      </c>
      <c r="D659" s="66">
        <v>0</v>
      </c>
    </row>
    <row r="660" spans="1:14" x14ac:dyDescent="0.2">
      <c r="A660" s="14">
        <v>44010.375</v>
      </c>
      <c r="B660" s="65">
        <v>10.808934000000001</v>
      </c>
      <c r="C660" s="65">
        <v>35</v>
      </c>
      <c r="D660" s="66">
        <v>0</v>
      </c>
    </row>
    <row r="661" spans="1:14" x14ac:dyDescent="0.2">
      <c r="A661" s="14">
        <v>44010.416666666672</v>
      </c>
      <c r="B661" s="65">
        <v>14.848934</v>
      </c>
      <c r="C661" s="65">
        <v>27</v>
      </c>
      <c r="D661" s="66">
        <v>0</v>
      </c>
    </row>
    <row r="662" spans="1:14" x14ac:dyDescent="0.2">
      <c r="A662" s="14">
        <v>44010.458333333328</v>
      </c>
      <c r="B662" s="65">
        <v>17.488934</v>
      </c>
      <c r="C662" s="65">
        <v>21</v>
      </c>
      <c r="D662" s="66">
        <v>0</v>
      </c>
    </row>
    <row r="663" spans="1:14" x14ac:dyDescent="0.2">
      <c r="A663" s="14">
        <v>44010.5</v>
      </c>
      <c r="B663" s="65">
        <v>19.208935</v>
      </c>
      <c r="C663" s="65">
        <v>18</v>
      </c>
      <c r="D663" s="66">
        <v>0</v>
      </c>
    </row>
    <row r="664" spans="1:14" x14ac:dyDescent="0.2">
      <c r="A664" s="14">
        <v>44010.541666666672</v>
      </c>
      <c r="B664" s="65">
        <v>20.408933999999999</v>
      </c>
      <c r="C664" s="65">
        <v>16</v>
      </c>
      <c r="D664" s="66">
        <v>0</v>
      </c>
    </row>
    <row r="665" spans="1:14" x14ac:dyDescent="0.2">
      <c r="A665" s="14">
        <v>44010.583333333328</v>
      </c>
      <c r="B665" s="65">
        <v>20.978933000000001</v>
      </c>
      <c r="C665" s="65">
        <v>15</v>
      </c>
      <c r="D665" s="66">
        <v>0</v>
      </c>
    </row>
    <row r="666" spans="1:14" x14ac:dyDescent="0.2">
      <c r="A666" s="14">
        <v>44010.625</v>
      </c>
      <c r="B666" s="65">
        <v>20.908933999999999</v>
      </c>
      <c r="C666" s="65">
        <v>16</v>
      </c>
      <c r="D666" s="66">
        <v>0</v>
      </c>
    </row>
    <row r="667" spans="1:14" x14ac:dyDescent="0.2">
      <c r="A667" s="14">
        <v>44010.666666666672</v>
      </c>
      <c r="B667" s="65">
        <v>20.218934999999998</v>
      </c>
      <c r="C667" s="65">
        <v>17</v>
      </c>
      <c r="D667" s="66">
        <v>0</v>
      </c>
    </row>
    <row r="668" spans="1:14" x14ac:dyDescent="0.2">
      <c r="A668" s="14">
        <v>44010.708333333328</v>
      </c>
      <c r="B668" s="65">
        <v>17.948934999999999</v>
      </c>
      <c r="C668" s="65">
        <v>20</v>
      </c>
      <c r="D668" s="66">
        <v>0</v>
      </c>
    </row>
    <row r="669" spans="1:14" x14ac:dyDescent="0.2">
      <c r="A669" s="14">
        <v>44010.75</v>
      </c>
      <c r="B669" s="65">
        <v>14.828934</v>
      </c>
      <c r="C669" s="65">
        <v>25</v>
      </c>
      <c r="D669" s="66">
        <v>0</v>
      </c>
    </row>
    <row r="670" spans="1:14" x14ac:dyDescent="0.2">
      <c r="A670" s="14">
        <v>44010.791666666672</v>
      </c>
      <c r="B670" s="65">
        <v>12.538933999999999</v>
      </c>
      <c r="C670" s="65">
        <v>30</v>
      </c>
      <c r="D670" s="66">
        <v>0</v>
      </c>
      <c r="E670" s="67">
        <v>0</v>
      </c>
      <c r="L670" s="8"/>
      <c r="M670" s="8"/>
      <c r="N670" s="8"/>
    </row>
    <row r="671" spans="1:14" x14ac:dyDescent="0.2">
      <c r="A671" s="14">
        <v>44010.833333333328</v>
      </c>
      <c r="B671" s="65">
        <v>10.798933999999999</v>
      </c>
      <c r="C671" s="65">
        <v>34</v>
      </c>
      <c r="D671" s="66">
        <v>0</v>
      </c>
    </row>
    <row r="672" spans="1:14" x14ac:dyDescent="0.2">
      <c r="A672" s="14">
        <v>44010.875</v>
      </c>
      <c r="B672" s="65">
        <v>9.5289345000000001</v>
      </c>
      <c r="C672" s="65">
        <v>38</v>
      </c>
      <c r="D672" s="66">
        <v>0</v>
      </c>
    </row>
    <row r="673" spans="1:4" x14ac:dyDescent="0.2">
      <c r="A673" s="14">
        <v>44010.916666666672</v>
      </c>
      <c r="B673" s="65">
        <v>8.3889340000000008</v>
      </c>
      <c r="C673" s="65">
        <v>41</v>
      </c>
      <c r="D673" s="66">
        <v>0</v>
      </c>
    </row>
    <row r="674" spans="1:4" x14ac:dyDescent="0.2">
      <c r="A674" s="14">
        <v>44010.958333333328</v>
      </c>
      <c r="B674" s="65">
        <v>7.2589335000000004</v>
      </c>
      <c r="C674" s="65">
        <v>45</v>
      </c>
      <c r="D674" s="66">
        <v>0</v>
      </c>
    </row>
    <row r="675" spans="1:4" x14ac:dyDescent="0.2">
      <c r="A675" s="14">
        <v>44011</v>
      </c>
      <c r="B675" s="65">
        <v>6.3989339999999997</v>
      </c>
      <c r="C675" s="65">
        <v>48</v>
      </c>
      <c r="D675" s="66">
        <v>0</v>
      </c>
    </row>
    <row r="676" spans="1:4" x14ac:dyDescent="0.2">
      <c r="A676" s="14">
        <v>44011.041666666672</v>
      </c>
      <c r="B676" s="65">
        <v>5.7189335999999997</v>
      </c>
      <c r="C676" s="65">
        <v>51</v>
      </c>
      <c r="D676" s="66">
        <v>0</v>
      </c>
    </row>
    <row r="677" spans="1:4" x14ac:dyDescent="0.2">
      <c r="A677" s="14">
        <v>44011.083333333328</v>
      </c>
      <c r="B677" s="65">
        <v>3.9689336000000002</v>
      </c>
      <c r="C677" s="65">
        <v>59</v>
      </c>
      <c r="D677" s="66">
        <v>0</v>
      </c>
    </row>
    <row r="678" spans="1:4" x14ac:dyDescent="0.2">
      <c r="A678" s="14">
        <v>44011.125</v>
      </c>
      <c r="B678" s="65">
        <v>3.3589337000000001</v>
      </c>
      <c r="C678" s="65">
        <v>66</v>
      </c>
      <c r="D678" s="66">
        <v>0</v>
      </c>
    </row>
    <row r="679" spans="1:4" x14ac:dyDescent="0.2">
      <c r="A679" s="14">
        <v>44011.166666666672</v>
      </c>
      <c r="B679" s="65">
        <v>2.6789336000000001</v>
      </c>
      <c r="C679" s="65">
        <v>72</v>
      </c>
      <c r="D679" s="66">
        <v>0</v>
      </c>
    </row>
    <row r="680" spans="1:4" x14ac:dyDescent="0.2">
      <c r="A680" s="14">
        <v>44011.208333333328</v>
      </c>
      <c r="B680" s="65">
        <v>2.1189336999999999</v>
      </c>
      <c r="C680" s="65">
        <v>76</v>
      </c>
      <c r="D680" s="66">
        <v>0</v>
      </c>
    </row>
    <row r="681" spans="1:4" x14ac:dyDescent="0.2">
      <c r="A681" s="14">
        <v>44011.25</v>
      </c>
      <c r="B681" s="65">
        <v>1.5989338</v>
      </c>
      <c r="C681" s="65">
        <v>79</v>
      </c>
      <c r="D681" s="66">
        <v>0</v>
      </c>
    </row>
    <row r="682" spans="1:4" x14ac:dyDescent="0.2">
      <c r="A682" s="14">
        <v>44011.291666666672</v>
      </c>
      <c r="B682" s="65">
        <v>0.77893376000000003</v>
      </c>
      <c r="C682" s="65">
        <v>83</v>
      </c>
      <c r="D682" s="66">
        <v>0</v>
      </c>
    </row>
    <row r="683" spans="1:4" x14ac:dyDescent="0.2">
      <c r="A683" s="14">
        <v>44011.333333333328</v>
      </c>
      <c r="B683" s="65">
        <v>3.9589335999999999</v>
      </c>
      <c r="C683" s="65">
        <v>66</v>
      </c>
      <c r="D683" s="66">
        <v>0</v>
      </c>
    </row>
    <row r="684" spans="1:4" x14ac:dyDescent="0.2">
      <c r="A684" s="14">
        <v>44011.375</v>
      </c>
      <c r="B684" s="65">
        <v>9.7189340000000009</v>
      </c>
      <c r="C684" s="65">
        <v>46</v>
      </c>
      <c r="D684" s="66">
        <v>0</v>
      </c>
    </row>
    <row r="685" spans="1:4" x14ac:dyDescent="0.2">
      <c r="A685" s="14">
        <v>44011.416666666672</v>
      </c>
      <c r="B685" s="65">
        <v>14.828934</v>
      </c>
      <c r="C685" s="65">
        <v>33</v>
      </c>
      <c r="D685" s="66">
        <v>0</v>
      </c>
    </row>
    <row r="686" spans="1:4" x14ac:dyDescent="0.2">
      <c r="A686" s="14">
        <v>44011.458333333328</v>
      </c>
      <c r="B686" s="65">
        <v>16.738934</v>
      </c>
      <c r="C686" s="65">
        <v>27</v>
      </c>
      <c r="D686" s="66">
        <v>0</v>
      </c>
    </row>
    <row r="687" spans="1:4" x14ac:dyDescent="0.2">
      <c r="A687" s="14">
        <v>44011.5</v>
      </c>
      <c r="B687" s="65">
        <v>17.898933</v>
      </c>
      <c r="C687" s="65">
        <v>24</v>
      </c>
      <c r="D687" s="66">
        <v>0</v>
      </c>
    </row>
    <row r="688" spans="1:4" x14ac:dyDescent="0.2">
      <c r="A688" s="14">
        <v>44011.541666666672</v>
      </c>
      <c r="B688" s="65">
        <v>18.808933</v>
      </c>
      <c r="C688" s="65">
        <v>23</v>
      </c>
      <c r="D688" s="66">
        <v>0</v>
      </c>
    </row>
    <row r="689" spans="1:14" x14ac:dyDescent="0.2">
      <c r="A689" s="14">
        <v>44011.583333333328</v>
      </c>
      <c r="B689" s="65">
        <v>19.358934000000001</v>
      </c>
      <c r="C689" s="65">
        <v>22</v>
      </c>
      <c r="D689" s="66">
        <v>0</v>
      </c>
    </row>
    <row r="690" spans="1:14" x14ac:dyDescent="0.2">
      <c r="A690" s="14">
        <v>44011.625</v>
      </c>
      <c r="B690" s="65">
        <v>19.408933999999999</v>
      </c>
      <c r="C690" s="65">
        <v>21</v>
      </c>
      <c r="D690" s="66">
        <v>0</v>
      </c>
    </row>
    <row r="691" spans="1:14" x14ac:dyDescent="0.2">
      <c r="A691" s="14">
        <v>44011.666666666672</v>
      </c>
      <c r="B691" s="65">
        <v>18.898933</v>
      </c>
      <c r="C691" s="65">
        <v>22</v>
      </c>
      <c r="D691" s="66">
        <v>0</v>
      </c>
    </row>
    <row r="692" spans="1:14" x14ac:dyDescent="0.2">
      <c r="A692" s="14">
        <v>44011.708333333328</v>
      </c>
      <c r="B692" s="65">
        <v>16.738934</v>
      </c>
      <c r="C692" s="65">
        <v>26</v>
      </c>
      <c r="D692" s="66">
        <v>0</v>
      </c>
    </row>
    <row r="693" spans="1:14" x14ac:dyDescent="0.2">
      <c r="A693" s="14">
        <v>44011.75</v>
      </c>
      <c r="B693" s="65">
        <v>14.908935</v>
      </c>
      <c r="C693" s="65">
        <v>27</v>
      </c>
      <c r="D693" s="66">
        <v>0</v>
      </c>
    </row>
    <row r="694" spans="1:14" x14ac:dyDescent="0.2">
      <c r="A694" s="14">
        <v>44011.791666666672</v>
      </c>
      <c r="B694" s="65">
        <v>14.128933999999999</v>
      </c>
      <c r="C694" s="65">
        <v>29</v>
      </c>
      <c r="D694" s="66">
        <v>0</v>
      </c>
      <c r="E694" s="67">
        <v>0</v>
      </c>
      <c r="L694" s="8"/>
      <c r="M694" s="8"/>
      <c r="N694" s="8"/>
    </row>
    <row r="695" spans="1:14" x14ac:dyDescent="0.2">
      <c r="A695" s="14">
        <v>44011.833333333328</v>
      </c>
      <c r="B695" s="65">
        <v>13.708933999999999</v>
      </c>
      <c r="C695" s="65">
        <v>29</v>
      </c>
      <c r="D695" s="66">
        <v>0</v>
      </c>
    </row>
    <row r="696" spans="1:14" x14ac:dyDescent="0.2">
      <c r="A696" s="14">
        <v>44011.875</v>
      </c>
      <c r="B696" s="65">
        <v>12.868935</v>
      </c>
      <c r="C696" s="65">
        <v>31</v>
      </c>
      <c r="D696" s="66">
        <v>0</v>
      </c>
    </row>
    <row r="697" spans="1:14" x14ac:dyDescent="0.2">
      <c r="A697" s="14">
        <v>44011.916666666672</v>
      </c>
      <c r="B697" s="65">
        <v>11.978934000000001</v>
      </c>
      <c r="C697" s="65">
        <v>33</v>
      </c>
      <c r="D697" s="66">
        <v>0</v>
      </c>
    </row>
    <row r="698" spans="1:14" x14ac:dyDescent="0.2">
      <c r="A698" s="14">
        <v>44011.958333333328</v>
      </c>
      <c r="B698" s="65">
        <v>10.828934</v>
      </c>
      <c r="C698" s="65">
        <v>37</v>
      </c>
      <c r="D698" s="66">
        <v>0</v>
      </c>
    </row>
    <row r="699" spans="1:14" x14ac:dyDescent="0.2">
      <c r="A699" s="14">
        <v>44012</v>
      </c>
      <c r="B699" s="65">
        <v>9.4289339999999999</v>
      </c>
      <c r="C699" s="65">
        <v>41</v>
      </c>
      <c r="D699" s="66">
        <v>0</v>
      </c>
    </row>
    <row r="700" spans="1:14" x14ac:dyDescent="0.2">
      <c r="A700" s="14">
        <v>44012.041666666672</v>
      </c>
      <c r="B700" s="65">
        <v>8.2489340000000002</v>
      </c>
      <c r="C700" s="65">
        <v>45</v>
      </c>
      <c r="D700" s="66">
        <v>0</v>
      </c>
    </row>
    <row r="701" spans="1:14" x14ac:dyDescent="0.2">
      <c r="A701" s="14">
        <v>44012.083333333328</v>
      </c>
      <c r="B701" s="65">
        <v>3.2889338000000001</v>
      </c>
      <c r="C701" s="65">
        <v>64</v>
      </c>
      <c r="D701" s="66">
        <v>0</v>
      </c>
    </row>
    <row r="702" spans="1:14" x14ac:dyDescent="0.2">
      <c r="A702" s="14">
        <v>44012.125</v>
      </c>
      <c r="B702" s="65">
        <v>2.5589336999999999</v>
      </c>
      <c r="C702" s="65">
        <v>67</v>
      </c>
      <c r="D702" s="66">
        <v>0</v>
      </c>
    </row>
    <row r="703" spans="1:14" x14ac:dyDescent="0.2">
      <c r="A703" s="14">
        <v>44012.166666666672</v>
      </c>
      <c r="B703" s="65">
        <v>2.0189338000000001</v>
      </c>
      <c r="C703" s="65">
        <v>69</v>
      </c>
      <c r="D703" s="66">
        <v>0</v>
      </c>
    </row>
    <row r="704" spans="1:14" x14ac:dyDescent="0.2">
      <c r="A704" s="14">
        <v>44012.208333333328</v>
      </c>
      <c r="B704" s="65">
        <v>1.6289338</v>
      </c>
      <c r="C704" s="65">
        <v>70</v>
      </c>
      <c r="D704" s="66">
        <v>0</v>
      </c>
    </row>
    <row r="705" spans="1:14" x14ac:dyDescent="0.2">
      <c r="A705" s="14">
        <v>44012.25</v>
      </c>
      <c r="B705" s="65">
        <v>1.2989339</v>
      </c>
      <c r="C705" s="65">
        <v>70</v>
      </c>
      <c r="D705" s="66">
        <v>0</v>
      </c>
    </row>
    <row r="706" spans="1:14" x14ac:dyDescent="0.2">
      <c r="A706" s="14">
        <v>44012.291666666672</v>
      </c>
      <c r="B706" s="65">
        <v>1.0389337999999999</v>
      </c>
      <c r="C706" s="65">
        <v>70</v>
      </c>
      <c r="D706" s="66">
        <v>0</v>
      </c>
    </row>
    <row r="707" spans="1:14" x14ac:dyDescent="0.2">
      <c r="A707" s="14">
        <v>44012.333333333328</v>
      </c>
      <c r="B707" s="65">
        <v>4.1989336000000002</v>
      </c>
      <c r="C707" s="65">
        <v>55</v>
      </c>
      <c r="D707" s="66">
        <v>0</v>
      </c>
    </row>
    <row r="708" spans="1:14" x14ac:dyDescent="0.2">
      <c r="A708" s="14">
        <v>44012.375</v>
      </c>
      <c r="B708" s="65">
        <v>10.238934499999999</v>
      </c>
      <c r="C708" s="65">
        <v>38</v>
      </c>
      <c r="D708" s="66">
        <v>0</v>
      </c>
    </row>
    <row r="709" spans="1:14" x14ac:dyDescent="0.2">
      <c r="A709" s="14">
        <v>44012.416666666672</v>
      </c>
      <c r="B709" s="65">
        <v>14.988934499999999</v>
      </c>
      <c r="C709" s="65">
        <v>27</v>
      </c>
      <c r="D709" s="66">
        <v>0</v>
      </c>
    </row>
    <row r="710" spans="1:14" x14ac:dyDescent="0.2">
      <c r="A710" s="14">
        <v>44012.458333333328</v>
      </c>
      <c r="B710" s="65">
        <v>17.588933999999998</v>
      </c>
      <c r="C710" s="65">
        <v>21</v>
      </c>
      <c r="D710" s="66">
        <v>0</v>
      </c>
    </row>
    <row r="711" spans="1:14" x14ac:dyDescent="0.2">
      <c r="A711" s="14">
        <v>44012.5</v>
      </c>
      <c r="B711" s="65">
        <v>18.728933000000001</v>
      </c>
      <c r="C711" s="65">
        <v>19</v>
      </c>
      <c r="D711" s="66">
        <v>0</v>
      </c>
    </row>
    <row r="712" spans="1:14" x14ac:dyDescent="0.2">
      <c r="A712" s="14">
        <v>44012.541666666672</v>
      </c>
      <c r="B712" s="65">
        <v>19.588933999999998</v>
      </c>
      <c r="C712" s="65">
        <v>17</v>
      </c>
      <c r="D712" s="66">
        <v>0</v>
      </c>
    </row>
    <row r="713" spans="1:14" x14ac:dyDescent="0.2">
      <c r="A713" s="14">
        <v>44012.583333333328</v>
      </c>
      <c r="B713" s="65">
        <v>20.058933</v>
      </c>
      <c r="C713" s="65">
        <v>17</v>
      </c>
      <c r="D713" s="66">
        <v>0</v>
      </c>
    </row>
    <row r="714" spans="1:14" x14ac:dyDescent="0.2">
      <c r="A714" s="14">
        <v>44012.625</v>
      </c>
      <c r="B714" s="65">
        <v>20.098934</v>
      </c>
      <c r="C714" s="65">
        <v>17</v>
      </c>
      <c r="D714" s="66">
        <v>0</v>
      </c>
    </row>
    <row r="715" spans="1:14" x14ac:dyDescent="0.2">
      <c r="A715" s="14">
        <v>44012.666666666672</v>
      </c>
      <c r="B715" s="65">
        <v>19.478933000000001</v>
      </c>
      <c r="C715" s="65">
        <v>18</v>
      </c>
      <c r="D715" s="66">
        <v>0</v>
      </c>
    </row>
    <row r="716" spans="1:14" x14ac:dyDescent="0.2">
      <c r="A716" s="14">
        <v>44012.708333333328</v>
      </c>
      <c r="B716" s="65">
        <v>17.338933999999998</v>
      </c>
      <c r="C716" s="65">
        <v>22</v>
      </c>
      <c r="D716" s="66">
        <v>0</v>
      </c>
    </row>
    <row r="717" spans="1:14" x14ac:dyDescent="0.2">
      <c r="A717" s="14">
        <v>44012.75</v>
      </c>
      <c r="B717" s="65">
        <v>13.938934</v>
      </c>
      <c r="C717" s="65">
        <v>28</v>
      </c>
      <c r="D717" s="66">
        <v>0</v>
      </c>
    </row>
    <row r="718" spans="1:14" x14ac:dyDescent="0.2">
      <c r="A718" s="14">
        <v>44012.791666666672</v>
      </c>
      <c r="B718" s="65">
        <v>12.058934000000001</v>
      </c>
      <c r="C718" s="65">
        <v>35</v>
      </c>
      <c r="D718" s="66">
        <v>0</v>
      </c>
      <c r="E718" s="67">
        <v>0</v>
      </c>
      <c r="L718" s="8"/>
      <c r="M718" s="8"/>
      <c r="N718" s="8"/>
    </row>
    <row r="719" spans="1:14" x14ac:dyDescent="0.2">
      <c r="A719" s="14">
        <v>44012.833333333328</v>
      </c>
      <c r="B719" s="65">
        <v>11.568934</v>
      </c>
      <c r="C719" s="65">
        <v>51</v>
      </c>
      <c r="D719" s="66">
        <v>0</v>
      </c>
    </row>
    <row r="720" spans="1:14" x14ac:dyDescent="0.2">
      <c r="A720" s="14">
        <v>44012.875</v>
      </c>
      <c r="B720" s="65">
        <v>10.868935</v>
      </c>
      <c r="C720" s="65">
        <v>69</v>
      </c>
      <c r="D720" s="66">
        <v>0</v>
      </c>
    </row>
    <row r="721" spans="1:5" x14ac:dyDescent="0.2">
      <c r="A721" s="14">
        <v>44012.916666666672</v>
      </c>
      <c r="B721" s="65">
        <v>9.6889339999999997</v>
      </c>
      <c r="C721" s="65">
        <v>79</v>
      </c>
      <c r="D721" s="66">
        <v>0</v>
      </c>
    </row>
    <row r="722" spans="1:5" x14ac:dyDescent="0.2">
      <c r="A722" s="14">
        <v>44012.958333333328</v>
      </c>
      <c r="B722" s="65">
        <v>8.5989339999999999</v>
      </c>
      <c r="C722" s="65">
        <v>87</v>
      </c>
      <c r="D722" s="66">
        <v>0</v>
      </c>
      <c r="E722" s="67">
        <v>0</v>
      </c>
    </row>
    <row r="723" spans="1:5" x14ac:dyDescent="0.2">
      <c r="A723" s="14"/>
      <c r="B723" s="65"/>
      <c r="D723" s="67"/>
    </row>
    <row r="724" spans="1:5" x14ac:dyDescent="0.2">
      <c r="A724" s="14"/>
      <c r="B724" s="65"/>
      <c r="D724" s="67"/>
    </row>
    <row r="725" spans="1:5" x14ac:dyDescent="0.2">
      <c r="A725" s="14"/>
      <c r="B725" s="65"/>
      <c r="D725" s="67"/>
    </row>
    <row r="726" spans="1:5" x14ac:dyDescent="0.2">
      <c r="A726" s="14"/>
      <c r="B726" s="65"/>
      <c r="D726" s="67"/>
    </row>
    <row r="727" spans="1:5" x14ac:dyDescent="0.2">
      <c r="A727" s="14"/>
      <c r="B727" s="65"/>
      <c r="D727" s="67"/>
    </row>
    <row r="728" spans="1:5" x14ac:dyDescent="0.2">
      <c r="A728" s="14"/>
      <c r="B728" s="65"/>
      <c r="D728" s="67"/>
    </row>
    <row r="729" spans="1:5" x14ac:dyDescent="0.2">
      <c r="A729" s="14"/>
      <c r="B729" s="65"/>
      <c r="D729" s="67"/>
    </row>
    <row r="730" spans="1:5" x14ac:dyDescent="0.2">
      <c r="A730" s="14"/>
      <c r="B730" s="65"/>
      <c r="D730" s="67"/>
    </row>
    <row r="731" spans="1:5" x14ac:dyDescent="0.2">
      <c r="A731" s="14"/>
      <c r="B731" s="65"/>
      <c r="D731" s="67"/>
    </row>
    <row r="732" spans="1:5" x14ac:dyDescent="0.2">
      <c r="A732" s="14"/>
      <c r="B732" s="65"/>
      <c r="D732" s="67"/>
    </row>
    <row r="733" spans="1:5" x14ac:dyDescent="0.2">
      <c r="A733" s="14"/>
      <c r="B733" s="65"/>
      <c r="D733" s="67"/>
    </row>
    <row r="734" spans="1:5" x14ac:dyDescent="0.2">
      <c r="A734" s="14"/>
      <c r="B734" s="65"/>
      <c r="D734" s="67"/>
    </row>
    <row r="735" spans="1:5" x14ac:dyDescent="0.2">
      <c r="A735" s="14"/>
      <c r="B735" s="65"/>
      <c r="D735" s="67"/>
    </row>
    <row r="736" spans="1:5" x14ac:dyDescent="0.2">
      <c r="A736" s="14"/>
      <c r="B736" s="65"/>
      <c r="D736" s="67"/>
    </row>
    <row r="737" spans="1:5" x14ac:dyDescent="0.2">
      <c r="A737" s="14"/>
      <c r="B737" s="65"/>
      <c r="D737" s="67"/>
    </row>
    <row r="738" spans="1:5" x14ac:dyDescent="0.2">
      <c r="A738" s="14"/>
      <c r="B738" s="65"/>
      <c r="D738" s="67"/>
    </row>
    <row r="739" spans="1:5" x14ac:dyDescent="0.2">
      <c r="A739" s="14"/>
      <c r="B739" s="65"/>
      <c r="D739" s="67"/>
    </row>
    <row r="740" spans="1:5" x14ac:dyDescent="0.2">
      <c r="A740" s="14"/>
      <c r="B740" s="65"/>
      <c r="D740" s="67"/>
    </row>
    <row r="741" spans="1:5" x14ac:dyDescent="0.2">
      <c r="A741" s="14"/>
      <c r="B741" s="65"/>
      <c r="D741" s="67"/>
    </row>
    <row r="742" spans="1:5" x14ac:dyDescent="0.2">
      <c r="A742" s="14"/>
      <c r="B742" s="65"/>
      <c r="D742" s="67"/>
    </row>
    <row r="743" spans="1:5" x14ac:dyDescent="0.2">
      <c r="A743" s="14"/>
      <c r="B743" s="65"/>
      <c r="D743" s="67"/>
    </row>
    <row r="744" spans="1:5" x14ac:dyDescent="0.2">
      <c r="A744" s="14"/>
      <c r="B744" s="65"/>
      <c r="D744" s="67"/>
    </row>
    <row r="745" spans="1:5" x14ac:dyDescent="0.2">
      <c r="A745" s="14"/>
      <c r="B745" s="65"/>
      <c r="D745" s="67"/>
    </row>
    <row r="746" spans="1:5" x14ac:dyDescent="0.2">
      <c r="A746" s="14"/>
      <c r="B746" s="65"/>
      <c r="D746" s="67"/>
      <c r="E746" s="67"/>
    </row>
    <row r="747" spans="1:5" x14ac:dyDescent="0.2">
      <c r="A747" s="1"/>
      <c r="B747" s="15"/>
      <c r="C747" s="8"/>
      <c r="D747" s="67"/>
    </row>
    <row r="748" spans="1:5" x14ac:dyDescent="0.2">
      <c r="A748" s="1"/>
      <c r="B748" s="15"/>
      <c r="C748" s="8"/>
      <c r="D748" s="67"/>
    </row>
    <row r="749" spans="1:5" x14ac:dyDescent="0.2">
      <c r="A749" s="11"/>
      <c r="B749" s="15"/>
      <c r="C749" s="8"/>
      <c r="D749" s="67"/>
    </row>
    <row r="750" spans="1:5" x14ac:dyDescent="0.2">
      <c r="A750" s="11"/>
      <c r="B750" s="15"/>
      <c r="C750" s="8"/>
      <c r="D750" s="67"/>
    </row>
    <row r="751" spans="1:5" x14ac:dyDescent="0.2">
      <c r="A751" s="11"/>
      <c r="B751" s="15"/>
      <c r="C751" s="8"/>
      <c r="D751" s="67"/>
    </row>
    <row r="752" spans="1:5" x14ac:dyDescent="0.2">
      <c r="A752" s="11"/>
      <c r="B752" s="15"/>
      <c r="C752" s="8"/>
      <c r="D752" s="67"/>
    </row>
    <row r="753" spans="1:4" x14ac:dyDescent="0.2">
      <c r="A753" s="11"/>
      <c r="B753" s="15"/>
      <c r="C753" s="8"/>
      <c r="D753" s="67"/>
    </row>
    <row r="754" spans="1:4" x14ac:dyDescent="0.2">
      <c r="A754" s="11"/>
      <c r="B754" s="15"/>
      <c r="C754" s="8"/>
      <c r="D754" s="67"/>
    </row>
    <row r="755" spans="1:4" x14ac:dyDescent="0.2">
      <c r="A755" s="11"/>
      <c r="B755" s="15"/>
      <c r="C755" s="8"/>
      <c r="D755" s="67"/>
    </row>
    <row r="756" spans="1:4" x14ac:dyDescent="0.2">
      <c r="A756" s="8"/>
      <c r="B756" s="15"/>
      <c r="C756" s="8"/>
      <c r="D756" s="67"/>
    </row>
    <row r="757" spans="1:4" x14ac:dyDescent="0.2">
      <c r="A757" s="11"/>
      <c r="B757" s="15"/>
      <c r="C757" s="8"/>
      <c r="D757" s="67"/>
    </row>
    <row r="758" spans="1:4" x14ac:dyDescent="0.2">
      <c r="A758" s="11"/>
      <c r="B758" s="15"/>
      <c r="C758" s="8"/>
      <c r="D758" s="67"/>
    </row>
    <row r="759" spans="1:4" x14ac:dyDescent="0.2">
      <c r="A759" s="11"/>
      <c r="B759" s="15"/>
      <c r="C759" s="8"/>
      <c r="D759" s="67"/>
    </row>
    <row r="760" spans="1:4" x14ac:dyDescent="0.2">
      <c r="A760" s="11"/>
      <c r="B760" s="15"/>
      <c r="C760" s="8"/>
      <c r="D760" s="67"/>
    </row>
    <row r="761" spans="1:4" x14ac:dyDescent="0.2">
      <c r="A761" s="11"/>
      <c r="B761" s="15"/>
      <c r="C761" s="8"/>
      <c r="D761" s="67"/>
    </row>
    <row r="762" spans="1:4" x14ac:dyDescent="0.2">
      <c r="A762" s="11"/>
      <c r="B762" s="15"/>
      <c r="C762" s="8"/>
      <c r="D762" s="67"/>
    </row>
    <row r="763" spans="1:4" x14ac:dyDescent="0.2">
      <c r="A763" s="11"/>
      <c r="B763" s="15"/>
      <c r="C763" s="8"/>
      <c r="D763" s="67"/>
    </row>
    <row r="764" spans="1:4" x14ac:dyDescent="0.2">
      <c r="A764" s="11"/>
      <c r="B764" s="15"/>
      <c r="C764" s="8"/>
      <c r="D764" s="67"/>
    </row>
    <row r="765" spans="1:4" x14ac:dyDescent="0.2">
      <c r="A765" s="8"/>
      <c r="B765" s="15"/>
      <c r="C765" s="8"/>
      <c r="D765" s="67"/>
    </row>
    <row r="766" spans="1:4" x14ac:dyDescent="0.2">
      <c r="A766" s="11"/>
      <c r="B766" s="15"/>
      <c r="C766" s="8"/>
      <c r="D766" s="67"/>
    </row>
    <row r="767" spans="1:4" x14ac:dyDescent="0.2">
      <c r="A767" s="11"/>
      <c r="B767" s="15"/>
      <c r="C767" s="8"/>
      <c r="D767" s="67"/>
    </row>
    <row r="768" spans="1:4" x14ac:dyDescent="0.2">
      <c r="A768" s="11"/>
      <c r="B768" s="15"/>
      <c r="C768" s="8"/>
      <c r="D768" s="67"/>
    </row>
    <row r="769" spans="1:4" x14ac:dyDescent="0.2">
      <c r="A769" s="11"/>
      <c r="B769" s="15"/>
      <c r="C769" s="8"/>
      <c r="D769" s="67"/>
    </row>
    <row r="770" spans="1:4" x14ac:dyDescent="0.2">
      <c r="A770" s="11"/>
      <c r="B770" s="15"/>
      <c r="C770" s="8"/>
      <c r="D770" s="67"/>
    </row>
    <row r="771" spans="1:4" x14ac:dyDescent="0.2">
      <c r="A771" s="11"/>
      <c r="B771" s="15"/>
      <c r="C771" s="8"/>
      <c r="D771" s="67"/>
    </row>
    <row r="772" spans="1:4" x14ac:dyDescent="0.2">
      <c r="A772" s="11"/>
      <c r="B772" s="15"/>
      <c r="C772" s="8"/>
      <c r="D772" s="67"/>
    </row>
    <row r="773" spans="1:4" x14ac:dyDescent="0.2">
      <c r="A773" s="11"/>
      <c r="B773" s="15"/>
      <c r="C773" s="8"/>
      <c r="D773" s="67"/>
    </row>
    <row r="774" spans="1:4" x14ac:dyDescent="0.2">
      <c r="A774" s="8"/>
      <c r="B774" s="15"/>
      <c r="C774" s="8"/>
      <c r="D774" s="67"/>
    </row>
    <row r="775" spans="1:4" x14ac:dyDescent="0.2">
      <c r="A775" s="11"/>
      <c r="B775" s="15"/>
      <c r="C775" s="8"/>
      <c r="D775" s="67"/>
    </row>
    <row r="776" spans="1:4" x14ac:dyDescent="0.2">
      <c r="A776" s="11"/>
      <c r="B776" s="15"/>
      <c r="C776" s="8"/>
      <c r="D776" s="67"/>
    </row>
    <row r="777" spans="1:4" x14ac:dyDescent="0.2">
      <c r="A777" s="11"/>
      <c r="B777" s="15"/>
      <c r="C777" s="8"/>
      <c r="D777" s="67"/>
    </row>
    <row r="778" spans="1:4" x14ac:dyDescent="0.2">
      <c r="A778" s="11"/>
      <c r="B778" s="15"/>
      <c r="C778" s="8"/>
      <c r="D778" s="67"/>
    </row>
    <row r="779" spans="1:4" x14ac:dyDescent="0.2">
      <c r="A779" s="11"/>
      <c r="B779" s="15"/>
      <c r="C779" s="8"/>
      <c r="D779" s="67"/>
    </row>
    <row r="780" spans="1:4" x14ac:dyDescent="0.2">
      <c r="A780" s="11"/>
      <c r="B780" s="15"/>
      <c r="C780" s="8"/>
      <c r="D780" s="67"/>
    </row>
    <row r="781" spans="1:4" x14ac:dyDescent="0.2">
      <c r="A781" s="11"/>
      <c r="B781" s="15"/>
      <c r="C781" s="8"/>
      <c r="D781" s="67"/>
    </row>
    <row r="782" spans="1:4" x14ac:dyDescent="0.2">
      <c r="A782" s="11"/>
      <c r="B782" s="15"/>
      <c r="C782" s="8"/>
      <c r="D782" s="67"/>
    </row>
    <row r="783" spans="1:4" x14ac:dyDescent="0.2">
      <c r="A783" s="8"/>
      <c r="B783" s="15"/>
      <c r="C783" s="8"/>
      <c r="D783" s="67"/>
    </row>
    <row r="784" spans="1:4" x14ac:dyDescent="0.2">
      <c r="A784" s="11"/>
      <c r="B784" s="15"/>
      <c r="C784" s="8"/>
      <c r="D784" s="67"/>
    </row>
    <row r="785" spans="1:4" x14ac:dyDescent="0.2">
      <c r="A785" s="11"/>
      <c r="B785" s="15"/>
      <c r="C785" s="8"/>
      <c r="D785" s="67"/>
    </row>
    <row r="786" spans="1:4" x14ac:dyDescent="0.2">
      <c r="A786" s="11"/>
      <c r="B786" s="15"/>
      <c r="C786" s="8"/>
      <c r="D786" s="67"/>
    </row>
    <row r="787" spans="1:4" x14ac:dyDescent="0.2">
      <c r="A787" s="11"/>
      <c r="B787" s="15"/>
      <c r="C787" s="8"/>
      <c r="D787" s="67"/>
    </row>
    <row r="788" spans="1:4" x14ac:dyDescent="0.2">
      <c r="A788" s="11"/>
      <c r="B788" s="15"/>
      <c r="C788" s="8"/>
      <c r="D788" s="67"/>
    </row>
    <row r="789" spans="1:4" x14ac:dyDescent="0.2">
      <c r="A789" s="11"/>
      <c r="B789" s="15"/>
      <c r="C789" s="8"/>
      <c r="D789" s="67"/>
    </row>
    <row r="790" spans="1:4" x14ac:dyDescent="0.2">
      <c r="A790" s="11"/>
      <c r="B790" s="15"/>
      <c r="C790" s="8"/>
      <c r="D790" s="67"/>
    </row>
    <row r="791" spans="1:4" x14ac:dyDescent="0.2">
      <c r="A791" s="11"/>
      <c r="B791" s="15"/>
      <c r="C791" s="8"/>
      <c r="D791" s="67"/>
    </row>
    <row r="792" spans="1:4" x14ac:dyDescent="0.2">
      <c r="A792" s="8"/>
      <c r="B792" s="15"/>
      <c r="C792" s="8"/>
      <c r="D792" s="67"/>
    </row>
    <row r="793" spans="1:4" x14ac:dyDescent="0.2">
      <c r="A793" s="11"/>
      <c r="B793" s="15"/>
      <c r="C793" s="8"/>
      <c r="D793" s="67"/>
    </row>
    <row r="794" spans="1:4" x14ac:dyDescent="0.2">
      <c r="A794" s="11"/>
      <c r="B794" s="15"/>
      <c r="C794" s="8"/>
      <c r="D794" s="67"/>
    </row>
    <row r="795" spans="1:4" x14ac:dyDescent="0.2">
      <c r="A795" s="11"/>
      <c r="B795" s="15"/>
      <c r="C795" s="8"/>
      <c r="D795" s="67"/>
    </row>
    <row r="796" spans="1:4" x14ac:dyDescent="0.2">
      <c r="A796" s="11"/>
      <c r="B796" s="15"/>
      <c r="C796" s="8"/>
      <c r="D796" s="67"/>
    </row>
    <row r="797" spans="1:4" x14ac:dyDescent="0.2">
      <c r="A797" s="11"/>
      <c r="B797" s="15"/>
      <c r="C797" s="8"/>
      <c r="D797" s="67"/>
    </row>
    <row r="798" spans="1:4" x14ac:dyDescent="0.2">
      <c r="A798" s="11"/>
      <c r="B798" s="15"/>
      <c r="C798" s="8"/>
      <c r="D798" s="67"/>
    </row>
    <row r="799" spans="1:4" x14ac:dyDescent="0.2">
      <c r="A799" s="11"/>
      <c r="B799" s="15"/>
      <c r="C799" s="8"/>
      <c r="D799" s="67"/>
    </row>
    <row r="800" spans="1:4" x14ac:dyDescent="0.2">
      <c r="A800" s="11"/>
      <c r="B800" s="15"/>
      <c r="C800" s="8"/>
      <c r="D800" s="67"/>
    </row>
    <row r="801" spans="1:4" x14ac:dyDescent="0.2">
      <c r="A801" s="8"/>
      <c r="B801" s="15"/>
      <c r="C801" s="8"/>
      <c r="D801" s="67"/>
    </row>
    <row r="802" spans="1:4" x14ac:dyDescent="0.2">
      <c r="A802" s="11"/>
    </row>
    <row r="803" spans="1:4" x14ac:dyDescent="0.2">
      <c r="A803" s="11"/>
    </row>
    <row r="804" spans="1:4" x14ac:dyDescent="0.2">
      <c r="A804" s="11"/>
    </row>
    <row r="805" spans="1:4" x14ac:dyDescent="0.2">
      <c r="A805" s="11"/>
    </row>
    <row r="806" spans="1:4" x14ac:dyDescent="0.2">
      <c r="A806" s="11"/>
    </row>
    <row r="807" spans="1:4" x14ac:dyDescent="0.2">
      <c r="A807" s="11"/>
    </row>
    <row r="808" spans="1:4" x14ac:dyDescent="0.2">
      <c r="A808" s="11"/>
    </row>
    <row r="809" spans="1:4" x14ac:dyDescent="0.2">
      <c r="A809" s="11"/>
    </row>
    <row r="810" spans="1:4" x14ac:dyDescent="0.2">
      <c r="A810" s="8"/>
    </row>
    <row r="811" spans="1:4" x14ac:dyDescent="0.2">
      <c r="A811" s="11"/>
    </row>
    <row r="812" spans="1:4" x14ac:dyDescent="0.2">
      <c r="A812" s="11"/>
    </row>
    <row r="813" spans="1:4" x14ac:dyDescent="0.2">
      <c r="A813" s="11"/>
    </row>
    <row r="814" spans="1:4" x14ac:dyDescent="0.2">
      <c r="A814" s="11"/>
    </row>
    <row r="815" spans="1:4" x14ac:dyDescent="0.2">
      <c r="A815" s="11"/>
    </row>
    <row r="816" spans="1:4" x14ac:dyDescent="0.2">
      <c r="A816" s="11"/>
    </row>
    <row r="817" spans="1:1" x14ac:dyDescent="0.2">
      <c r="A817" s="11"/>
    </row>
    <row r="818" spans="1:1" x14ac:dyDescent="0.2">
      <c r="A818" s="11"/>
    </row>
    <row r="819" spans="1:1" x14ac:dyDescent="0.2">
      <c r="A819" s="8"/>
    </row>
    <row r="820" spans="1:1" x14ac:dyDescent="0.2">
      <c r="A820" s="11"/>
    </row>
    <row r="821" spans="1:1" x14ac:dyDescent="0.2">
      <c r="A821" s="11"/>
    </row>
    <row r="822" spans="1:1" x14ac:dyDescent="0.2">
      <c r="A822" s="11"/>
    </row>
    <row r="823" spans="1:1" x14ac:dyDescent="0.2">
      <c r="A823" s="11"/>
    </row>
    <row r="824" spans="1:1" x14ac:dyDescent="0.2">
      <c r="A824" s="11"/>
    </row>
    <row r="825" spans="1:1" x14ac:dyDescent="0.2">
      <c r="A825" s="11"/>
    </row>
    <row r="826" spans="1:1" x14ac:dyDescent="0.2">
      <c r="A826" s="11"/>
    </row>
    <row r="827" spans="1:1" x14ac:dyDescent="0.2">
      <c r="A827" s="11"/>
    </row>
    <row r="828" spans="1:1" x14ac:dyDescent="0.2">
      <c r="A828" s="8"/>
    </row>
  </sheetData>
  <mergeCells count="3">
    <mergeCell ref="M1:N1"/>
    <mergeCell ref="F1:K1"/>
    <mergeCell ref="B1:E1"/>
  </mergeCells>
  <conditionalFormatting sqref="G2:G20 G548 J538:J547 G22:G44 G21:J21 F46:G68 F70:G92 F94:G164 F166:G188 F190:G212 F214:G236 F238:G259 F261:G332 F334:G356 F358:G380 F382:G404 F406:G428 F430:G500 F502:G524 G526:G537 F526:F548 F550:G664 F666:G697 F699:G717 F719:G1048576 J2:J20 F1:F44">
    <cfRule type="containsText" dxfId="649" priority="22" operator="containsText" text="off">
      <formula>NOT(ISERROR(SEARCH("off",F1)))</formula>
    </cfRule>
  </conditionalFormatting>
  <conditionalFormatting sqref="I2:I20 I22:I44 I46:I68 I70:I92 I94:I164 I166:I188 I190:I212 I214:I236 I238:I259 I261:I332 I334:I356 I358:I380 I382:I404 I406:I428 I430:I500 I502:I524 I526:I548 I550:I664 I666:I697 I699:I717 I719:I1048576">
    <cfRule type="containsText" dxfId="648" priority="21" operator="containsText" text="off">
      <formula>NOT(ISERROR(SEARCH("off",I2)))</formula>
    </cfRule>
  </conditionalFormatting>
  <conditionalFormatting sqref="J22:J44 J46:J68 J70:J92 J94:J164 J166:J188 J190:J212 J214:J236 J238:J259 J261:J332 J334:J356 J358:J380 J382:J404 J406:J428 J430:J500 J502:J524 J526:J548 J550:J664 J666:J697 J699:J717 J719:J1048576">
    <cfRule type="containsText" dxfId="647" priority="20" operator="containsText" text="off">
      <formula>NOT(ISERROR(SEARCH("off",J22)))</formula>
    </cfRule>
  </conditionalFormatting>
  <conditionalFormatting sqref="F45:J45">
    <cfRule type="containsText" dxfId="646" priority="19" operator="containsText" text="off">
      <formula>NOT(ISERROR(SEARCH("off",F45)))</formula>
    </cfRule>
  </conditionalFormatting>
  <conditionalFormatting sqref="F69:J69">
    <cfRule type="containsText" dxfId="645" priority="18" operator="containsText" text="off">
      <formula>NOT(ISERROR(SEARCH("off",F69)))</formula>
    </cfRule>
  </conditionalFormatting>
  <conditionalFormatting sqref="F93:J93">
    <cfRule type="containsText" dxfId="644" priority="17" operator="containsText" text="off">
      <formula>NOT(ISERROR(SEARCH("off",F93)))</formula>
    </cfRule>
  </conditionalFormatting>
  <conditionalFormatting sqref="F165:J165">
    <cfRule type="containsText" dxfId="643" priority="16" operator="containsText" text="off">
      <formula>NOT(ISERROR(SEARCH("off",F165)))</formula>
    </cfRule>
  </conditionalFormatting>
  <conditionalFormatting sqref="F189:J189">
    <cfRule type="containsText" dxfId="642" priority="15" operator="containsText" text="off">
      <formula>NOT(ISERROR(SEARCH("off",F189)))</formula>
    </cfRule>
  </conditionalFormatting>
  <conditionalFormatting sqref="F213:J213">
    <cfRule type="containsText" dxfId="641" priority="14" operator="containsText" text="off">
      <formula>NOT(ISERROR(SEARCH("off",F213)))</formula>
    </cfRule>
  </conditionalFormatting>
  <conditionalFormatting sqref="F237:J237">
    <cfRule type="containsText" dxfId="640" priority="13" operator="containsText" text="off">
      <formula>NOT(ISERROR(SEARCH("off",F237)))</formula>
    </cfRule>
  </conditionalFormatting>
  <conditionalFormatting sqref="F260:J260">
    <cfRule type="containsText" dxfId="639" priority="12" operator="containsText" text="off">
      <formula>NOT(ISERROR(SEARCH("off",F260)))</formula>
    </cfRule>
  </conditionalFormatting>
  <conditionalFormatting sqref="F333:J333">
    <cfRule type="containsText" dxfId="638" priority="11" operator="containsText" text="off">
      <formula>NOT(ISERROR(SEARCH("off",F333)))</formula>
    </cfRule>
  </conditionalFormatting>
  <conditionalFormatting sqref="F357:J357">
    <cfRule type="containsText" dxfId="637" priority="10" operator="containsText" text="off">
      <formula>NOT(ISERROR(SEARCH("off",F357)))</formula>
    </cfRule>
  </conditionalFormatting>
  <conditionalFormatting sqref="F381:J381">
    <cfRule type="containsText" dxfId="636" priority="9" operator="containsText" text="off">
      <formula>NOT(ISERROR(SEARCH("off",F381)))</formula>
    </cfRule>
  </conditionalFormatting>
  <conditionalFormatting sqref="F405:J405">
    <cfRule type="containsText" dxfId="635" priority="8" operator="containsText" text="off">
      <formula>NOT(ISERROR(SEARCH("off",F405)))</formula>
    </cfRule>
  </conditionalFormatting>
  <conditionalFormatting sqref="F429:J429">
    <cfRule type="containsText" dxfId="634" priority="7" operator="containsText" text="off">
      <formula>NOT(ISERROR(SEARCH("off",F429)))</formula>
    </cfRule>
  </conditionalFormatting>
  <conditionalFormatting sqref="F501:J501">
    <cfRule type="containsText" dxfId="633" priority="6" operator="containsText" text="off">
      <formula>NOT(ISERROR(SEARCH("off",F501)))</formula>
    </cfRule>
  </conditionalFormatting>
  <conditionalFormatting sqref="F525:J525">
    <cfRule type="containsText" dxfId="632" priority="5" operator="containsText" text="off">
      <formula>NOT(ISERROR(SEARCH("off",F525)))</formula>
    </cfRule>
  </conditionalFormatting>
  <conditionalFormatting sqref="F549:J549">
    <cfRule type="containsText" dxfId="631" priority="4" operator="containsText" text="off">
      <formula>NOT(ISERROR(SEARCH("off",F549)))</formula>
    </cfRule>
  </conditionalFormatting>
  <conditionalFormatting sqref="F665:J665">
    <cfRule type="containsText" dxfId="630" priority="3" operator="containsText" text="off">
      <formula>NOT(ISERROR(SEARCH("off",F665)))</formula>
    </cfRule>
  </conditionalFormatting>
  <conditionalFormatting sqref="F698:J698">
    <cfRule type="containsText" dxfId="629" priority="2" operator="containsText" text="off">
      <formula>NOT(ISERROR(SEARCH("off",F698)))</formula>
    </cfRule>
  </conditionalFormatting>
  <conditionalFormatting sqref="F718:J718">
    <cfRule type="containsText" dxfId="628" priority="1" operator="containsText" text="off">
      <formula>NOT(ISERROR(SEARCH("off",F718)))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R828"/>
  <sheetViews>
    <sheetView zoomScale="60" zoomScaleNormal="60" zoomScalePageLayoutView="60" workbookViewId="0">
      <pane xSplit="1" topLeftCell="B1" activePane="topRight" state="frozen"/>
      <selection pane="topRight" activeCell="O3" sqref="O3"/>
    </sheetView>
  </sheetViews>
  <sheetFormatPr baseColWidth="10" defaultColWidth="11" defaultRowHeight="16" x14ac:dyDescent="0.2"/>
  <cols>
    <col min="1" max="1" width="25" style="65" customWidth="1"/>
    <col min="2" max="2" width="17" style="15" customWidth="1"/>
    <col min="3" max="3" width="13.6640625" style="8" customWidth="1"/>
    <col min="4" max="4" width="17.33203125" style="67" customWidth="1"/>
    <col min="5" max="11" width="17" style="8" customWidth="1"/>
    <col min="12" max="14" width="17" style="65" customWidth="1"/>
    <col min="15" max="15" width="12.1640625" style="65" customWidth="1"/>
    <col min="16" max="16" width="33.5" style="65" customWidth="1"/>
    <col min="17" max="19" width="11" style="65" customWidth="1"/>
    <col min="20" max="16384" width="11" style="65"/>
  </cols>
  <sheetData>
    <row r="1" spans="1:16" s="79" customFormat="1" ht="16" customHeight="1" x14ac:dyDescent="0.2">
      <c r="A1" s="85"/>
      <c r="B1" s="103" t="s">
        <v>5731</v>
      </c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M1" s="86"/>
      <c r="N1" s="86"/>
    </row>
    <row r="2" spans="1:16" s="79" customFormat="1" ht="48" x14ac:dyDescent="0.2">
      <c r="B2" s="84" t="s">
        <v>9</v>
      </c>
      <c r="C2" s="77" t="s">
        <v>10</v>
      </c>
      <c r="D2" s="80" t="s">
        <v>52</v>
      </c>
      <c r="E2" s="81" t="s">
        <v>5735</v>
      </c>
      <c r="F2" s="81" t="s">
        <v>529</v>
      </c>
      <c r="G2" s="81" t="s">
        <v>530</v>
      </c>
      <c r="H2" s="81" t="s">
        <v>534</v>
      </c>
      <c r="I2" s="81" t="s">
        <v>532</v>
      </c>
      <c r="J2" s="81" t="s">
        <v>533</v>
      </c>
      <c r="K2" s="81" t="s">
        <v>531</v>
      </c>
      <c r="L2" s="81"/>
      <c r="M2" s="81"/>
      <c r="N2" s="81"/>
      <c r="O2" s="79" t="s">
        <v>5734</v>
      </c>
      <c r="P2" s="79" t="s">
        <v>541</v>
      </c>
    </row>
    <row r="3" spans="1:16" x14ac:dyDescent="0.2">
      <c r="A3" s="14">
        <v>44013</v>
      </c>
      <c r="B3" s="8">
        <v>7.7889337999999997</v>
      </c>
      <c r="C3" s="8">
        <v>92</v>
      </c>
      <c r="D3" s="67">
        <v>0</v>
      </c>
      <c r="O3" s="18">
        <v>44013</v>
      </c>
    </row>
    <row r="4" spans="1:16" x14ac:dyDescent="0.2">
      <c r="A4" s="14">
        <v>44013.041666666672</v>
      </c>
      <c r="B4" s="8">
        <v>7.0689335</v>
      </c>
      <c r="C4" s="8">
        <v>94</v>
      </c>
      <c r="D4" s="67">
        <v>0</v>
      </c>
      <c r="O4" s="18">
        <v>44014</v>
      </c>
      <c r="P4" s="65" t="s">
        <v>542</v>
      </c>
    </row>
    <row r="5" spans="1:16" x14ac:dyDescent="0.2">
      <c r="A5" s="14">
        <v>44013.083333333328</v>
      </c>
      <c r="B5" s="8">
        <v>6.1589336000000001</v>
      </c>
      <c r="C5" s="8">
        <v>89</v>
      </c>
      <c r="D5" s="67">
        <v>0</v>
      </c>
      <c r="O5" s="18">
        <v>44015</v>
      </c>
      <c r="P5" s="65" t="s">
        <v>542</v>
      </c>
    </row>
    <row r="6" spans="1:16" x14ac:dyDescent="0.2">
      <c r="A6" s="14">
        <v>44013.125</v>
      </c>
      <c r="B6" s="8">
        <v>5.7889337999999997</v>
      </c>
      <c r="C6" s="8">
        <v>89</v>
      </c>
      <c r="D6" s="67">
        <v>0</v>
      </c>
      <c r="O6" s="18">
        <v>44016</v>
      </c>
      <c r="P6" s="65" t="s">
        <v>543</v>
      </c>
    </row>
    <row r="7" spans="1:16" x14ac:dyDescent="0.2">
      <c r="A7" s="14">
        <v>44013.166666666672</v>
      </c>
      <c r="B7" s="8">
        <v>5.6389336999999999</v>
      </c>
      <c r="C7" s="8">
        <v>88</v>
      </c>
      <c r="D7" s="67">
        <v>0</v>
      </c>
      <c r="O7" s="18">
        <v>44017</v>
      </c>
    </row>
    <row r="8" spans="1:16" x14ac:dyDescent="0.2">
      <c r="A8" s="14">
        <v>44013.208333333328</v>
      </c>
      <c r="B8" s="8">
        <v>5.6889339999999997</v>
      </c>
      <c r="C8" s="8">
        <v>87</v>
      </c>
      <c r="D8" s="67">
        <v>0</v>
      </c>
      <c r="O8" s="18">
        <v>44018</v>
      </c>
    </row>
    <row r="9" spans="1:16" x14ac:dyDescent="0.2">
      <c r="A9" s="14">
        <v>44013.25</v>
      </c>
      <c r="B9" s="8">
        <v>5.7689339999999998</v>
      </c>
      <c r="C9" s="8">
        <v>87</v>
      </c>
      <c r="D9" s="67">
        <v>0</v>
      </c>
      <c r="O9" s="18">
        <v>44019</v>
      </c>
    </row>
    <row r="10" spans="1:16" x14ac:dyDescent="0.2">
      <c r="A10" s="14">
        <v>44013.291666666672</v>
      </c>
      <c r="B10" s="8">
        <v>7.0089335000000004</v>
      </c>
      <c r="C10" s="8">
        <v>89</v>
      </c>
      <c r="D10" s="67">
        <v>0</v>
      </c>
      <c r="F10" s="8">
        <v>9</v>
      </c>
      <c r="G10" s="8">
        <v>69.8</v>
      </c>
      <c r="H10" s="8">
        <v>143061</v>
      </c>
      <c r="I10" s="8">
        <v>8.9</v>
      </c>
      <c r="J10" s="8">
        <v>70.099999999999994</v>
      </c>
      <c r="K10" s="8">
        <v>172344</v>
      </c>
      <c r="O10" s="18">
        <v>44020</v>
      </c>
    </row>
    <row r="11" spans="1:16" x14ac:dyDescent="0.2">
      <c r="A11" s="14">
        <v>44013.333333333328</v>
      </c>
      <c r="B11" s="8">
        <v>9.758934</v>
      </c>
      <c r="C11" s="8">
        <v>80</v>
      </c>
      <c r="D11" s="67">
        <v>0</v>
      </c>
      <c r="F11" s="8">
        <v>11.6</v>
      </c>
      <c r="G11" s="8">
        <v>72.5</v>
      </c>
      <c r="I11" s="8">
        <v>11.8</v>
      </c>
      <c r="J11" s="8">
        <v>72.900000000000006</v>
      </c>
      <c r="O11" s="18">
        <v>44021</v>
      </c>
    </row>
    <row r="12" spans="1:16" x14ac:dyDescent="0.2">
      <c r="A12" s="14">
        <v>44013.375</v>
      </c>
      <c r="B12" s="8">
        <v>10.988934499999999</v>
      </c>
      <c r="C12" s="8">
        <v>77</v>
      </c>
      <c r="D12" s="67">
        <v>0</v>
      </c>
      <c r="F12" s="8">
        <v>14.8</v>
      </c>
      <c r="G12" s="8">
        <v>64.400000000000006</v>
      </c>
      <c r="I12" s="8">
        <v>14.7</v>
      </c>
      <c r="J12" s="8">
        <v>63.7</v>
      </c>
      <c r="O12" s="18">
        <v>44022</v>
      </c>
    </row>
    <row r="13" spans="1:16" x14ac:dyDescent="0.2">
      <c r="A13" s="14">
        <v>44013.416666666672</v>
      </c>
      <c r="B13" s="8">
        <v>12.548933999999999</v>
      </c>
      <c r="C13" s="8">
        <v>68</v>
      </c>
      <c r="D13" s="67">
        <v>0</v>
      </c>
      <c r="F13" s="8">
        <v>16.3</v>
      </c>
      <c r="G13" s="8">
        <v>54.2</v>
      </c>
      <c r="I13" s="8">
        <v>16.399999999999999</v>
      </c>
      <c r="J13" s="8">
        <v>54.5</v>
      </c>
      <c r="O13" s="18">
        <v>44023</v>
      </c>
    </row>
    <row r="14" spans="1:16" x14ac:dyDescent="0.2">
      <c r="A14" s="14">
        <v>44013.458333333328</v>
      </c>
      <c r="B14" s="8">
        <v>14.608934</v>
      </c>
      <c r="C14" s="8">
        <v>58</v>
      </c>
      <c r="D14" s="67">
        <v>0</v>
      </c>
      <c r="F14" s="8">
        <v>14.8</v>
      </c>
      <c r="G14" s="8">
        <v>56.7</v>
      </c>
      <c r="I14" s="8">
        <v>14.8</v>
      </c>
      <c r="J14" s="8">
        <v>56.1</v>
      </c>
      <c r="O14" s="18">
        <v>44024</v>
      </c>
    </row>
    <row r="15" spans="1:16" x14ac:dyDescent="0.2">
      <c r="A15" s="14">
        <v>44013.5</v>
      </c>
      <c r="B15" s="8">
        <v>16.148933</v>
      </c>
      <c r="C15" s="8">
        <v>50</v>
      </c>
      <c r="D15" s="67">
        <v>996</v>
      </c>
      <c r="F15" s="8">
        <v>15.8</v>
      </c>
      <c r="G15" s="8">
        <v>51.7</v>
      </c>
      <c r="I15" s="8">
        <v>15.1</v>
      </c>
      <c r="J15" s="8">
        <v>52.3</v>
      </c>
      <c r="O15" s="18">
        <v>44025</v>
      </c>
    </row>
    <row r="16" spans="1:16" x14ac:dyDescent="0.2">
      <c r="A16" s="14">
        <v>44013.541666666672</v>
      </c>
      <c r="B16" s="8">
        <v>17.238934</v>
      </c>
      <c r="C16" s="8">
        <v>46</v>
      </c>
      <c r="D16" s="67">
        <v>1016</v>
      </c>
      <c r="F16" s="8">
        <v>16.3</v>
      </c>
      <c r="G16" s="8">
        <v>49.3</v>
      </c>
      <c r="I16" s="8">
        <v>16.399999999999999</v>
      </c>
      <c r="J16" s="8">
        <v>50.5</v>
      </c>
      <c r="O16" s="18">
        <v>44026</v>
      </c>
    </row>
    <row r="17" spans="1:16" ht="32" x14ac:dyDescent="0.2">
      <c r="A17" s="14">
        <v>44013.583333333328</v>
      </c>
      <c r="B17" s="8">
        <v>18.728933000000001</v>
      </c>
      <c r="C17" s="8">
        <v>37</v>
      </c>
      <c r="D17" s="67">
        <v>881</v>
      </c>
      <c r="F17" s="8">
        <v>17.5</v>
      </c>
      <c r="G17" s="8">
        <v>47.4</v>
      </c>
      <c r="I17" s="8">
        <v>17.100000000000001</v>
      </c>
      <c r="J17" s="8">
        <v>48.6</v>
      </c>
      <c r="O17" s="18">
        <v>44027</v>
      </c>
      <c r="P17" s="26" t="s">
        <v>549</v>
      </c>
    </row>
    <row r="18" spans="1:16" x14ac:dyDescent="0.2">
      <c r="A18" s="14">
        <v>44013.625</v>
      </c>
      <c r="B18" s="8">
        <v>19.028934</v>
      </c>
      <c r="C18" s="8">
        <v>36</v>
      </c>
      <c r="D18" s="67">
        <v>949</v>
      </c>
      <c r="F18" s="8">
        <v>20.399999999999999</v>
      </c>
      <c r="G18" s="8">
        <v>41.1</v>
      </c>
      <c r="I18" s="8">
        <v>19.8</v>
      </c>
      <c r="J18" s="8">
        <v>42.1</v>
      </c>
      <c r="O18" s="18">
        <v>44028</v>
      </c>
      <c r="P18" s="23" t="s">
        <v>546</v>
      </c>
    </row>
    <row r="19" spans="1:16" x14ac:dyDescent="0.2">
      <c r="A19" s="14">
        <v>44013.666666666672</v>
      </c>
      <c r="B19" s="8">
        <v>18.778934</v>
      </c>
      <c r="C19" s="8">
        <v>36</v>
      </c>
      <c r="D19" s="67">
        <v>881</v>
      </c>
      <c r="F19" s="8">
        <v>17.899999999999999</v>
      </c>
      <c r="G19" s="8">
        <v>45.6</v>
      </c>
      <c r="I19" s="8">
        <v>17.3</v>
      </c>
      <c r="J19" s="8">
        <v>46.9</v>
      </c>
      <c r="O19" s="18">
        <v>44029</v>
      </c>
      <c r="P19" s="23" t="s">
        <v>547</v>
      </c>
    </row>
    <row r="20" spans="1:16" x14ac:dyDescent="0.2">
      <c r="A20" s="14">
        <v>44013.708333333328</v>
      </c>
      <c r="B20" s="8">
        <v>17.448934999999999</v>
      </c>
      <c r="C20" s="8">
        <v>39</v>
      </c>
      <c r="D20" s="67">
        <v>797</v>
      </c>
      <c r="O20" s="18">
        <v>44030</v>
      </c>
      <c r="P20" s="23" t="s">
        <v>544</v>
      </c>
    </row>
    <row r="21" spans="1:16" x14ac:dyDescent="0.2">
      <c r="A21" s="14">
        <v>44013.75</v>
      </c>
      <c r="B21" s="8">
        <v>15.678934</v>
      </c>
      <c r="C21" s="8">
        <v>43</v>
      </c>
      <c r="D21" s="67">
        <v>811</v>
      </c>
      <c r="O21" s="18">
        <v>44031</v>
      </c>
    </row>
    <row r="22" spans="1:16" x14ac:dyDescent="0.2">
      <c r="A22" s="14">
        <v>44013.791666666672</v>
      </c>
      <c r="B22" s="8">
        <v>14.828934</v>
      </c>
      <c r="C22" s="8">
        <v>45</v>
      </c>
      <c r="D22" s="67">
        <v>0</v>
      </c>
      <c r="O22" s="18">
        <v>44032</v>
      </c>
    </row>
    <row r="23" spans="1:16" x14ac:dyDescent="0.2">
      <c r="A23" s="14">
        <v>44013.833333333328</v>
      </c>
      <c r="B23" s="8">
        <v>13.998934</v>
      </c>
      <c r="C23" s="8">
        <v>47</v>
      </c>
      <c r="D23" s="67">
        <v>0</v>
      </c>
      <c r="O23" s="18">
        <v>44033</v>
      </c>
      <c r="P23" s="23"/>
    </row>
    <row r="24" spans="1:16" x14ac:dyDescent="0.2">
      <c r="A24" s="14">
        <v>44013.875</v>
      </c>
      <c r="B24" s="8">
        <v>12.918934</v>
      </c>
      <c r="C24" s="8">
        <v>50</v>
      </c>
      <c r="D24" s="67">
        <v>0</v>
      </c>
      <c r="O24" s="18">
        <v>44034</v>
      </c>
      <c r="P24" s="23" t="s">
        <v>545</v>
      </c>
    </row>
    <row r="25" spans="1:16" x14ac:dyDescent="0.2">
      <c r="A25" s="14">
        <v>44013.916666666672</v>
      </c>
      <c r="B25" s="8">
        <v>12.548933999999999</v>
      </c>
      <c r="C25" s="8">
        <v>52</v>
      </c>
      <c r="D25" s="67">
        <v>0</v>
      </c>
      <c r="O25" s="18">
        <v>44035</v>
      </c>
    </row>
    <row r="26" spans="1:16" x14ac:dyDescent="0.2">
      <c r="A26" s="14">
        <v>44013.958333333328</v>
      </c>
      <c r="B26" s="8">
        <v>11.868935</v>
      </c>
      <c r="C26" s="8">
        <v>54</v>
      </c>
      <c r="D26" s="67">
        <v>0</v>
      </c>
      <c r="E26" s="67">
        <v>263.79166666666669</v>
      </c>
      <c r="L26" s="8"/>
      <c r="M26" s="8"/>
      <c r="N26" s="8"/>
      <c r="O26" s="18">
        <v>44036</v>
      </c>
    </row>
    <row r="27" spans="1:16" x14ac:dyDescent="0.2">
      <c r="A27" s="14">
        <v>44014</v>
      </c>
      <c r="B27" s="8">
        <v>10.648934000000001</v>
      </c>
      <c r="C27" s="8">
        <v>59</v>
      </c>
      <c r="D27" s="67">
        <v>0</v>
      </c>
      <c r="O27" s="18">
        <v>44037</v>
      </c>
    </row>
    <row r="28" spans="1:16" x14ac:dyDescent="0.2">
      <c r="A28" s="14">
        <v>44014.041666666672</v>
      </c>
      <c r="B28" s="8">
        <v>9.6889339999999997</v>
      </c>
      <c r="C28" s="8">
        <v>63</v>
      </c>
      <c r="D28" s="67">
        <v>0</v>
      </c>
      <c r="O28" s="18">
        <v>44038</v>
      </c>
    </row>
    <row r="29" spans="1:16" x14ac:dyDescent="0.2">
      <c r="A29" s="14">
        <v>44014.083333333328</v>
      </c>
      <c r="B29" s="8">
        <v>8.9289339999999999</v>
      </c>
      <c r="C29" s="8">
        <v>66</v>
      </c>
      <c r="D29" s="67">
        <v>0</v>
      </c>
      <c r="O29" s="18">
        <v>44039</v>
      </c>
    </row>
    <row r="30" spans="1:16" ht="15.75" customHeight="1" x14ac:dyDescent="0.2">
      <c r="A30" s="14">
        <v>44014.125</v>
      </c>
      <c r="B30" s="8">
        <v>8.3289340000000003</v>
      </c>
      <c r="C30" s="8">
        <v>69</v>
      </c>
      <c r="D30" s="67">
        <v>0</v>
      </c>
      <c r="O30" s="18">
        <v>44040</v>
      </c>
    </row>
    <row r="31" spans="1:16" x14ac:dyDescent="0.2">
      <c r="A31" s="14">
        <v>44014.166666666672</v>
      </c>
      <c r="B31" s="8">
        <v>7.7989335000000004</v>
      </c>
      <c r="C31" s="8">
        <v>71</v>
      </c>
      <c r="D31" s="67">
        <v>0</v>
      </c>
      <c r="O31" s="18">
        <v>44041</v>
      </c>
    </row>
    <row r="32" spans="1:16" x14ac:dyDescent="0.2">
      <c r="A32" s="14">
        <v>44014.208333333328</v>
      </c>
      <c r="B32" s="8">
        <v>7.3089336999999999</v>
      </c>
      <c r="C32" s="8">
        <v>73</v>
      </c>
      <c r="D32" s="67">
        <v>0</v>
      </c>
      <c r="O32" s="18">
        <v>44042</v>
      </c>
    </row>
    <row r="33" spans="1:18" x14ac:dyDescent="0.2">
      <c r="A33" s="14">
        <v>44014.25</v>
      </c>
      <c r="B33" s="8">
        <v>6.7389336000000002</v>
      </c>
      <c r="C33" s="8">
        <v>76</v>
      </c>
      <c r="D33" s="67">
        <v>0</v>
      </c>
      <c r="O33" s="18">
        <v>44043</v>
      </c>
    </row>
    <row r="34" spans="1:18" x14ac:dyDescent="0.2">
      <c r="A34" s="14">
        <v>44014.291666666672</v>
      </c>
      <c r="B34" s="8">
        <v>6.3089336999999999</v>
      </c>
      <c r="C34" s="8">
        <v>78</v>
      </c>
      <c r="D34" s="67">
        <v>0</v>
      </c>
      <c r="F34" s="8">
        <v>7.1</v>
      </c>
      <c r="G34" s="8">
        <v>68.400000000000006</v>
      </c>
      <c r="I34" s="8">
        <v>6.4</v>
      </c>
      <c r="J34" s="8">
        <v>68</v>
      </c>
      <c r="O34" s="8"/>
      <c r="P34" s="8"/>
      <c r="Q34" s="8"/>
      <c r="R34" s="8"/>
    </row>
    <row r="35" spans="1:18" x14ac:dyDescent="0.2">
      <c r="A35" s="14">
        <v>44014.333333333328</v>
      </c>
      <c r="B35" s="8">
        <v>8.1889339999999997</v>
      </c>
      <c r="C35" s="8">
        <v>68</v>
      </c>
      <c r="D35" s="67">
        <v>0</v>
      </c>
      <c r="F35" s="8">
        <v>12.6</v>
      </c>
      <c r="G35" s="8">
        <v>65</v>
      </c>
      <c r="I35" s="8">
        <v>12.3</v>
      </c>
      <c r="J35" s="8">
        <v>69.2</v>
      </c>
      <c r="O35" s="8"/>
      <c r="P35" s="71"/>
      <c r="Q35" s="8"/>
      <c r="R35" s="8"/>
    </row>
    <row r="36" spans="1:18" x14ac:dyDescent="0.2">
      <c r="A36" s="14">
        <v>44014.375</v>
      </c>
      <c r="B36" s="8">
        <v>12.518934</v>
      </c>
      <c r="C36" s="8">
        <v>52</v>
      </c>
      <c r="D36" s="67">
        <v>0</v>
      </c>
      <c r="F36" s="8">
        <v>12.6</v>
      </c>
      <c r="G36" s="8">
        <v>64.2</v>
      </c>
      <c r="I36" s="8">
        <v>12.6</v>
      </c>
      <c r="J36" s="8">
        <v>66.099999999999994</v>
      </c>
      <c r="O36" s="72"/>
      <c r="P36" s="8"/>
      <c r="Q36" s="8"/>
      <c r="R36" s="8"/>
    </row>
    <row r="37" spans="1:18" x14ac:dyDescent="0.2">
      <c r="A37" s="14">
        <v>44014.416666666672</v>
      </c>
      <c r="B37" s="8">
        <v>15.638934000000001</v>
      </c>
      <c r="C37" s="8">
        <v>44</v>
      </c>
      <c r="D37" s="67">
        <v>811</v>
      </c>
      <c r="F37" s="8">
        <v>14.8</v>
      </c>
      <c r="G37" s="8">
        <v>59.7</v>
      </c>
      <c r="I37" s="8">
        <v>15.1</v>
      </c>
      <c r="J37" s="8">
        <v>60.7</v>
      </c>
      <c r="O37" s="8"/>
      <c r="P37" s="8"/>
      <c r="Q37" s="8"/>
      <c r="R37" s="8"/>
    </row>
    <row r="38" spans="1:18" x14ac:dyDescent="0.2">
      <c r="A38" s="14">
        <v>44014.458333333328</v>
      </c>
      <c r="B38" s="8">
        <v>18.078934</v>
      </c>
      <c r="C38" s="8">
        <v>38</v>
      </c>
      <c r="D38" s="67">
        <v>881</v>
      </c>
      <c r="F38" s="8" t="s">
        <v>535</v>
      </c>
      <c r="G38" s="8">
        <v>66.3</v>
      </c>
      <c r="I38" s="8" t="s">
        <v>535</v>
      </c>
      <c r="J38" s="8">
        <v>62.2</v>
      </c>
      <c r="O38" s="8"/>
      <c r="P38" s="8"/>
      <c r="Q38" s="8"/>
      <c r="R38" s="8"/>
    </row>
    <row r="39" spans="1:18" x14ac:dyDescent="0.2">
      <c r="A39" s="14">
        <v>44014.5</v>
      </c>
      <c r="B39" s="8">
        <v>19.878934999999998</v>
      </c>
      <c r="C39" s="8">
        <v>33</v>
      </c>
      <c r="D39" s="67">
        <v>949</v>
      </c>
      <c r="F39" s="8" t="s">
        <v>535</v>
      </c>
      <c r="G39" s="8">
        <v>53.3</v>
      </c>
      <c r="I39" s="8" t="s">
        <v>535</v>
      </c>
      <c r="J39" s="8">
        <v>54.9</v>
      </c>
      <c r="O39" s="8"/>
      <c r="P39" s="8"/>
      <c r="Q39" s="8"/>
      <c r="R39" s="8"/>
    </row>
    <row r="40" spans="1:18" x14ac:dyDescent="0.2">
      <c r="A40" s="14">
        <v>44014.541666666672</v>
      </c>
      <c r="B40" s="8">
        <v>21.078934</v>
      </c>
      <c r="C40" s="8">
        <v>30</v>
      </c>
      <c r="D40" s="67">
        <v>1046</v>
      </c>
      <c r="F40" s="92">
        <v>20.2</v>
      </c>
      <c r="G40" s="92">
        <v>45.1</v>
      </c>
      <c r="I40" s="92">
        <v>20.6</v>
      </c>
      <c r="J40" s="92">
        <v>44.8</v>
      </c>
    </row>
    <row r="41" spans="1:18" x14ac:dyDescent="0.2">
      <c r="A41" s="14">
        <v>44014.583333333328</v>
      </c>
      <c r="B41" s="8">
        <v>22.158933999999999</v>
      </c>
      <c r="C41" s="8">
        <v>23</v>
      </c>
      <c r="D41" s="67">
        <v>0</v>
      </c>
      <c r="F41" s="92">
        <v>22.3</v>
      </c>
      <c r="G41" s="92">
        <v>37.700000000000003</v>
      </c>
      <c r="I41" s="92">
        <v>21.4</v>
      </c>
      <c r="J41" s="92">
        <v>40.6</v>
      </c>
    </row>
    <row r="42" spans="1:18" x14ac:dyDescent="0.2">
      <c r="A42" s="14">
        <v>44014.625</v>
      </c>
      <c r="B42" s="8">
        <v>22.328934</v>
      </c>
      <c r="C42" s="8">
        <v>22</v>
      </c>
      <c r="D42" s="67">
        <v>0</v>
      </c>
      <c r="F42" s="92">
        <v>22.2</v>
      </c>
      <c r="G42" s="92">
        <v>37</v>
      </c>
      <c r="I42" s="92">
        <v>21.4</v>
      </c>
      <c r="J42" s="92">
        <v>39.9</v>
      </c>
    </row>
    <row r="43" spans="1:18" x14ac:dyDescent="0.2">
      <c r="A43" s="14">
        <v>44014.666666666672</v>
      </c>
      <c r="B43" s="8">
        <v>21.938934</v>
      </c>
      <c r="C43" s="8">
        <v>22</v>
      </c>
      <c r="D43" s="67">
        <v>0</v>
      </c>
      <c r="F43" s="92">
        <v>22.1</v>
      </c>
      <c r="G43" s="92">
        <v>37.5</v>
      </c>
      <c r="I43" s="92">
        <v>21.2</v>
      </c>
      <c r="J43" s="92">
        <v>39.4</v>
      </c>
    </row>
    <row r="44" spans="1:18" x14ac:dyDescent="0.2">
      <c r="A44" s="14">
        <v>44014.708333333328</v>
      </c>
      <c r="B44" s="8">
        <v>19.908933999999999</v>
      </c>
      <c r="C44" s="8">
        <v>26</v>
      </c>
      <c r="D44" s="67">
        <v>0</v>
      </c>
    </row>
    <row r="45" spans="1:18" x14ac:dyDescent="0.2">
      <c r="A45" s="14">
        <v>44014.75</v>
      </c>
      <c r="B45" s="8">
        <v>18.108934000000001</v>
      </c>
      <c r="C45" s="8">
        <v>28</v>
      </c>
      <c r="D45" s="67">
        <v>0</v>
      </c>
    </row>
    <row r="46" spans="1:18" x14ac:dyDescent="0.2">
      <c r="A46" s="14">
        <v>44014.791666666672</v>
      </c>
      <c r="B46" s="8">
        <v>16.908933999999999</v>
      </c>
      <c r="C46" s="8">
        <v>30</v>
      </c>
      <c r="D46" s="67">
        <v>692</v>
      </c>
    </row>
    <row r="47" spans="1:18" x14ac:dyDescent="0.2">
      <c r="A47" s="14">
        <v>44014.833333333328</v>
      </c>
      <c r="B47" s="8">
        <v>15.048933999999999</v>
      </c>
      <c r="C47" s="8">
        <v>34</v>
      </c>
      <c r="D47" s="67">
        <v>565</v>
      </c>
    </row>
    <row r="48" spans="1:18" x14ac:dyDescent="0.2">
      <c r="A48" s="14">
        <v>44014.875</v>
      </c>
      <c r="B48" s="8">
        <v>12.928934</v>
      </c>
      <c r="C48" s="8">
        <v>39</v>
      </c>
      <c r="D48" s="67">
        <v>0</v>
      </c>
    </row>
    <row r="49" spans="1:14" ht="23.25" customHeight="1" x14ac:dyDescent="0.2">
      <c r="A49" s="14">
        <v>44014.916666666672</v>
      </c>
      <c r="B49" s="8">
        <v>10.078934</v>
      </c>
      <c r="C49" s="8">
        <v>47</v>
      </c>
      <c r="D49" s="67">
        <v>0</v>
      </c>
    </row>
    <row r="50" spans="1:14" x14ac:dyDescent="0.2">
      <c r="A50" s="14">
        <v>44014.958333333328</v>
      </c>
      <c r="B50" s="8">
        <v>9.0789340000000003</v>
      </c>
      <c r="C50" s="8">
        <v>50</v>
      </c>
      <c r="D50" s="67">
        <v>0</v>
      </c>
      <c r="E50" s="67">
        <v>206</v>
      </c>
      <c r="L50" s="8"/>
      <c r="M50" s="8"/>
      <c r="N50" s="8"/>
    </row>
    <row r="51" spans="1:14" x14ac:dyDescent="0.2">
      <c r="A51" s="14">
        <v>44015</v>
      </c>
      <c r="B51" s="8">
        <v>7.9889336000000002</v>
      </c>
      <c r="C51" s="8">
        <v>53</v>
      </c>
      <c r="D51" s="67">
        <v>0</v>
      </c>
    </row>
    <row r="52" spans="1:14" x14ac:dyDescent="0.2">
      <c r="A52" s="14">
        <v>44015.041666666672</v>
      </c>
      <c r="B52" s="8">
        <v>7.0789337000000003</v>
      </c>
      <c r="C52" s="8">
        <v>56</v>
      </c>
      <c r="D52" s="67">
        <v>0</v>
      </c>
    </row>
    <row r="53" spans="1:14" x14ac:dyDescent="0.2">
      <c r="A53" s="14">
        <v>44015.083333333328</v>
      </c>
      <c r="B53" s="8">
        <v>6.5389337999999997</v>
      </c>
      <c r="C53" s="8">
        <v>57</v>
      </c>
      <c r="D53" s="67">
        <v>0</v>
      </c>
    </row>
    <row r="54" spans="1:14" x14ac:dyDescent="0.2">
      <c r="A54" s="14">
        <v>44015.125</v>
      </c>
      <c r="B54" s="8">
        <v>5.9989340000000002</v>
      </c>
      <c r="C54" s="8">
        <v>59</v>
      </c>
      <c r="D54" s="67">
        <v>0</v>
      </c>
      <c r="L54" s="8"/>
      <c r="M54" s="8"/>
      <c r="N54" s="8"/>
    </row>
    <row r="55" spans="1:14" x14ac:dyDescent="0.2">
      <c r="A55" s="14">
        <v>44015.166666666672</v>
      </c>
      <c r="B55" s="8">
        <v>5.3289337000000003</v>
      </c>
      <c r="C55" s="8">
        <v>62</v>
      </c>
      <c r="D55" s="67">
        <v>0</v>
      </c>
    </row>
    <row r="56" spans="1:14" x14ac:dyDescent="0.2">
      <c r="A56" s="14">
        <v>44015.208333333328</v>
      </c>
      <c r="B56" s="8">
        <v>4.6489339999999997</v>
      </c>
      <c r="C56" s="8">
        <v>66</v>
      </c>
      <c r="D56" s="67">
        <v>0</v>
      </c>
    </row>
    <row r="57" spans="1:14" x14ac:dyDescent="0.2">
      <c r="A57" s="14">
        <v>44015.25</v>
      </c>
      <c r="B57" s="8">
        <v>4.048934</v>
      </c>
      <c r="C57" s="8">
        <v>68</v>
      </c>
      <c r="D57" s="67">
        <v>0</v>
      </c>
    </row>
    <row r="58" spans="1:14" x14ac:dyDescent="0.2">
      <c r="A58" s="14">
        <v>44015.291666666672</v>
      </c>
      <c r="B58" s="8">
        <v>3.4389335999999999</v>
      </c>
      <c r="C58" s="8">
        <v>70</v>
      </c>
      <c r="D58" s="67">
        <v>0</v>
      </c>
      <c r="F58" s="8">
        <v>6.5</v>
      </c>
      <c r="G58" s="8">
        <v>64.2</v>
      </c>
      <c r="H58" s="8">
        <v>143150</v>
      </c>
      <c r="I58" s="8">
        <v>7.1</v>
      </c>
      <c r="J58" s="8">
        <v>64</v>
      </c>
      <c r="K58" s="8">
        <v>172750</v>
      </c>
    </row>
    <row r="59" spans="1:14" x14ac:dyDescent="0.2">
      <c r="A59" s="14">
        <v>44015.333333333328</v>
      </c>
      <c r="B59" s="8">
        <v>6.7389336000000002</v>
      </c>
      <c r="C59" s="8">
        <v>54</v>
      </c>
      <c r="D59" s="67">
        <v>0</v>
      </c>
      <c r="F59" s="8">
        <v>10.3</v>
      </c>
      <c r="G59" s="8">
        <v>66</v>
      </c>
      <c r="I59" s="8">
        <v>10.5</v>
      </c>
      <c r="J59" s="8">
        <v>66.3</v>
      </c>
    </row>
    <row r="60" spans="1:14" x14ac:dyDescent="0.2">
      <c r="A60" s="14">
        <v>44015.375</v>
      </c>
      <c r="B60" s="8">
        <v>13.888934000000001</v>
      </c>
      <c r="C60" s="8">
        <v>33</v>
      </c>
      <c r="D60" s="67">
        <v>0</v>
      </c>
      <c r="F60" s="8">
        <v>16.399999999999999</v>
      </c>
      <c r="G60" s="8">
        <v>46.3</v>
      </c>
      <c r="I60" s="8">
        <v>16.399999999999999</v>
      </c>
      <c r="J60" s="8">
        <v>46</v>
      </c>
    </row>
    <row r="61" spans="1:14" x14ac:dyDescent="0.2">
      <c r="A61" s="14">
        <v>44015.416666666672</v>
      </c>
      <c r="B61" s="8">
        <v>18.188934</v>
      </c>
      <c r="C61" s="8">
        <v>23</v>
      </c>
      <c r="D61" s="67">
        <v>0</v>
      </c>
      <c r="F61" s="8">
        <v>16.3</v>
      </c>
      <c r="G61" s="8">
        <v>41.3</v>
      </c>
      <c r="I61" s="8">
        <v>16.5</v>
      </c>
      <c r="J61" s="8">
        <v>41.6</v>
      </c>
    </row>
    <row r="62" spans="1:14" x14ac:dyDescent="0.2">
      <c r="A62" s="14">
        <v>44015.458333333328</v>
      </c>
      <c r="B62" s="8">
        <v>20.658933999999999</v>
      </c>
      <c r="C62" s="8">
        <v>18</v>
      </c>
      <c r="D62" s="67">
        <v>0</v>
      </c>
      <c r="F62" s="8">
        <v>21.1</v>
      </c>
      <c r="G62" s="8">
        <v>34.5</v>
      </c>
      <c r="I62" s="8">
        <v>20.8</v>
      </c>
      <c r="J62" s="8">
        <v>36.200000000000003</v>
      </c>
    </row>
    <row r="63" spans="1:14" x14ac:dyDescent="0.2">
      <c r="A63" s="14">
        <v>44015.5</v>
      </c>
      <c r="B63" s="8">
        <v>22.568933000000001</v>
      </c>
      <c r="C63" s="8">
        <v>16</v>
      </c>
      <c r="D63" s="67">
        <v>0</v>
      </c>
      <c r="F63" s="8">
        <v>16.100000000000001</v>
      </c>
      <c r="G63" s="8">
        <v>72.400000000000006</v>
      </c>
      <c r="I63" s="8">
        <v>12.6</v>
      </c>
      <c r="J63" s="8">
        <v>74</v>
      </c>
    </row>
    <row r="64" spans="1:14" x14ac:dyDescent="0.2">
      <c r="A64" s="14">
        <v>44015.541666666672</v>
      </c>
      <c r="B64" s="8">
        <v>23.848934</v>
      </c>
      <c r="C64" s="8">
        <v>14</v>
      </c>
      <c r="D64" s="67">
        <v>0</v>
      </c>
      <c r="F64" s="8">
        <v>16.2</v>
      </c>
      <c r="G64" s="8">
        <v>72.8</v>
      </c>
      <c r="I64" s="8">
        <v>13.8</v>
      </c>
      <c r="J64" s="8">
        <v>73.2</v>
      </c>
    </row>
    <row r="65" spans="1:14" x14ac:dyDescent="0.2">
      <c r="A65" s="14">
        <v>44015.583333333328</v>
      </c>
      <c r="B65" s="8">
        <v>23.908933999999999</v>
      </c>
      <c r="C65" s="8">
        <v>10</v>
      </c>
      <c r="D65" s="67">
        <v>0</v>
      </c>
      <c r="F65" s="8">
        <v>13.8</v>
      </c>
      <c r="G65" s="8">
        <v>69.3</v>
      </c>
      <c r="I65" s="8">
        <v>13.6</v>
      </c>
      <c r="J65" s="8">
        <v>61.9</v>
      </c>
    </row>
    <row r="66" spans="1:14" x14ac:dyDescent="0.2">
      <c r="A66" s="14">
        <v>44015.625</v>
      </c>
      <c r="B66" s="8">
        <v>23.948934999999999</v>
      </c>
      <c r="C66" s="8">
        <v>10</v>
      </c>
      <c r="D66" s="67">
        <v>0</v>
      </c>
      <c r="F66" s="92">
        <v>13.6</v>
      </c>
      <c r="G66" s="92">
        <v>71.900000000000006</v>
      </c>
      <c r="I66" s="92">
        <v>13.7</v>
      </c>
      <c r="J66" s="92">
        <v>71.2</v>
      </c>
    </row>
    <row r="67" spans="1:14" x14ac:dyDescent="0.2">
      <c r="A67" s="14">
        <v>44015.666666666672</v>
      </c>
      <c r="B67" s="8">
        <v>23.348934</v>
      </c>
      <c r="C67" s="8">
        <v>10</v>
      </c>
      <c r="D67" s="67">
        <v>0</v>
      </c>
      <c r="F67" s="92">
        <v>14.6</v>
      </c>
      <c r="G67" s="92">
        <v>70.5</v>
      </c>
      <c r="I67" s="92">
        <v>12.6</v>
      </c>
      <c r="J67" s="92">
        <v>70.2</v>
      </c>
    </row>
    <row r="68" spans="1:14" x14ac:dyDescent="0.2">
      <c r="A68" s="14">
        <v>44015.708333333328</v>
      </c>
      <c r="B68" s="8">
        <v>20.718934999999998</v>
      </c>
      <c r="C68" s="8">
        <v>13</v>
      </c>
      <c r="D68" s="67">
        <v>0</v>
      </c>
    </row>
    <row r="69" spans="1:14" x14ac:dyDescent="0.2">
      <c r="A69" s="14">
        <v>44015.75</v>
      </c>
      <c r="B69" s="8">
        <v>18.168934</v>
      </c>
      <c r="C69" s="8">
        <v>15</v>
      </c>
      <c r="D69" s="67">
        <v>0</v>
      </c>
    </row>
    <row r="70" spans="1:14" x14ac:dyDescent="0.2">
      <c r="A70" s="14">
        <v>44015.791666666672</v>
      </c>
      <c r="B70" s="8">
        <v>16.398933</v>
      </c>
      <c r="C70" s="8">
        <v>18</v>
      </c>
      <c r="D70" s="67">
        <v>0</v>
      </c>
    </row>
    <row r="71" spans="1:14" x14ac:dyDescent="0.2">
      <c r="A71" s="14">
        <v>44015.833333333328</v>
      </c>
      <c r="B71" s="8">
        <v>14.818934</v>
      </c>
      <c r="C71" s="8">
        <v>20</v>
      </c>
      <c r="D71" s="67">
        <v>0</v>
      </c>
    </row>
    <row r="72" spans="1:14" x14ac:dyDescent="0.2">
      <c r="A72" s="14">
        <v>44015.875</v>
      </c>
      <c r="B72" s="8">
        <v>12.878933999999999</v>
      </c>
      <c r="C72" s="8">
        <v>22</v>
      </c>
      <c r="D72" s="67">
        <v>0</v>
      </c>
    </row>
    <row r="73" spans="1:14" x14ac:dyDescent="0.2">
      <c r="A73" s="14">
        <v>44015.916666666672</v>
      </c>
      <c r="B73" s="8">
        <v>12.178934</v>
      </c>
      <c r="C73" s="8">
        <v>24</v>
      </c>
      <c r="D73" s="67">
        <v>0</v>
      </c>
    </row>
    <row r="74" spans="1:14" x14ac:dyDescent="0.2">
      <c r="A74" s="14">
        <v>44015.958333333328</v>
      </c>
      <c r="B74" s="8">
        <v>10.318934</v>
      </c>
      <c r="C74" s="8">
        <v>30</v>
      </c>
      <c r="D74" s="67">
        <v>0</v>
      </c>
      <c r="E74" s="67">
        <v>0</v>
      </c>
      <c r="L74" s="8"/>
      <c r="M74" s="8"/>
      <c r="N74" s="8"/>
    </row>
    <row r="75" spans="1:14" x14ac:dyDescent="0.2">
      <c r="A75" s="14">
        <v>44016</v>
      </c>
      <c r="B75" s="8">
        <v>9.6389340000000008</v>
      </c>
      <c r="C75" s="8">
        <v>50</v>
      </c>
      <c r="D75" s="67">
        <v>0</v>
      </c>
    </row>
    <row r="76" spans="1:14" x14ac:dyDescent="0.2">
      <c r="A76" s="14">
        <v>44016.041666666672</v>
      </c>
      <c r="B76" s="8">
        <v>8.6089339999999996</v>
      </c>
      <c r="C76" s="8">
        <v>63</v>
      </c>
      <c r="D76" s="67">
        <v>0</v>
      </c>
    </row>
    <row r="77" spans="1:14" x14ac:dyDescent="0.2">
      <c r="A77" s="14">
        <v>44016.083333333328</v>
      </c>
      <c r="B77" s="8">
        <v>7.6689340000000001</v>
      </c>
      <c r="C77" s="8">
        <v>75</v>
      </c>
      <c r="D77" s="67">
        <v>0</v>
      </c>
    </row>
    <row r="78" spans="1:14" x14ac:dyDescent="0.2">
      <c r="A78" s="14">
        <v>44016.125</v>
      </c>
      <c r="B78" s="8">
        <v>7.0689335</v>
      </c>
      <c r="C78" s="8">
        <v>84</v>
      </c>
      <c r="D78" s="67">
        <v>0</v>
      </c>
    </row>
    <row r="79" spans="1:14" x14ac:dyDescent="0.2">
      <c r="A79" s="14">
        <v>44016.166666666672</v>
      </c>
      <c r="B79" s="8">
        <v>6.5089335000000004</v>
      </c>
      <c r="C79" s="8">
        <v>87</v>
      </c>
      <c r="D79" s="67">
        <v>0</v>
      </c>
    </row>
    <row r="80" spans="1:14" x14ac:dyDescent="0.2">
      <c r="A80" s="14">
        <v>44016.208333333328</v>
      </c>
      <c r="B80" s="8">
        <v>6.4089336000000001</v>
      </c>
      <c r="C80" s="8">
        <v>87</v>
      </c>
      <c r="D80" s="67">
        <v>0</v>
      </c>
    </row>
    <row r="81" spans="1:11" x14ac:dyDescent="0.2">
      <c r="A81" s="14">
        <v>44016.25</v>
      </c>
      <c r="B81" s="8">
        <v>6.2489340000000002</v>
      </c>
      <c r="C81" s="8">
        <v>88</v>
      </c>
      <c r="D81" s="67">
        <v>0</v>
      </c>
    </row>
    <row r="82" spans="1:11" x14ac:dyDescent="0.2">
      <c r="A82" s="14">
        <v>44016.291666666672</v>
      </c>
      <c r="B82" s="8">
        <v>6.2989335000000004</v>
      </c>
      <c r="C82" s="8">
        <v>88</v>
      </c>
      <c r="D82" s="67">
        <v>0</v>
      </c>
      <c r="F82" s="92">
        <v>7.6</v>
      </c>
      <c r="G82" s="92">
        <v>77</v>
      </c>
      <c r="H82" s="92">
        <v>143150</v>
      </c>
      <c r="I82" s="92">
        <v>7.5</v>
      </c>
      <c r="J82" s="92">
        <v>76.2</v>
      </c>
      <c r="K82" s="8">
        <v>172564</v>
      </c>
    </row>
    <row r="83" spans="1:11" x14ac:dyDescent="0.2">
      <c r="A83" s="14">
        <v>44016.333333333328</v>
      </c>
      <c r="B83" s="8">
        <v>9.2089339999999993</v>
      </c>
      <c r="C83" s="8">
        <v>85</v>
      </c>
      <c r="D83" s="67">
        <v>0</v>
      </c>
      <c r="F83" s="92">
        <v>11.1</v>
      </c>
      <c r="G83" s="92">
        <v>80.599999999999994</v>
      </c>
      <c r="H83" s="92"/>
      <c r="I83" s="92">
        <v>10.5</v>
      </c>
      <c r="J83" s="92">
        <v>80.599999999999994</v>
      </c>
    </row>
    <row r="84" spans="1:11" x14ac:dyDescent="0.2">
      <c r="A84" s="14">
        <v>44016.375</v>
      </c>
      <c r="B84" s="8">
        <v>11.218934000000001</v>
      </c>
      <c r="C84" s="8">
        <v>77</v>
      </c>
      <c r="D84" s="67">
        <v>0</v>
      </c>
      <c r="F84" s="92">
        <v>13.5</v>
      </c>
      <c r="G84" s="92">
        <v>79.8</v>
      </c>
      <c r="H84" s="92"/>
      <c r="I84" s="92">
        <v>12.8</v>
      </c>
      <c r="J84" s="92">
        <v>80.099999999999994</v>
      </c>
    </row>
    <row r="85" spans="1:11" x14ac:dyDescent="0.2">
      <c r="A85" s="14">
        <v>44016.416666666672</v>
      </c>
      <c r="B85" s="8">
        <v>13.538933999999999</v>
      </c>
      <c r="C85" s="8">
        <v>66</v>
      </c>
      <c r="D85" s="67">
        <v>0</v>
      </c>
      <c r="F85" s="92">
        <v>14</v>
      </c>
      <c r="G85" s="92">
        <v>78.099999999999994</v>
      </c>
      <c r="H85" s="92"/>
      <c r="I85" s="92">
        <v>17.8</v>
      </c>
      <c r="J85" s="92">
        <v>78.400000000000006</v>
      </c>
    </row>
    <row r="86" spans="1:11" x14ac:dyDescent="0.2">
      <c r="A86" s="14">
        <v>44016.458333333328</v>
      </c>
      <c r="B86" s="8">
        <v>15.948935000000001</v>
      </c>
      <c r="C86" s="8">
        <v>50</v>
      </c>
      <c r="D86" s="67">
        <v>8885</v>
      </c>
      <c r="F86" s="92">
        <v>15.5</v>
      </c>
      <c r="G86" s="92">
        <v>74.599999999999994</v>
      </c>
      <c r="H86" s="92"/>
      <c r="I86" s="92">
        <v>15.2</v>
      </c>
      <c r="J86" s="92">
        <v>76.099999999999994</v>
      </c>
    </row>
    <row r="87" spans="1:11" x14ac:dyDescent="0.2">
      <c r="A87" s="14">
        <v>44016.5</v>
      </c>
      <c r="B87" s="8">
        <v>17.688934</v>
      </c>
      <c r="C87" s="8">
        <v>41</v>
      </c>
      <c r="D87" s="67">
        <v>1016</v>
      </c>
      <c r="F87" s="92">
        <v>15.3</v>
      </c>
      <c r="G87" s="92">
        <v>58.9</v>
      </c>
      <c r="H87" s="92"/>
      <c r="I87" s="92">
        <v>14.9</v>
      </c>
      <c r="J87" s="92">
        <v>59.9</v>
      </c>
    </row>
    <row r="88" spans="1:11" x14ac:dyDescent="0.2">
      <c r="A88" s="14">
        <v>44016.541666666672</v>
      </c>
      <c r="B88" s="8">
        <v>18.768934000000002</v>
      </c>
      <c r="C88" s="8">
        <v>38</v>
      </c>
      <c r="D88" s="67">
        <v>881</v>
      </c>
      <c r="F88" s="92">
        <v>16.100000000000001</v>
      </c>
      <c r="G88" s="92">
        <v>56.6</v>
      </c>
      <c r="H88" s="92"/>
      <c r="I88" s="92">
        <v>15.5</v>
      </c>
      <c r="J88" s="92">
        <v>58.1</v>
      </c>
    </row>
    <row r="89" spans="1:11" x14ac:dyDescent="0.2">
      <c r="A89" s="14">
        <v>44016.583333333328</v>
      </c>
      <c r="B89" s="8">
        <v>20.058933</v>
      </c>
      <c r="C89" s="8">
        <v>24</v>
      </c>
      <c r="D89" s="67">
        <v>0</v>
      </c>
      <c r="F89" s="92">
        <v>15.8</v>
      </c>
      <c r="G89" s="92">
        <v>70.599999999999994</v>
      </c>
      <c r="H89" s="92"/>
      <c r="I89" s="92">
        <v>14.3</v>
      </c>
      <c r="J89" s="92">
        <v>72.3</v>
      </c>
    </row>
    <row r="90" spans="1:11" x14ac:dyDescent="0.2">
      <c r="A90" s="14">
        <v>44016.625</v>
      </c>
      <c r="B90" s="8">
        <v>20.238934</v>
      </c>
      <c r="C90" s="8">
        <v>23</v>
      </c>
      <c r="D90" s="67">
        <v>0</v>
      </c>
      <c r="F90" s="92">
        <v>14.1</v>
      </c>
      <c r="G90" s="92">
        <v>62</v>
      </c>
      <c r="H90" s="92"/>
      <c r="I90" s="92">
        <v>16.2</v>
      </c>
      <c r="J90" s="92">
        <v>54.2</v>
      </c>
    </row>
    <row r="91" spans="1:11" x14ac:dyDescent="0.2">
      <c r="A91" s="14">
        <v>44016.666666666672</v>
      </c>
      <c r="B91" s="8">
        <v>19.788934999999999</v>
      </c>
      <c r="C91" s="8">
        <v>23</v>
      </c>
      <c r="D91" s="67">
        <v>0</v>
      </c>
      <c r="F91" s="92">
        <v>15.3</v>
      </c>
      <c r="G91" s="92">
        <v>65.3</v>
      </c>
      <c r="H91" s="92"/>
      <c r="I91" s="92">
        <v>15.2</v>
      </c>
      <c r="J91" s="92">
        <v>55.4</v>
      </c>
    </row>
    <row r="92" spans="1:11" x14ac:dyDescent="0.2">
      <c r="A92" s="14">
        <v>44016.708333333328</v>
      </c>
      <c r="B92" s="8">
        <v>17.608934000000001</v>
      </c>
      <c r="C92" s="8">
        <v>27</v>
      </c>
      <c r="D92" s="67">
        <v>0</v>
      </c>
    </row>
    <row r="93" spans="1:11" x14ac:dyDescent="0.2">
      <c r="A93" s="14">
        <v>44016.75</v>
      </c>
      <c r="B93" s="8">
        <v>15.678934</v>
      </c>
      <c r="C93" s="8">
        <v>31</v>
      </c>
      <c r="D93" s="67">
        <v>565</v>
      </c>
    </row>
    <row r="94" spans="1:11" x14ac:dyDescent="0.2">
      <c r="A94" s="14">
        <v>44016.791666666672</v>
      </c>
      <c r="B94" s="8">
        <v>14.858934</v>
      </c>
      <c r="C94" s="8">
        <v>33</v>
      </c>
      <c r="D94" s="67">
        <v>0</v>
      </c>
    </row>
    <row r="95" spans="1:11" x14ac:dyDescent="0.2">
      <c r="A95" s="14">
        <v>44016.833333333328</v>
      </c>
      <c r="B95" s="8">
        <v>14.288933999999999</v>
      </c>
      <c r="C95" s="8">
        <v>35</v>
      </c>
      <c r="D95" s="67">
        <v>0</v>
      </c>
    </row>
    <row r="96" spans="1:11" x14ac:dyDescent="0.2">
      <c r="A96" s="14">
        <v>44016.875</v>
      </c>
      <c r="B96" s="8">
        <v>13.548933999999999</v>
      </c>
      <c r="C96" s="8">
        <v>38</v>
      </c>
      <c r="D96" s="67">
        <v>0</v>
      </c>
    </row>
    <row r="97" spans="1:14" x14ac:dyDescent="0.2">
      <c r="A97" s="14">
        <v>44016.916666666672</v>
      </c>
      <c r="B97" s="8">
        <v>12.718934000000001</v>
      </c>
      <c r="C97" s="8">
        <v>41</v>
      </c>
      <c r="D97" s="67">
        <v>0</v>
      </c>
    </row>
    <row r="98" spans="1:14" x14ac:dyDescent="0.2">
      <c r="A98" s="14">
        <v>44016.958333333328</v>
      </c>
      <c r="B98" s="8">
        <v>11.758934</v>
      </c>
      <c r="C98" s="8">
        <v>45</v>
      </c>
      <c r="D98" s="67">
        <v>0</v>
      </c>
      <c r="E98" s="67">
        <v>472.79166666666669</v>
      </c>
      <c r="L98" s="8"/>
      <c r="M98" s="8"/>
      <c r="N98" s="8"/>
    </row>
    <row r="99" spans="1:14" x14ac:dyDescent="0.2">
      <c r="A99" s="14">
        <v>44017</v>
      </c>
      <c r="B99" s="8">
        <v>10.848934</v>
      </c>
      <c r="C99" s="8">
        <v>48</v>
      </c>
      <c r="D99" s="67">
        <v>0</v>
      </c>
    </row>
    <row r="100" spans="1:14" x14ac:dyDescent="0.2">
      <c r="A100" s="14">
        <v>44017.041666666672</v>
      </c>
      <c r="B100" s="8">
        <v>9.9889344999999992</v>
      </c>
      <c r="C100" s="8">
        <v>52</v>
      </c>
      <c r="D100" s="67">
        <v>0</v>
      </c>
    </row>
    <row r="101" spans="1:14" x14ac:dyDescent="0.2">
      <c r="A101" s="14">
        <v>44017.083333333328</v>
      </c>
      <c r="B101" s="8">
        <v>9.1589349999999996</v>
      </c>
      <c r="C101" s="8">
        <v>55</v>
      </c>
      <c r="D101" s="67">
        <v>0</v>
      </c>
    </row>
    <row r="102" spans="1:14" x14ac:dyDescent="0.2">
      <c r="A102" s="14">
        <v>44017.125</v>
      </c>
      <c r="B102" s="8">
        <v>8.4789340000000006</v>
      </c>
      <c r="C102" s="8">
        <v>57</v>
      </c>
      <c r="D102" s="67">
        <v>0</v>
      </c>
    </row>
    <row r="103" spans="1:14" x14ac:dyDescent="0.2">
      <c r="A103" s="14">
        <v>44017.166666666672</v>
      </c>
      <c r="B103" s="8">
        <v>7.7089340000000002</v>
      </c>
      <c r="C103" s="8">
        <v>57</v>
      </c>
      <c r="D103" s="67">
        <v>0</v>
      </c>
    </row>
    <row r="104" spans="1:14" x14ac:dyDescent="0.2">
      <c r="A104" s="14">
        <v>44017.208333333328</v>
      </c>
      <c r="B104" s="8">
        <v>6.7289339999999997</v>
      </c>
      <c r="C104" s="8">
        <v>56</v>
      </c>
      <c r="D104" s="67">
        <v>0</v>
      </c>
    </row>
    <row r="105" spans="1:14" x14ac:dyDescent="0.2">
      <c r="A105" s="14">
        <v>44017.25</v>
      </c>
      <c r="B105" s="8">
        <v>5.8289337000000003</v>
      </c>
      <c r="C105" s="8">
        <v>49</v>
      </c>
      <c r="D105" s="67">
        <v>0</v>
      </c>
    </row>
    <row r="106" spans="1:14" x14ac:dyDescent="0.2">
      <c r="A106" s="14">
        <v>44017.291666666672</v>
      </c>
      <c r="B106" s="8">
        <v>3.8789337000000002</v>
      </c>
      <c r="C106" s="8">
        <v>48</v>
      </c>
      <c r="D106" s="67">
        <v>0</v>
      </c>
      <c r="F106" s="8" t="s">
        <v>537</v>
      </c>
      <c r="G106" s="8" t="s">
        <v>537</v>
      </c>
      <c r="H106" s="8" t="s">
        <v>537</v>
      </c>
      <c r="I106" s="8" t="s">
        <v>537</v>
      </c>
      <c r="J106" s="8" t="s">
        <v>537</v>
      </c>
      <c r="K106" s="8" t="s">
        <v>537</v>
      </c>
    </row>
    <row r="107" spans="1:14" x14ac:dyDescent="0.2">
      <c r="A107" s="14">
        <v>44017.333333333328</v>
      </c>
      <c r="B107" s="8">
        <v>5.8689337000000004</v>
      </c>
      <c r="C107" s="8">
        <v>38</v>
      </c>
      <c r="D107" s="67">
        <v>0</v>
      </c>
      <c r="F107" s="8" t="s">
        <v>537</v>
      </c>
      <c r="G107" s="8" t="s">
        <v>537</v>
      </c>
      <c r="H107" s="8" t="s">
        <v>537</v>
      </c>
      <c r="I107" s="8" t="s">
        <v>537</v>
      </c>
      <c r="J107" s="8" t="s">
        <v>537</v>
      </c>
      <c r="K107" s="8" t="s">
        <v>537</v>
      </c>
    </row>
    <row r="108" spans="1:14" x14ac:dyDescent="0.2">
      <c r="A108" s="14">
        <v>44017.375</v>
      </c>
      <c r="B108" s="8">
        <v>12.458933999999999</v>
      </c>
      <c r="C108" s="8">
        <v>26</v>
      </c>
      <c r="D108" s="67">
        <v>0</v>
      </c>
      <c r="F108" s="8" t="s">
        <v>537</v>
      </c>
      <c r="G108" s="8" t="s">
        <v>537</v>
      </c>
      <c r="H108" s="8" t="s">
        <v>537</v>
      </c>
      <c r="I108" s="8" t="s">
        <v>537</v>
      </c>
      <c r="J108" s="8" t="s">
        <v>537</v>
      </c>
      <c r="K108" s="8" t="s">
        <v>537</v>
      </c>
    </row>
    <row r="109" spans="1:14" x14ac:dyDescent="0.2">
      <c r="A109" s="14">
        <v>44017.416666666672</v>
      </c>
      <c r="B109" s="8">
        <v>17.928934000000002</v>
      </c>
      <c r="C109" s="8">
        <v>18</v>
      </c>
      <c r="D109" s="67">
        <v>0</v>
      </c>
      <c r="F109" s="8" t="s">
        <v>537</v>
      </c>
      <c r="G109" s="8" t="s">
        <v>537</v>
      </c>
      <c r="H109" s="8" t="s">
        <v>537</v>
      </c>
      <c r="I109" s="8" t="s">
        <v>537</v>
      </c>
      <c r="J109" s="8" t="s">
        <v>537</v>
      </c>
      <c r="K109" s="8" t="s">
        <v>537</v>
      </c>
    </row>
    <row r="110" spans="1:14" x14ac:dyDescent="0.2">
      <c r="A110" s="14">
        <v>44017.458333333328</v>
      </c>
      <c r="B110" s="8">
        <v>20.718934999999998</v>
      </c>
      <c r="C110" s="8">
        <v>13</v>
      </c>
      <c r="D110" s="67">
        <v>0</v>
      </c>
      <c r="F110" s="8" t="s">
        <v>537</v>
      </c>
      <c r="G110" s="8" t="s">
        <v>537</v>
      </c>
      <c r="H110" s="8" t="s">
        <v>537</v>
      </c>
      <c r="I110" s="8" t="s">
        <v>537</v>
      </c>
      <c r="J110" s="8" t="s">
        <v>537</v>
      </c>
      <c r="K110" s="8" t="s">
        <v>537</v>
      </c>
    </row>
    <row r="111" spans="1:14" x14ac:dyDescent="0.2">
      <c r="A111" s="14">
        <v>44017.5</v>
      </c>
      <c r="B111" s="8">
        <v>22.188934</v>
      </c>
      <c r="C111" s="8">
        <v>12</v>
      </c>
      <c r="D111" s="67">
        <v>0</v>
      </c>
      <c r="F111" s="8" t="s">
        <v>537</v>
      </c>
      <c r="G111" s="8" t="s">
        <v>537</v>
      </c>
      <c r="H111" s="8" t="s">
        <v>537</v>
      </c>
      <c r="I111" s="8" t="s">
        <v>537</v>
      </c>
      <c r="J111" s="8" t="s">
        <v>537</v>
      </c>
      <c r="K111" s="8" t="s">
        <v>537</v>
      </c>
    </row>
    <row r="112" spans="1:14" x14ac:dyDescent="0.2">
      <c r="A112" s="14">
        <v>44017.541666666672</v>
      </c>
      <c r="B112" s="8">
        <v>23.208935</v>
      </c>
      <c r="C112" s="8">
        <v>11</v>
      </c>
      <c r="D112" s="67">
        <v>0</v>
      </c>
      <c r="F112" s="8" t="s">
        <v>537</v>
      </c>
      <c r="G112" s="8" t="s">
        <v>537</v>
      </c>
      <c r="H112" s="8" t="s">
        <v>537</v>
      </c>
      <c r="I112" s="8" t="s">
        <v>537</v>
      </c>
      <c r="J112" s="8" t="s">
        <v>537</v>
      </c>
      <c r="K112" s="8" t="s">
        <v>537</v>
      </c>
    </row>
    <row r="113" spans="1:14" x14ac:dyDescent="0.2">
      <c r="A113" s="14">
        <v>44017.583333333328</v>
      </c>
      <c r="B113" s="8">
        <v>23.708935</v>
      </c>
      <c r="C113" s="8">
        <v>11</v>
      </c>
      <c r="D113" s="67">
        <v>0</v>
      </c>
      <c r="F113" s="8" t="s">
        <v>537</v>
      </c>
      <c r="G113" s="8" t="s">
        <v>537</v>
      </c>
      <c r="H113" s="8" t="s">
        <v>537</v>
      </c>
      <c r="I113" s="8" t="s">
        <v>537</v>
      </c>
      <c r="J113" s="8" t="s">
        <v>537</v>
      </c>
      <c r="K113" s="8" t="s">
        <v>537</v>
      </c>
    </row>
    <row r="114" spans="1:14" x14ac:dyDescent="0.2">
      <c r="A114" s="14">
        <v>44017.625</v>
      </c>
      <c r="B114" s="8">
        <v>23.948934999999999</v>
      </c>
      <c r="C114" s="8">
        <v>10</v>
      </c>
      <c r="D114" s="67">
        <v>0</v>
      </c>
      <c r="F114" s="8" t="s">
        <v>537</v>
      </c>
      <c r="G114" s="8" t="s">
        <v>537</v>
      </c>
      <c r="H114" s="8" t="s">
        <v>537</v>
      </c>
      <c r="I114" s="8" t="s">
        <v>537</v>
      </c>
      <c r="J114" s="8" t="s">
        <v>537</v>
      </c>
      <c r="K114" s="8" t="s">
        <v>537</v>
      </c>
      <c r="L114" s="8"/>
      <c r="M114" s="8"/>
      <c r="N114" s="8"/>
    </row>
    <row r="115" spans="1:14" x14ac:dyDescent="0.2">
      <c r="A115" s="14">
        <v>44017.666666666672</v>
      </c>
      <c r="B115" s="8">
        <v>23.498933999999998</v>
      </c>
      <c r="C115" s="8">
        <v>10</v>
      </c>
      <c r="D115" s="67">
        <v>0</v>
      </c>
      <c r="F115" s="8" t="s">
        <v>537</v>
      </c>
      <c r="G115" s="8" t="s">
        <v>537</v>
      </c>
      <c r="H115" s="8" t="s">
        <v>537</v>
      </c>
      <c r="I115" s="8" t="s">
        <v>537</v>
      </c>
      <c r="J115" s="8" t="s">
        <v>537</v>
      </c>
      <c r="K115" s="8" t="s">
        <v>537</v>
      </c>
      <c r="L115" s="8"/>
      <c r="M115" s="8"/>
      <c r="N115" s="8"/>
    </row>
    <row r="116" spans="1:14" x14ac:dyDescent="0.2">
      <c r="A116" s="14">
        <v>44017.708333333328</v>
      </c>
      <c r="B116" s="8">
        <v>21.088933999999998</v>
      </c>
      <c r="C116" s="8">
        <v>13</v>
      </c>
      <c r="D116" s="67">
        <v>0</v>
      </c>
    </row>
    <row r="117" spans="1:14" x14ac:dyDescent="0.2">
      <c r="A117" s="14">
        <v>44017.75</v>
      </c>
      <c r="B117" s="8">
        <v>18.458935</v>
      </c>
      <c r="C117" s="8">
        <v>14</v>
      </c>
      <c r="D117" s="67">
        <v>0</v>
      </c>
    </row>
    <row r="118" spans="1:14" x14ac:dyDescent="0.2">
      <c r="A118" s="14">
        <v>44017.791666666672</v>
      </c>
      <c r="B118" s="8">
        <v>16.478933000000001</v>
      </c>
      <c r="C118" s="8">
        <v>16</v>
      </c>
      <c r="D118" s="67">
        <v>0</v>
      </c>
    </row>
    <row r="119" spans="1:14" x14ac:dyDescent="0.2">
      <c r="A119" s="14">
        <v>44017.833333333328</v>
      </c>
      <c r="B119" s="8">
        <v>14.678934</v>
      </c>
      <c r="C119" s="8">
        <v>18</v>
      </c>
      <c r="D119" s="67">
        <v>0</v>
      </c>
    </row>
    <row r="120" spans="1:14" x14ac:dyDescent="0.2">
      <c r="A120" s="14">
        <v>44017.875</v>
      </c>
      <c r="B120" s="8">
        <v>12.418934</v>
      </c>
      <c r="C120" s="8">
        <v>20</v>
      </c>
      <c r="D120" s="67">
        <v>0</v>
      </c>
    </row>
    <row r="121" spans="1:14" x14ac:dyDescent="0.2">
      <c r="A121" s="14">
        <v>44017.916666666672</v>
      </c>
      <c r="B121" s="8">
        <v>10.678934</v>
      </c>
      <c r="C121" s="8">
        <v>23</v>
      </c>
      <c r="D121" s="67">
        <v>0</v>
      </c>
    </row>
    <row r="122" spans="1:14" x14ac:dyDescent="0.2">
      <c r="A122" s="14">
        <v>44017.958333333328</v>
      </c>
      <c r="B122" s="8">
        <v>9.6089339999999996</v>
      </c>
      <c r="C122" s="8">
        <v>25</v>
      </c>
      <c r="D122" s="67">
        <v>0</v>
      </c>
      <c r="E122" s="67">
        <v>0</v>
      </c>
    </row>
    <row r="123" spans="1:14" x14ac:dyDescent="0.2">
      <c r="A123" s="14">
        <v>44018</v>
      </c>
      <c r="B123" s="8">
        <v>8.4889344999999992</v>
      </c>
      <c r="C123" s="8">
        <v>26</v>
      </c>
      <c r="D123" s="67">
        <v>0</v>
      </c>
    </row>
    <row r="124" spans="1:14" x14ac:dyDescent="0.2">
      <c r="A124" s="14">
        <v>44018.041666666672</v>
      </c>
      <c r="B124" s="8">
        <v>7.5589336999999999</v>
      </c>
      <c r="C124" s="8">
        <v>27</v>
      </c>
      <c r="D124" s="67">
        <v>0</v>
      </c>
    </row>
    <row r="125" spans="1:14" x14ac:dyDescent="0.2">
      <c r="A125" s="14">
        <v>44018.083333333328</v>
      </c>
      <c r="B125" s="8">
        <v>6.7689339999999998</v>
      </c>
      <c r="C125" s="8">
        <v>28</v>
      </c>
      <c r="D125" s="67">
        <v>0</v>
      </c>
    </row>
    <row r="126" spans="1:14" x14ac:dyDescent="0.2">
      <c r="A126" s="14">
        <v>44018.125</v>
      </c>
      <c r="B126" s="8">
        <v>6.0589336999999999</v>
      </c>
      <c r="C126" s="8">
        <v>30</v>
      </c>
      <c r="D126" s="67">
        <v>0</v>
      </c>
    </row>
    <row r="127" spans="1:14" x14ac:dyDescent="0.2">
      <c r="A127" s="14">
        <v>44018.166666666672</v>
      </c>
      <c r="B127" s="8">
        <v>6.1589336000000001</v>
      </c>
      <c r="C127" s="8">
        <v>29</v>
      </c>
      <c r="D127" s="67">
        <v>0</v>
      </c>
    </row>
    <row r="128" spans="1:14" x14ac:dyDescent="0.2">
      <c r="A128" s="14">
        <v>44018.208333333328</v>
      </c>
      <c r="B128" s="8">
        <v>6.5289334999999999</v>
      </c>
      <c r="C128" s="8">
        <v>29</v>
      </c>
      <c r="D128" s="67">
        <v>0</v>
      </c>
    </row>
    <row r="129" spans="1:11" x14ac:dyDescent="0.2">
      <c r="A129" s="14">
        <v>44018.25</v>
      </c>
      <c r="B129" s="8">
        <v>6.1489339999999997</v>
      </c>
      <c r="C129" s="8">
        <v>29</v>
      </c>
      <c r="D129" s="67">
        <v>0</v>
      </c>
    </row>
    <row r="130" spans="1:11" x14ac:dyDescent="0.2">
      <c r="A130" s="14">
        <v>44018.291666666672</v>
      </c>
      <c r="B130" s="8">
        <v>5.3389335000000004</v>
      </c>
      <c r="C130" s="8">
        <v>31</v>
      </c>
      <c r="D130" s="67">
        <v>0</v>
      </c>
      <c r="F130" s="93">
        <v>6.3</v>
      </c>
      <c r="G130" s="8">
        <v>73.900000000000006</v>
      </c>
      <c r="H130" s="8">
        <v>143150</v>
      </c>
      <c r="I130" s="93">
        <v>6.3</v>
      </c>
      <c r="J130" s="8">
        <v>72.599999999999994</v>
      </c>
      <c r="K130" s="8">
        <v>172924</v>
      </c>
    </row>
    <row r="131" spans="1:11" x14ac:dyDescent="0.2">
      <c r="A131" s="14">
        <v>44018.333333333328</v>
      </c>
      <c r="B131" s="8">
        <v>7.4189340000000001</v>
      </c>
      <c r="C131" s="8">
        <v>28</v>
      </c>
      <c r="D131" s="67">
        <v>0</v>
      </c>
      <c r="F131" s="93">
        <v>10</v>
      </c>
      <c r="G131" s="8">
        <v>66.2</v>
      </c>
      <c r="I131" s="93">
        <v>9.6</v>
      </c>
      <c r="J131" s="8">
        <v>66.5</v>
      </c>
    </row>
    <row r="132" spans="1:11" x14ac:dyDescent="0.2">
      <c r="A132" s="14">
        <v>44018.375</v>
      </c>
      <c r="B132" s="8">
        <v>12.238934499999999</v>
      </c>
      <c r="C132" s="8">
        <v>22</v>
      </c>
      <c r="D132" s="67">
        <v>0</v>
      </c>
      <c r="F132" s="93">
        <v>11</v>
      </c>
      <c r="G132" s="8">
        <v>74</v>
      </c>
      <c r="I132" s="93">
        <v>10.1</v>
      </c>
      <c r="J132" s="8">
        <v>75.7</v>
      </c>
    </row>
    <row r="133" spans="1:11" x14ac:dyDescent="0.2">
      <c r="A133" s="14">
        <v>44018.416666666672</v>
      </c>
      <c r="B133" s="8">
        <v>18.658933999999999</v>
      </c>
      <c r="C133" s="8">
        <v>15</v>
      </c>
      <c r="D133" s="67">
        <v>0</v>
      </c>
      <c r="F133" s="93">
        <v>11.9</v>
      </c>
      <c r="G133" s="8">
        <v>76.3</v>
      </c>
      <c r="I133" s="93">
        <v>12.1</v>
      </c>
      <c r="J133" s="8">
        <v>74.2</v>
      </c>
    </row>
    <row r="134" spans="1:11" x14ac:dyDescent="0.2">
      <c r="A134" s="14">
        <v>44018.458333333328</v>
      </c>
      <c r="B134" s="8">
        <v>20.808933</v>
      </c>
      <c r="C134" s="8">
        <v>12</v>
      </c>
      <c r="D134" s="67">
        <v>0</v>
      </c>
      <c r="F134" s="93">
        <v>13.9</v>
      </c>
      <c r="G134" s="8">
        <v>73.099999999999994</v>
      </c>
      <c r="I134" s="93">
        <v>14.2</v>
      </c>
      <c r="J134" s="8">
        <v>71.099999999999994</v>
      </c>
    </row>
    <row r="135" spans="1:11" x14ac:dyDescent="0.2">
      <c r="A135" s="14">
        <v>44018.5</v>
      </c>
      <c r="B135" s="8">
        <v>22.288934999999999</v>
      </c>
      <c r="C135" s="8">
        <v>11</v>
      </c>
      <c r="D135" s="67">
        <v>0</v>
      </c>
      <c r="F135" s="93">
        <v>14.1</v>
      </c>
      <c r="G135" s="8">
        <v>72.5</v>
      </c>
      <c r="I135" s="93">
        <v>14.2</v>
      </c>
      <c r="J135" s="8">
        <v>71.8</v>
      </c>
    </row>
    <row r="136" spans="1:11" x14ac:dyDescent="0.2">
      <c r="A136" s="14">
        <v>44018.541666666672</v>
      </c>
      <c r="B136" s="8">
        <v>23.338933999999998</v>
      </c>
      <c r="C136" s="8">
        <v>9</v>
      </c>
      <c r="D136" s="67">
        <v>0</v>
      </c>
      <c r="F136" s="93">
        <v>13.8</v>
      </c>
      <c r="G136" s="8">
        <v>71.599999999999994</v>
      </c>
      <c r="I136" s="93">
        <v>13.8</v>
      </c>
      <c r="J136" s="8">
        <v>71.2</v>
      </c>
    </row>
    <row r="137" spans="1:11" x14ac:dyDescent="0.2">
      <c r="A137" s="14">
        <v>44018.583333333328</v>
      </c>
      <c r="B137" s="8">
        <v>23.958935</v>
      </c>
      <c r="C137" s="8">
        <v>9</v>
      </c>
      <c r="D137" s="67">
        <v>0</v>
      </c>
      <c r="F137" s="93">
        <v>13.9</v>
      </c>
      <c r="G137" s="8">
        <v>70.7</v>
      </c>
      <c r="I137" s="93">
        <v>13.7</v>
      </c>
      <c r="J137" s="8">
        <v>7.7</v>
      </c>
    </row>
    <row r="138" spans="1:11" x14ac:dyDescent="0.2">
      <c r="A138" s="14">
        <v>44018.625</v>
      </c>
      <c r="B138" s="8">
        <v>24.048935</v>
      </c>
      <c r="C138" s="8">
        <v>9</v>
      </c>
      <c r="D138" s="67">
        <v>0</v>
      </c>
      <c r="F138" s="93">
        <v>14</v>
      </c>
      <c r="G138" s="8">
        <v>52.7</v>
      </c>
      <c r="I138" s="93">
        <v>15.6</v>
      </c>
      <c r="J138" s="8">
        <v>56.8</v>
      </c>
    </row>
    <row r="139" spans="1:11" x14ac:dyDescent="0.2">
      <c r="A139" s="14">
        <v>44018.666666666672</v>
      </c>
      <c r="B139" s="8">
        <v>23.488934</v>
      </c>
      <c r="C139" s="8">
        <v>9</v>
      </c>
      <c r="D139" s="67">
        <v>0</v>
      </c>
      <c r="F139" s="93">
        <v>23.5</v>
      </c>
      <c r="G139" s="8">
        <v>26.5</v>
      </c>
      <c r="I139" s="93">
        <v>21.3</v>
      </c>
      <c r="J139" s="8">
        <v>28.9</v>
      </c>
    </row>
    <row r="140" spans="1:11" x14ac:dyDescent="0.2">
      <c r="A140" s="14">
        <v>44018.708333333328</v>
      </c>
      <c r="B140" s="8">
        <v>21.248933999999998</v>
      </c>
      <c r="C140" s="8">
        <v>11</v>
      </c>
      <c r="D140" s="67">
        <v>0</v>
      </c>
    </row>
    <row r="141" spans="1:11" x14ac:dyDescent="0.2">
      <c r="A141" s="14">
        <v>44018.75</v>
      </c>
      <c r="B141" s="8">
        <v>19.028934</v>
      </c>
      <c r="C141" s="8">
        <v>11</v>
      </c>
      <c r="D141" s="67">
        <v>0</v>
      </c>
    </row>
    <row r="142" spans="1:11" x14ac:dyDescent="0.2">
      <c r="A142" s="14">
        <v>44018.791666666672</v>
      </c>
      <c r="B142" s="8">
        <v>18.058933</v>
      </c>
      <c r="C142" s="8">
        <v>12</v>
      </c>
      <c r="D142" s="67">
        <v>0</v>
      </c>
    </row>
    <row r="143" spans="1:11" x14ac:dyDescent="0.2">
      <c r="A143" s="14">
        <v>44018.833333333328</v>
      </c>
      <c r="B143" s="8">
        <v>16.788934999999999</v>
      </c>
      <c r="C143" s="8">
        <v>13</v>
      </c>
      <c r="D143" s="67">
        <v>0</v>
      </c>
    </row>
    <row r="144" spans="1:11" x14ac:dyDescent="0.2">
      <c r="A144" s="14">
        <v>44018.875</v>
      </c>
      <c r="B144" s="8">
        <v>16.018934000000002</v>
      </c>
      <c r="C144" s="8">
        <v>14</v>
      </c>
      <c r="D144" s="67">
        <v>0</v>
      </c>
    </row>
    <row r="145" spans="1:11" x14ac:dyDescent="0.2">
      <c r="A145" s="14">
        <v>44018.916666666672</v>
      </c>
      <c r="B145" s="8">
        <v>14.608934</v>
      </c>
      <c r="C145" s="8">
        <v>16</v>
      </c>
      <c r="D145" s="67">
        <v>0</v>
      </c>
    </row>
    <row r="146" spans="1:11" x14ac:dyDescent="0.2">
      <c r="A146" s="14">
        <v>44018.958333333328</v>
      </c>
      <c r="B146" s="8">
        <v>13.348934</v>
      </c>
      <c r="C146" s="8">
        <v>17</v>
      </c>
      <c r="D146" s="67">
        <v>0</v>
      </c>
      <c r="E146" s="67">
        <v>0</v>
      </c>
    </row>
    <row r="147" spans="1:11" x14ac:dyDescent="0.2">
      <c r="A147" s="14">
        <v>44019</v>
      </c>
      <c r="B147" s="8">
        <v>12.368935</v>
      </c>
      <c r="C147" s="8">
        <v>18</v>
      </c>
      <c r="D147" s="67">
        <v>0</v>
      </c>
    </row>
    <row r="148" spans="1:11" x14ac:dyDescent="0.2">
      <c r="A148" s="14">
        <v>44019.041666666672</v>
      </c>
      <c r="B148" s="8">
        <v>11.598934</v>
      </c>
      <c r="C148" s="8">
        <v>19</v>
      </c>
      <c r="D148" s="67">
        <v>0</v>
      </c>
    </row>
    <row r="149" spans="1:11" x14ac:dyDescent="0.2">
      <c r="A149" s="14">
        <v>44019.083333333328</v>
      </c>
      <c r="B149" s="8">
        <v>10.908935</v>
      </c>
      <c r="C149" s="8">
        <v>21</v>
      </c>
      <c r="D149" s="67">
        <v>0</v>
      </c>
    </row>
    <row r="150" spans="1:11" x14ac:dyDescent="0.2">
      <c r="A150" s="14">
        <v>44019.125</v>
      </c>
      <c r="B150" s="8">
        <v>10.158935</v>
      </c>
      <c r="C150" s="8">
        <v>23</v>
      </c>
      <c r="D150" s="67">
        <v>0</v>
      </c>
    </row>
    <row r="151" spans="1:11" x14ac:dyDescent="0.2">
      <c r="A151" s="14">
        <v>44019.166666666672</v>
      </c>
      <c r="B151" s="8">
        <v>9.4689340000000009</v>
      </c>
      <c r="C151" s="8">
        <v>25</v>
      </c>
      <c r="D151" s="67">
        <v>0</v>
      </c>
    </row>
    <row r="152" spans="1:11" x14ac:dyDescent="0.2">
      <c r="A152" s="14">
        <v>44019.208333333328</v>
      </c>
      <c r="B152" s="8">
        <v>8.8789339999999992</v>
      </c>
      <c r="C152" s="8">
        <v>27</v>
      </c>
      <c r="D152" s="67">
        <v>0</v>
      </c>
    </row>
    <row r="153" spans="1:11" x14ac:dyDescent="0.2">
      <c r="A153" s="14">
        <v>44019.25</v>
      </c>
      <c r="B153" s="8">
        <v>8.4189340000000001</v>
      </c>
      <c r="C153" s="8">
        <v>29</v>
      </c>
      <c r="D153" s="67">
        <v>0</v>
      </c>
    </row>
    <row r="154" spans="1:11" x14ac:dyDescent="0.2">
      <c r="A154" s="14">
        <v>44019.291666666672</v>
      </c>
      <c r="B154" s="8">
        <v>8.0589340000000007</v>
      </c>
      <c r="C154" s="8">
        <v>30</v>
      </c>
      <c r="D154" s="67">
        <v>0</v>
      </c>
      <c r="F154" s="93">
        <v>7.9</v>
      </c>
      <c r="G154" s="8">
        <v>58.4</v>
      </c>
      <c r="H154" s="8">
        <v>143150</v>
      </c>
      <c r="I154" s="93">
        <v>7.6</v>
      </c>
      <c r="J154" s="8">
        <v>57.5</v>
      </c>
      <c r="K154" s="8">
        <v>172924</v>
      </c>
    </row>
    <row r="155" spans="1:11" x14ac:dyDescent="0.2">
      <c r="A155" s="14">
        <v>44019.333333333328</v>
      </c>
      <c r="B155" s="8">
        <v>9.6689340000000001</v>
      </c>
      <c r="C155" s="8">
        <v>31</v>
      </c>
      <c r="D155" s="67">
        <v>0</v>
      </c>
      <c r="F155" s="93">
        <v>11.1</v>
      </c>
      <c r="G155" s="8">
        <v>55.9</v>
      </c>
      <c r="I155" s="93">
        <v>11.1</v>
      </c>
      <c r="J155" s="8">
        <v>55.7</v>
      </c>
    </row>
    <row r="156" spans="1:11" x14ac:dyDescent="0.2">
      <c r="A156" s="14">
        <v>44019.375</v>
      </c>
      <c r="B156" s="8">
        <v>13.748934</v>
      </c>
      <c r="C156" s="8">
        <v>23</v>
      </c>
      <c r="D156" s="67">
        <v>0</v>
      </c>
      <c r="F156" s="93">
        <v>16.2</v>
      </c>
      <c r="G156" s="8">
        <v>40.1</v>
      </c>
      <c r="I156" s="93">
        <v>16.5</v>
      </c>
      <c r="J156" s="8">
        <v>40</v>
      </c>
    </row>
    <row r="157" spans="1:11" x14ac:dyDescent="0.2">
      <c r="A157" s="14">
        <v>44019.416666666672</v>
      </c>
      <c r="B157" s="8">
        <v>17.118935</v>
      </c>
      <c r="C157" s="8">
        <v>18</v>
      </c>
      <c r="D157" s="67">
        <v>0</v>
      </c>
      <c r="F157" s="93">
        <v>19.399999999999999</v>
      </c>
      <c r="G157" s="8">
        <v>32.9</v>
      </c>
      <c r="I157" s="93">
        <v>19.3</v>
      </c>
      <c r="J157" s="8">
        <v>32.5</v>
      </c>
    </row>
    <row r="158" spans="1:11" x14ac:dyDescent="0.2">
      <c r="A158" s="14">
        <v>44019.458333333328</v>
      </c>
      <c r="B158" s="8">
        <v>18.888935</v>
      </c>
      <c r="C158" s="8">
        <v>19</v>
      </c>
      <c r="D158" s="67">
        <v>0</v>
      </c>
      <c r="F158" s="93">
        <v>21</v>
      </c>
      <c r="G158" s="8">
        <v>32.1</v>
      </c>
      <c r="I158" s="93">
        <v>22.1</v>
      </c>
      <c r="J158" s="8">
        <v>32.1</v>
      </c>
    </row>
    <row r="159" spans="1:11" x14ac:dyDescent="0.2">
      <c r="A159" s="14">
        <v>44019.5</v>
      </c>
      <c r="B159" s="8">
        <v>20.508934</v>
      </c>
      <c r="C159" s="8">
        <v>18</v>
      </c>
      <c r="D159" s="67">
        <v>0</v>
      </c>
      <c r="F159" s="93">
        <v>21.5</v>
      </c>
      <c r="G159" s="8">
        <v>30.1</v>
      </c>
      <c r="I159" s="93">
        <v>21</v>
      </c>
      <c r="J159" s="8">
        <v>30.3</v>
      </c>
    </row>
    <row r="160" spans="1:11" x14ac:dyDescent="0.2">
      <c r="A160" s="14">
        <v>44019.541666666672</v>
      </c>
      <c r="B160" s="8">
        <v>21.978933000000001</v>
      </c>
      <c r="C160" s="8">
        <v>17</v>
      </c>
      <c r="D160" s="67">
        <v>0</v>
      </c>
      <c r="F160" s="93">
        <v>23.5</v>
      </c>
      <c r="G160" s="8">
        <v>29.4</v>
      </c>
      <c r="I160" s="93">
        <v>23.6</v>
      </c>
      <c r="J160" s="8">
        <v>28.6</v>
      </c>
    </row>
    <row r="161" spans="1:14" x14ac:dyDescent="0.2">
      <c r="A161" s="14">
        <v>44019.583333333328</v>
      </c>
      <c r="B161" s="8">
        <v>23.238934</v>
      </c>
      <c r="C161" s="8">
        <v>14</v>
      </c>
      <c r="D161" s="67">
        <v>0</v>
      </c>
      <c r="F161" s="93">
        <v>23.4</v>
      </c>
      <c r="G161" s="8">
        <v>28.7</v>
      </c>
      <c r="I161" s="93">
        <v>22.3</v>
      </c>
      <c r="J161" s="8">
        <v>30.3</v>
      </c>
    </row>
    <row r="162" spans="1:14" x14ac:dyDescent="0.2">
      <c r="A162" s="14">
        <v>44019.625</v>
      </c>
      <c r="B162" s="8">
        <v>23.578934</v>
      </c>
      <c r="C162" s="8">
        <v>13</v>
      </c>
      <c r="D162" s="67">
        <v>0</v>
      </c>
      <c r="F162" s="93">
        <v>24.2</v>
      </c>
      <c r="G162" s="8">
        <v>29.8</v>
      </c>
      <c r="I162" s="93">
        <v>22.1</v>
      </c>
      <c r="J162" s="8">
        <v>32.299999999999997</v>
      </c>
    </row>
    <row r="163" spans="1:14" x14ac:dyDescent="0.2">
      <c r="A163" s="14">
        <v>44019.666666666672</v>
      </c>
      <c r="B163" s="8">
        <v>23.308933</v>
      </c>
      <c r="C163" s="8">
        <v>13</v>
      </c>
      <c r="D163" s="67">
        <v>0</v>
      </c>
      <c r="F163" s="93">
        <v>25.3</v>
      </c>
      <c r="G163" s="8">
        <v>29.1</v>
      </c>
      <c r="I163" s="93">
        <v>21.3</v>
      </c>
      <c r="J163" s="8">
        <v>32.5</v>
      </c>
    </row>
    <row r="164" spans="1:14" x14ac:dyDescent="0.2">
      <c r="A164" s="14">
        <v>44019.708333333328</v>
      </c>
      <c r="B164" s="8">
        <v>21.808933</v>
      </c>
      <c r="C164" s="8">
        <v>16</v>
      </c>
      <c r="D164" s="67">
        <v>0</v>
      </c>
    </row>
    <row r="165" spans="1:14" x14ac:dyDescent="0.2">
      <c r="A165" s="14">
        <v>44019.75</v>
      </c>
      <c r="B165" s="8">
        <v>19.638935</v>
      </c>
      <c r="C165" s="8">
        <v>16</v>
      </c>
      <c r="D165" s="67">
        <v>0</v>
      </c>
    </row>
    <row r="166" spans="1:14" x14ac:dyDescent="0.2">
      <c r="A166" s="14">
        <v>44019.791666666672</v>
      </c>
      <c r="B166" s="8">
        <v>19.208935</v>
      </c>
      <c r="C166" s="8">
        <v>17</v>
      </c>
      <c r="D166" s="67">
        <v>0</v>
      </c>
    </row>
    <row r="167" spans="1:14" x14ac:dyDescent="0.2">
      <c r="A167" s="14">
        <v>44019.833333333328</v>
      </c>
      <c r="B167" s="8">
        <v>17.198934999999999</v>
      </c>
      <c r="C167" s="8">
        <v>19</v>
      </c>
      <c r="D167" s="67">
        <v>0</v>
      </c>
    </row>
    <row r="168" spans="1:14" x14ac:dyDescent="0.2">
      <c r="A168" s="14">
        <v>44019.875</v>
      </c>
      <c r="B168" s="8">
        <v>14.388934000000001</v>
      </c>
      <c r="C168" s="8">
        <v>23</v>
      </c>
      <c r="D168" s="67">
        <v>0</v>
      </c>
    </row>
    <row r="169" spans="1:14" x14ac:dyDescent="0.2">
      <c r="A169" s="14">
        <v>44019.916666666672</v>
      </c>
      <c r="B169" s="8">
        <v>10.568934</v>
      </c>
      <c r="C169" s="8">
        <v>30</v>
      </c>
      <c r="D169" s="67">
        <v>0</v>
      </c>
    </row>
    <row r="170" spans="1:14" x14ac:dyDescent="0.2">
      <c r="A170" s="14">
        <v>44019.958333333328</v>
      </c>
      <c r="B170" s="8">
        <v>10.748934</v>
      </c>
      <c r="C170" s="8">
        <v>25</v>
      </c>
      <c r="D170" s="67">
        <v>0</v>
      </c>
      <c r="E170" s="67">
        <v>0</v>
      </c>
      <c r="L170" s="8"/>
      <c r="M170" s="8"/>
      <c r="N170" s="8"/>
    </row>
    <row r="171" spans="1:14" x14ac:dyDescent="0.2">
      <c r="A171" s="14">
        <v>44020</v>
      </c>
      <c r="B171" s="8">
        <v>13.138934000000001</v>
      </c>
      <c r="C171" s="8">
        <v>27</v>
      </c>
      <c r="D171" s="67">
        <v>0</v>
      </c>
    </row>
    <row r="172" spans="1:14" x14ac:dyDescent="0.2">
      <c r="A172" s="14">
        <v>44020.041666666672</v>
      </c>
      <c r="B172" s="8">
        <v>10.008934</v>
      </c>
      <c r="C172" s="8">
        <v>39</v>
      </c>
      <c r="D172" s="67">
        <v>0</v>
      </c>
    </row>
    <row r="173" spans="1:14" x14ac:dyDescent="0.2">
      <c r="A173" s="14">
        <v>44020.083333333328</v>
      </c>
      <c r="B173" s="8">
        <v>8.4889344999999992</v>
      </c>
      <c r="C173" s="8">
        <v>58</v>
      </c>
      <c r="D173" s="67">
        <v>0</v>
      </c>
    </row>
    <row r="174" spans="1:14" x14ac:dyDescent="0.2">
      <c r="A174" s="14">
        <v>44020.125</v>
      </c>
      <c r="B174" s="8">
        <v>7.3889336999999999</v>
      </c>
      <c r="C174" s="8">
        <v>78</v>
      </c>
      <c r="D174" s="67">
        <v>0</v>
      </c>
    </row>
    <row r="175" spans="1:14" x14ac:dyDescent="0.2">
      <c r="A175" s="14">
        <v>44020.166666666672</v>
      </c>
      <c r="B175" s="8">
        <v>7.0589336999999999</v>
      </c>
      <c r="C175" s="8">
        <v>86</v>
      </c>
      <c r="D175" s="67">
        <v>0</v>
      </c>
    </row>
    <row r="176" spans="1:14" x14ac:dyDescent="0.2">
      <c r="A176" s="14">
        <v>44020.208333333328</v>
      </c>
      <c r="B176" s="8">
        <v>7.1689340000000001</v>
      </c>
      <c r="C176" s="8">
        <v>88</v>
      </c>
      <c r="D176" s="67">
        <v>0</v>
      </c>
    </row>
    <row r="177" spans="1:11" x14ac:dyDescent="0.2">
      <c r="A177" s="14">
        <v>44020.25</v>
      </c>
      <c r="B177" s="8">
        <v>8.0289339999999996</v>
      </c>
      <c r="C177" s="8">
        <v>84</v>
      </c>
      <c r="D177" s="67">
        <v>0</v>
      </c>
    </row>
    <row r="178" spans="1:11" x14ac:dyDescent="0.2">
      <c r="A178" s="14">
        <v>44020.291666666672</v>
      </c>
      <c r="B178" s="8">
        <v>9.3089340000000007</v>
      </c>
      <c r="C178" s="8">
        <v>78</v>
      </c>
      <c r="D178" s="67">
        <v>0</v>
      </c>
      <c r="F178" s="93">
        <v>11.5</v>
      </c>
      <c r="G178" s="8">
        <v>65.599999999999994</v>
      </c>
      <c r="H178" s="8">
        <v>143150</v>
      </c>
      <c r="I178" s="93">
        <v>11.1</v>
      </c>
      <c r="J178" s="8">
        <v>68.400000000000006</v>
      </c>
      <c r="K178" s="8">
        <v>172924</v>
      </c>
    </row>
    <row r="179" spans="1:11" x14ac:dyDescent="0.2">
      <c r="A179" s="14">
        <v>44020.333333333328</v>
      </c>
      <c r="B179" s="8">
        <v>10.688934</v>
      </c>
      <c r="C179" s="8">
        <v>70</v>
      </c>
      <c r="D179" s="67">
        <v>0</v>
      </c>
      <c r="F179" s="93">
        <v>11.4</v>
      </c>
      <c r="G179" s="8">
        <v>77.2</v>
      </c>
      <c r="I179" s="93">
        <v>10.6</v>
      </c>
      <c r="J179" s="8">
        <v>80.2</v>
      </c>
    </row>
    <row r="180" spans="1:11" x14ac:dyDescent="0.2">
      <c r="A180" s="14">
        <v>44020.375</v>
      </c>
      <c r="B180" s="8">
        <v>12.218934000000001</v>
      </c>
      <c r="C180" s="8">
        <v>62</v>
      </c>
      <c r="D180" s="67">
        <v>0</v>
      </c>
      <c r="F180" s="93">
        <v>11.6</v>
      </c>
      <c r="G180" s="8">
        <v>77.2</v>
      </c>
      <c r="I180" s="93">
        <v>10.8</v>
      </c>
      <c r="J180" s="8">
        <v>81.8</v>
      </c>
    </row>
    <row r="181" spans="1:11" x14ac:dyDescent="0.2">
      <c r="A181" s="14">
        <v>44020.416666666672</v>
      </c>
      <c r="B181" s="8">
        <v>14.098934</v>
      </c>
      <c r="C181" s="8">
        <v>55</v>
      </c>
      <c r="D181" s="67">
        <v>0</v>
      </c>
      <c r="F181" s="93">
        <v>11.6</v>
      </c>
      <c r="G181" s="8">
        <v>77.2</v>
      </c>
      <c r="I181" s="93">
        <v>11.3</v>
      </c>
      <c r="J181" s="8">
        <v>81.099999999999994</v>
      </c>
    </row>
    <row r="182" spans="1:11" x14ac:dyDescent="0.2">
      <c r="A182" s="14">
        <v>44020.458333333328</v>
      </c>
      <c r="B182" s="8">
        <v>16.168934</v>
      </c>
      <c r="C182" s="8">
        <v>47</v>
      </c>
      <c r="D182" s="67">
        <v>921</v>
      </c>
      <c r="F182" s="93">
        <v>13.3</v>
      </c>
      <c r="G182" s="8">
        <v>75.7</v>
      </c>
      <c r="I182" s="93">
        <v>12.6</v>
      </c>
      <c r="J182" s="8">
        <v>77.5</v>
      </c>
    </row>
    <row r="183" spans="1:11" x14ac:dyDescent="0.2">
      <c r="A183" s="14">
        <v>44020.5</v>
      </c>
      <c r="B183" s="8">
        <v>17.788934999999999</v>
      </c>
      <c r="C183" s="8">
        <v>42</v>
      </c>
      <c r="D183" s="67">
        <v>1016</v>
      </c>
      <c r="F183" s="93">
        <v>14.5</v>
      </c>
      <c r="G183" s="8">
        <v>62.2</v>
      </c>
      <c r="I183" s="93">
        <v>16.5</v>
      </c>
      <c r="J183" s="8">
        <v>54.7</v>
      </c>
    </row>
    <row r="184" spans="1:11" x14ac:dyDescent="0.2">
      <c r="A184" s="14">
        <v>44020.541666666672</v>
      </c>
      <c r="B184" s="8">
        <v>18.768934000000002</v>
      </c>
      <c r="C184" s="8">
        <v>38</v>
      </c>
      <c r="D184" s="67">
        <v>881</v>
      </c>
      <c r="F184" s="93">
        <v>15.6</v>
      </c>
      <c r="G184" s="8">
        <v>52.9</v>
      </c>
      <c r="I184" s="93">
        <v>16.3</v>
      </c>
      <c r="J184" s="8">
        <v>50.8</v>
      </c>
    </row>
    <row r="185" spans="1:11" x14ac:dyDescent="0.2">
      <c r="A185" s="14">
        <v>44020.583333333328</v>
      </c>
      <c r="B185" s="8">
        <v>18.898933</v>
      </c>
      <c r="C185" s="8">
        <v>37</v>
      </c>
      <c r="D185" s="67">
        <v>881</v>
      </c>
      <c r="F185" s="93"/>
      <c r="I185" s="93"/>
    </row>
    <row r="186" spans="1:11" x14ac:dyDescent="0.2">
      <c r="A186" s="14">
        <v>44020.625</v>
      </c>
      <c r="B186" s="8">
        <v>18.398933</v>
      </c>
      <c r="C186" s="8">
        <v>39</v>
      </c>
      <c r="D186" s="67">
        <v>881</v>
      </c>
      <c r="F186" s="93"/>
      <c r="I186" s="93"/>
    </row>
    <row r="187" spans="1:11" x14ac:dyDescent="0.2">
      <c r="A187" s="14">
        <v>44020.666666666672</v>
      </c>
      <c r="B187" s="8">
        <v>17.838933999999998</v>
      </c>
      <c r="C187" s="8">
        <v>42</v>
      </c>
      <c r="D187" s="67">
        <v>1016</v>
      </c>
      <c r="F187" s="93"/>
      <c r="I187" s="93"/>
    </row>
    <row r="188" spans="1:11" x14ac:dyDescent="0.2">
      <c r="A188" s="14">
        <v>44020.708333333328</v>
      </c>
      <c r="B188" s="8">
        <v>16.318933000000001</v>
      </c>
      <c r="C188" s="8">
        <v>49</v>
      </c>
      <c r="D188" s="67">
        <v>921</v>
      </c>
    </row>
    <row r="189" spans="1:11" x14ac:dyDescent="0.2">
      <c r="A189" s="14">
        <v>44020.75</v>
      </c>
      <c r="B189" s="8">
        <v>13.578934</v>
      </c>
      <c r="C189" s="8">
        <v>60</v>
      </c>
      <c r="D189" s="67">
        <v>0</v>
      </c>
    </row>
    <row r="190" spans="1:11" x14ac:dyDescent="0.2">
      <c r="A190" s="14">
        <v>44020.791666666672</v>
      </c>
      <c r="B190" s="8">
        <v>11.908935</v>
      </c>
      <c r="C190" s="8">
        <v>69</v>
      </c>
      <c r="D190" s="67">
        <v>0</v>
      </c>
    </row>
    <row r="191" spans="1:11" x14ac:dyDescent="0.2">
      <c r="A191" s="14">
        <v>44020.833333333328</v>
      </c>
      <c r="B191" s="8">
        <v>10.998934</v>
      </c>
      <c r="C191" s="8">
        <v>76</v>
      </c>
      <c r="D191" s="67">
        <v>0</v>
      </c>
    </row>
    <row r="192" spans="1:11" x14ac:dyDescent="0.2">
      <c r="A192" s="14">
        <v>44020.875</v>
      </c>
      <c r="B192" s="8">
        <v>10.068934</v>
      </c>
      <c r="C192" s="8">
        <v>82</v>
      </c>
      <c r="D192" s="67">
        <v>0</v>
      </c>
    </row>
    <row r="193" spans="1:14" x14ac:dyDescent="0.2">
      <c r="A193" s="14">
        <v>44020.916666666672</v>
      </c>
      <c r="B193" s="8">
        <v>9.0689340000000005</v>
      </c>
      <c r="C193" s="8">
        <v>88</v>
      </c>
      <c r="D193" s="67">
        <v>0</v>
      </c>
    </row>
    <row r="194" spans="1:14" x14ac:dyDescent="0.2">
      <c r="A194" s="14">
        <v>44020.958333333328</v>
      </c>
      <c r="B194" s="8">
        <v>8.3389340000000001</v>
      </c>
      <c r="C194" s="8">
        <v>91</v>
      </c>
      <c r="D194" s="67">
        <v>0</v>
      </c>
      <c r="E194" s="67">
        <v>271.54166666666669</v>
      </c>
      <c r="L194" s="8"/>
      <c r="M194" s="8"/>
      <c r="N194" s="8"/>
    </row>
    <row r="195" spans="1:14" x14ac:dyDescent="0.2">
      <c r="A195" s="14">
        <v>44021</v>
      </c>
      <c r="B195" s="8">
        <v>7.2089340000000002</v>
      </c>
      <c r="C195" s="8">
        <v>93</v>
      </c>
      <c r="D195" s="67">
        <v>0</v>
      </c>
    </row>
    <row r="196" spans="1:14" x14ac:dyDescent="0.2">
      <c r="A196" s="14">
        <v>44021.041666666672</v>
      </c>
      <c r="B196" s="8">
        <v>6.4089336000000001</v>
      </c>
      <c r="C196" s="8">
        <v>92</v>
      </c>
      <c r="D196" s="67">
        <v>0</v>
      </c>
    </row>
    <row r="197" spans="1:14" x14ac:dyDescent="0.2">
      <c r="A197" s="14">
        <v>44021.083333333328</v>
      </c>
      <c r="B197" s="8">
        <v>6.2089340000000002</v>
      </c>
      <c r="C197" s="8">
        <v>88</v>
      </c>
      <c r="D197" s="67">
        <v>0</v>
      </c>
    </row>
    <row r="198" spans="1:14" x14ac:dyDescent="0.2">
      <c r="A198" s="14">
        <v>44021.125</v>
      </c>
      <c r="B198" s="8">
        <v>6.1789335999999997</v>
      </c>
      <c r="C198" s="8">
        <v>85</v>
      </c>
      <c r="D198" s="67">
        <v>0</v>
      </c>
    </row>
    <row r="199" spans="1:14" x14ac:dyDescent="0.2">
      <c r="A199" s="14">
        <v>44021.166666666672</v>
      </c>
      <c r="B199" s="8">
        <v>5.8889336999999999</v>
      </c>
      <c r="C199" s="8">
        <v>86</v>
      </c>
      <c r="D199" s="67">
        <v>0</v>
      </c>
    </row>
    <row r="200" spans="1:14" x14ac:dyDescent="0.2">
      <c r="A200" s="14">
        <v>44021.208333333328</v>
      </c>
      <c r="B200" s="8">
        <v>5.4589340000000002</v>
      </c>
      <c r="C200" s="8">
        <v>88</v>
      </c>
      <c r="D200" s="67">
        <v>0</v>
      </c>
    </row>
    <row r="201" spans="1:14" x14ac:dyDescent="0.2">
      <c r="A201" s="14">
        <v>44021.25</v>
      </c>
      <c r="B201" s="8">
        <v>5.4089336000000001</v>
      </c>
      <c r="C201" s="8">
        <v>93</v>
      </c>
      <c r="D201" s="67">
        <v>0</v>
      </c>
    </row>
    <row r="202" spans="1:14" x14ac:dyDescent="0.2">
      <c r="A202" s="14">
        <v>44021.291666666672</v>
      </c>
      <c r="B202" s="8">
        <v>6.9989340000000002</v>
      </c>
      <c r="C202" s="8">
        <v>92</v>
      </c>
      <c r="D202" s="67">
        <v>0</v>
      </c>
      <c r="F202" s="93">
        <v>11.6</v>
      </c>
      <c r="G202" s="8">
        <v>76.2</v>
      </c>
      <c r="H202" s="8">
        <v>143150</v>
      </c>
      <c r="I202" s="93">
        <v>11.4</v>
      </c>
      <c r="J202" s="8">
        <v>77</v>
      </c>
      <c r="K202" s="8">
        <v>172924</v>
      </c>
    </row>
    <row r="203" spans="1:14" x14ac:dyDescent="0.2">
      <c r="A203" s="14">
        <v>44021.333333333328</v>
      </c>
      <c r="B203" s="8">
        <v>8.3389340000000001</v>
      </c>
      <c r="C203" s="8">
        <v>88</v>
      </c>
      <c r="D203" s="67">
        <v>0</v>
      </c>
      <c r="F203" s="93">
        <v>11.6</v>
      </c>
      <c r="G203" s="8">
        <v>80</v>
      </c>
      <c r="I203" s="93">
        <v>11.3</v>
      </c>
      <c r="J203" s="8">
        <v>81.7</v>
      </c>
    </row>
    <row r="204" spans="1:14" x14ac:dyDescent="0.2">
      <c r="A204" s="14">
        <v>44021.375</v>
      </c>
      <c r="B204" s="8">
        <v>9.7789345000000001</v>
      </c>
      <c r="C204" s="8">
        <v>81</v>
      </c>
      <c r="D204" s="67">
        <v>0</v>
      </c>
      <c r="F204" s="93">
        <v>12.6</v>
      </c>
      <c r="G204" s="8">
        <v>81.3</v>
      </c>
      <c r="I204" s="93">
        <v>11.7</v>
      </c>
      <c r="J204" s="8">
        <v>83.8</v>
      </c>
    </row>
    <row r="205" spans="1:14" x14ac:dyDescent="0.2">
      <c r="A205" s="14">
        <v>44021.416666666672</v>
      </c>
      <c r="B205" s="8">
        <v>12.048933999999999</v>
      </c>
      <c r="C205" s="8">
        <v>69</v>
      </c>
      <c r="D205" s="67">
        <v>0</v>
      </c>
      <c r="F205" s="93">
        <v>13.1</v>
      </c>
      <c r="G205" s="8">
        <v>79.400000000000006</v>
      </c>
      <c r="I205" s="93">
        <v>13.4</v>
      </c>
      <c r="J205" s="8">
        <v>79.400000000000006</v>
      </c>
    </row>
    <row r="206" spans="1:14" x14ac:dyDescent="0.2">
      <c r="A206" s="14">
        <v>44021.458333333328</v>
      </c>
      <c r="B206" s="8">
        <v>13.098934</v>
      </c>
      <c r="C206" s="8">
        <v>65</v>
      </c>
      <c r="D206" s="67">
        <v>0</v>
      </c>
      <c r="F206" s="93">
        <v>15.8</v>
      </c>
      <c r="G206" s="8">
        <v>68.3</v>
      </c>
      <c r="I206" s="93">
        <v>15.2</v>
      </c>
      <c r="J206" s="8">
        <v>70.099999999999994</v>
      </c>
    </row>
    <row r="207" spans="1:14" x14ac:dyDescent="0.2">
      <c r="A207" s="14">
        <v>44021.5</v>
      </c>
      <c r="B207" s="8">
        <v>14.438934</v>
      </c>
      <c r="C207" s="8">
        <v>59</v>
      </c>
      <c r="D207" s="67">
        <v>0</v>
      </c>
      <c r="F207" s="93">
        <v>17.399999999999999</v>
      </c>
      <c r="G207" s="8">
        <v>56.5</v>
      </c>
      <c r="I207" s="93">
        <v>17.5</v>
      </c>
      <c r="J207" s="8">
        <v>54.6</v>
      </c>
    </row>
    <row r="208" spans="1:14" x14ac:dyDescent="0.2">
      <c r="A208" s="14">
        <v>44021.541666666672</v>
      </c>
      <c r="B208" s="8">
        <v>16.118935</v>
      </c>
      <c r="C208" s="8">
        <v>50</v>
      </c>
      <c r="D208" s="67">
        <v>996</v>
      </c>
      <c r="F208" s="93">
        <v>17.600000000000001</v>
      </c>
      <c r="G208" s="8">
        <v>54.7</v>
      </c>
      <c r="I208" s="93">
        <v>17.600000000000001</v>
      </c>
      <c r="J208" s="8">
        <v>54.3</v>
      </c>
    </row>
    <row r="209" spans="1:14" x14ac:dyDescent="0.2">
      <c r="A209" s="14">
        <v>44021.583333333328</v>
      </c>
      <c r="B209" s="8">
        <v>20.048935</v>
      </c>
      <c r="C209" s="8">
        <v>42</v>
      </c>
      <c r="D209" s="67">
        <v>1231</v>
      </c>
      <c r="F209" s="93">
        <v>19</v>
      </c>
      <c r="G209" s="8">
        <v>48.5</v>
      </c>
      <c r="I209" s="93">
        <v>19</v>
      </c>
      <c r="J209" s="8">
        <v>48.8</v>
      </c>
    </row>
    <row r="210" spans="1:14" x14ac:dyDescent="0.2">
      <c r="A210" s="14">
        <v>44021.625</v>
      </c>
      <c r="B210" s="8">
        <v>20.408933999999999</v>
      </c>
      <c r="C210" s="8">
        <v>40</v>
      </c>
      <c r="D210" s="67">
        <v>1231</v>
      </c>
      <c r="F210" s="93">
        <v>19.399999999999999</v>
      </c>
      <c r="G210" s="8">
        <v>45</v>
      </c>
      <c r="I210" s="93">
        <v>19.3</v>
      </c>
      <c r="J210" s="8">
        <v>45.1</v>
      </c>
    </row>
    <row r="211" spans="1:14" x14ac:dyDescent="0.2">
      <c r="A211" s="14">
        <v>44021.666666666672</v>
      </c>
      <c r="B211" s="8">
        <v>20.078934</v>
      </c>
      <c r="C211" s="8">
        <v>40</v>
      </c>
      <c r="D211" s="67">
        <v>1231</v>
      </c>
      <c r="F211" s="93">
        <v>18</v>
      </c>
      <c r="G211" s="8">
        <v>44.2</v>
      </c>
      <c r="I211" s="93">
        <v>19</v>
      </c>
      <c r="J211" s="8">
        <v>44.7</v>
      </c>
    </row>
    <row r="212" spans="1:14" x14ac:dyDescent="0.2">
      <c r="A212" s="14">
        <v>44021.708333333328</v>
      </c>
      <c r="B212" s="8">
        <v>18.868935</v>
      </c>
      <c r="C212" s="8">
        <v>42</v>
      </c>
      <c r="D212" s="67">
        <v>1098</v>
      </c>
    </row>
    <row r="213" spans="1:14" x14ac:dyDescent="0.2">
      <c r="A213" s="14">
        <v>44021.75</v>
      </c>
      <c r="B213" s="8">
        <v>15.788933999999999</v>
      </c>
      <c r="C213" s="8">
        <v>51</v>
      </c>
      <c r="D213" s="67">
        <v>8885</v>
      </c>
    </row>
    <row r="214" spans="1:14" x14ac:dyDescent="0.2">
      <c r="A214" s="14">
        <v>44021.791666666672</v>
      </c>
      <c r="B214" s="8">
        <v>15.218934000000001</v>
      </c>
      <c r="C214" s="8">
        <v>54</v>
      </c>
      <c r="D214" s="67">
        <v>8885</v>
      </c>
    </row>
    <row r="215" spans="1:14" x14ac:dyDescent="0.2">
      <c r="A215" s="14">
        <v>44021.833333333328</v>
      </c>
      <c r="B215" s="8">
        <v>14.498934</v>
      </c>
      <c r="C215" s="8">
        <v>58</v>
      </c>
      <c r="D215" s="67">
        <v>0</v>
      </c>
    </row>
    <row r="216" spans="1:14" x14ac:dyDescent="0.2">
      <c r="A216" s="14">
        <v>44021.875</v>
      </c>
      <c r="B216" s="8">
        <v>13.888934000000001</v>
      </c>
      <c r="C216" s="8">
        <v>61</v>
      </c>
      <c r="D216" s="67">
        <v>0</v>
      </c>
    </row>
    <row r="217" spans="1:14" x14ac:dyDescent="0.2">
      <c r="A217" s="14">
        <v>44021.916666666672</v>
      </c>
      <c r="B217" s="8">
        <v>13.198935000000001</v>
      </c>
      <c r="C217" s="8">
        <v>65</v>
      </c>
      <c r="D217" s="67">
        <v>0</v>
      </c>
    </row>
    <row r="218" spans="1:14" x14ac:dyDescent="0.2">
      <c r="A218" s="14">
        <v>44021.958333333328</v>
      </c>
      <c r="B218" s="8">
        <v>12.378933999999999</v>
      </c>
      <c r="C218" s="8">
        <v>69</v>
      </c>
      <c r="D218" s="67">
        <v>0</v>
      </c>
      <c r="E218" s="67">
        <v>981.54166666666663</v>
      </c>
      <c r="L218" s="8"/>
      <c r="M218" s="8"/>
      <c r="N218" s="8"/>
    </row>
    <row r="219" spans="1:14" x14ac:dyDescent="0.2">
      <c r="A219" s="14">
        <v>44022</v>
      </c>
      <c r="B219" s="8">
        <v>11.758934</v>
      </c>
      <c r="C219" s="8">
        <v>72</v>
      </c>
      <c r="D219" s="67">
        <v>0</v>
      </c>
    </row>
    <row r="220" spans="1:14" x14ac:dyDescent="0.2">
      <c r="A220" s="14">
        <v>44022.041666666672</v>
      </c>
      <c r="B220" s="8">
        <v>11.448935000000001</v>
      </c>
      <c r="C220" s="8">
        <v>74</v>
      </c>
      <c r="D220" s="67">
        <v>0</v>
      </c>
    </row>
    <row r="221" spans="1:14" x14ac:dyDescent="0.2">
      <c r="A221" s="14">
        <v>44022.083333333328</v>
      </c>
      <c r="B221" s="8">
        <v>11.268934</v>
      </c>
      <c r="C221" s="8">
        <v>76</v>
      </c>
      <c r="D221" s="67">
        <v>0</v>
      </c>
    </row>
    <row r="222" spans="1:14" x14ac:dyDescent="0.2">
      <c r="A222" s="14">
        <v>44022.125</v>
      </c>
      <c r="B222" s="8">
        <v>10.788933999999999</v>
      </c>
      <c r="C222" s="8">
        <v>79</v>
      </c>
      <c r="D222" s="67">
        <v>0</v>
      </c>
    </row>
    <row r="223" spans="1:14" x14ac:dyDescent="0.2">
      <c r="A223" s="14">
        <v>44022.166666666672</v>
      </c>
      <c r="B223" s="8">
        <v>10.468934000000001</v>
      </c>
      <c r="C223" s="8">
        <v>81</v>
      </c>
      <c r="D223" s="67">
        <v>0</v>
      </c>
    </row>
    <row r="224" spans="1:14" x14ac:dyDescent="0.2">
      <c r="A224" s="14">
        <v>44022.208333333328</v>
      </c>
      <c r="B224" s="8">
        <v>10.2789345</v>
      </c>
      <c r="C224" s="8">
        <v>83</v>
      </c>
      <c r="D224" s="67">
        <v>0</v>
      </c>
    </row>
    <row r="225" spans="1:11" x14ac:dyDescent="0.2">
      <c r="A225" s="14">
        <v>44022.25</v>
      </c>
      <c r="B225" s="8">
        <v>9.8889340000000008</v>
      </c>
      <c r="C225" s="8">
        <v>85</v>
      </c>
      <c r="D225" s="67">
        <v>0</v>
      </c>
    </row>
    <row r="226" spans="1:11" x14ac:dyDescent="0.2">
      <c r="A226" s="14">
        <v>44022.291666666672</v>
      </c>
      <c r="B226" s="8">
        <v>9.4489350000000005</v>
      </c>
      <c r="C226" s="8">
        <v>88</v>
      </c>
      <c r="D226" s="67">
        <v>0</v>
      </c>
      <c r="F226" s="94">
        <v>10.199999999999999</v>
      </c>
      <c r="G226" s="95">
        <v>69.900000000000006</v>
      </c>
      <c r="H226" s="8">
        <v>143346</v>
      </c>
      <c r="I226" s="94">
        <v>10.4</v>
      </c>
      <c r="J226" s="8">
        <v>68.5</v>
      </c>
      <c r="K226" s="95">
        <v>173286</v>
      </c>
    </row>
    <row r="227" spans="1:11" x14ac:dyDescent="0.2">
      <c r="A227" s="14">
        <v>44022.333333333328</v>
      </c>
      <c r="B227" s="8">
        <v>10.918934</v>
      </c>
      <c r="C227" s="8">
        <v>80</v>
      </c>
      <c r="D227" s="67">
        <v>0</v>
      </c>
      <c r="F227" s="94">
        <v>12.6</v>
      </c>
      <c r="G227" s="95">
        <v>70</v>
      </c>
      <c r="I227" s="94">
        <v>12.1</v>
      </c>
      <c r="J227" s="8">
        <v>72.7</v>
      </c>
      <c r="K227" s="95"/>
    </row>
    <row r="228" spans="1:11" x14ac:dyDescent="0.2">
      <c r="A228" s="14">
        <v>44022.375</v>
      </c>
      <c r="B228" s="8">
        <v>14.108934</v>
      </c>
      <c r="C228" s="8">
        <v>64</v>
      </c>
      <c r="D228" s="67">
        <v>0</v>
      </c>
      <c r="F228" s="94">
        <v>14.7</v>
      </c>
      <c r="G228" s="95">
        <v>69.8</v>
      </c>
      <c r="I228" s="94">
        <v>14.6</v>
      </c>
      <c r="J228" s="8">
        <v>70.3</v>
      </c>
      <c r="K228" s="95"/>
    </row>
    <row r="229" spans="1:11" x14ac:dyDescent="0.2">
      <c r="A229" s="14">
        <v>44022.416666666672</v>
      </c>
      <c r="B229" s="8">
        <v>16.498933999999998</v>
      </c>
      <c r="C229" s="8">
        <v>54</v>
      </c>
      <c r="D229" s="67">
        <v>996</v>
      </c>
      <c r="F229" s="94">
        <v>15.1</v>
      </c>
      <c r="G229" s="95">
        <v>64.8</v>
      </c>
      <c r="I229" s="94">
        <v>15.5</v>
      </c>
      <c r="J229" s="8">
        <v>64.400000000000006</v>
      </c>
      <c r="K229" s="95"/>
    </row>
    <row r="230" spans="1:11" x14ac:dyDescent="0.2">
      <c r="A230" s="14">
        <v>44022.458333333328</v>
      </c>
      <c r="B230" s="8">
        <v>18.828934</v>
      </c>
      <c r="C230" s="8">
        <v>46</v>
      </c>
      <c r="D230" s="67">
        <v>1098</v>
      </c>
      <c r="F230" s="94">
        <v>17.5</v>
      </c>
      <c r="G230" s="95">
        <v>57.7</v>
      </c>
      <c r="I230" s="94">
        <v>17.5</v>
      </c>
      <c r="J230" s="8">
        <v>56.7</v>
      </c>
      <c r="K230" s="95"/>
    </row>
    <row r="231" spans="1:11" x14ac:dyDescent="0.2">
      <c r="A231" s="14">
        <v>44022.5</v>
      </c>
      <c r="B231" s="8">
        <v>20.698934999999999</v>
      </c>
      <c r="C231" s="8">
        <v>39</v>
      </c>
      <c r="D231" s="67">
        <v>1003</v>
      </c>
      <c r="F231" s="94">
        <v>18.8</v>
      </c>
      <c r="G231" s="95">
        <v>50.3</v>
      </c>
      <c r="I231" s="94">
        <v>18.600000000000001</v>
      </c>
      <c r="J231" s="8">
        <v>52.1</v>
      </c>
      <c r="K231" s="95"/>
    </row>
    <row r="232" spans="1:11" x14ac:dyDescent="0.2">
      <c r="A232" s="14">
        <v>44022.541666666672</v>
      </c>
      <c r="B232" s="8">
        <v>21.928934000000002</v>
      </c>
      <c r="C232" s="8">
        <v>33</v>
      </c>
      <c r="D232" s="67">
        <v>1046</v>
      </c>
      <c r="F232" s="94">
        <v>20.399999999999999</v>
      </c>
      <c r="G232" s="95">
        <v>45.2</v>
      </c>
      <c r="I232" s="94">
        <v>20.7</v>
      </c>
      <c r="J232" s="8">
        <v>45.5</v>
      </c>
      <c r="K232" s="95"/>
    </row>
    <row r="233" spans="1:11" x14ac:dyDescent="0.2">
      <c r="A233" s="14">
        <v>44022.583333333328</v>
      </c>
      <c r="B233" s="8">
        <v>22.448934999999999</v>
      </c>
      <c r="C233" s="8">
        <v>32</v>
      </c>
      <c r="D233" s="67">
        <v>1080</v>
      </c>
      <c r="F233" s="94">
        <v>20.6</v>
      </c>
      <c r="G233" s="95">
        <v>44.8</v>
      </c>
      <c r="I233" s="94">
        <v>21.5</v>
      </c>
      <c r="J233" s="8">
        <v>42.4</v>
      </c>
      <c r="K233" s="95"/>
    </row>
    <row r="234" spans="1:11" x14ac:dyDescent="0.2">
      <c r="A234" s="14">
        <v>44022.625</v>
      </c>
      <c r="B234" s="8">
        <v>22.668934</v>
      </c>
      <c r="C234" s="8">
        <v>29</v>
      </c>
      <c r="D234" s="67">
        <v>0</v>
      </c>
      <c r="F234" s="94">
        <v>19.8</v>
      </c>
      <c r="G234" s="95">
        <v>45.3</v>
      </c>
      <c r="I234" s="94">
        <v>20</v>
      </c>
      <c r="J234" s="8">
        <v>45.6</v>
      </c>
      <c r="K234" s="95"/>
    </row>
    <row r="235" spans="1:11" x14ac:dyDescent="0.2">
      <c r="A235" s="14">
        <v>44022.666666666672</v>
      </c>
      <c r="B235" s="8">
        <v>22.248933999999998</v>
      </c>
      <c r="C235" s="8">
        <v>30</v>
      </c>
      <c r="D235" s="67">
        <v>1080</v>
      </c>
      <c r="F235" s="94">
        <v>19</v>
      </c>
      <c r="G235" s="95">
        <v>45.6</v>
      </c>
      <c r="I235" s="94">
        <v>19.399999999999999</v>
      </c>
      <c r="J235" s="8">
        <v>45.6</v>
      </c>
      <c r="K235" s="95"/>
    </row>
    <row r="236" spans="1:11" x14ac:dyDescent="0.2">
      <c r="A236" s="14">
        <v>44022.708333333328</v>
      </c>
      <c r="B236" s="8">
        <v>20.988934</v>
      </c>
      <c r="C236" s="8">
        <v>33</v>
      </c>
      <c r="D236" s="67">
        <v>1003</v>
      </c>
      <c r="F236" s="95"/>
      <c r="G236" s="95"/>
      <c r="I236" s="95"/>
      <c r="K236" s="95"/>
    </row>
    <row r="237" spans="1:11" x14ac:dyDescent="0.2">
      <c r="A237" s="14">
        <v>44022.75</v>
      </c>
      <c r="B237" s="8">
        <v>17.218934999999998</v>
      </c>
      <c r="C237" s="8">
        <v>42</v>
      </c>
      <c r="D237" s="67">
        <v>1016</v>
      </c>
    </row>
    <row r="238" spans="1:11" x14ac:dyDescent="0.2">
      <c r="A238" s="14">
        <v>44022.791666666672</v>
      </c>
      <c r="B238" s="8">
        <v>16.558933</v>
      </c>
      <c r="C238" s="8">
        <v>44</v>
      </c>
      <c r="D238" s="67">
        <v>921</v>
      </c>
    </row>
    <row r="239" spans="1:11" x14ac:dyDescent="0.2">
      <c r="A239" s="14">
        <v>44022.833333333328</v>
      </c>
      <c r="B239" s="8">
        <v>15.998934</v>
      </c>
      <c r="C239" s="8">
        <v>46</v>
      </c>
      <c r="D239" s="67">
        <v>811</v>
      </c>
    </row>
    <row r="240" spans="1:11" x14ac:dyDescent="0.2">
      <c r="A240" s="14">
        <v>44022.875</v>
      </c>
      <c r="B240" s="8">
        <v>14.878933999999999</v>
      </c>
      <c r="C240" s="8">
        <v>49</v>
      </c>
      <c r="D240" s="67">
        <v>0</v>
      </c>
    </row>
    <row r="241" spans="1:14" x14ac:dyDescent="0.2">
      <c r="A241" s="14">
        <v>44022.916666666672</v>
      </c>
      <c r="B241" s="8">
        <v>13.608934</v>
      </c>
      <c r="C241" s="8">
        <v>54</v>
      </c>
      <c r="D241" s="67">
        <v>0</v>
      </c>
    </row>
    <row r="242" spans="1:14" x14ac:dyDescent="0.2">
      <c r="A242" s="14">
        <v>44022.958333333328</v>
      </c>
      <c r="B242" s="8">
        <v>12.398934000000001</v>
      </c>
      <c r="C242" s="8">
        <v>59</v>
      </c>
      <c r="D242" s="67">
        <v>0</v>
      </c>
      <c r="E242" s="67">
        <v>418.91666666666669</v>
      </c>
      <c r="L242" s="8"/>
      <c r="M242" s="8"/>
      <c r="N242" s="8"/>
    </row>
    <row r="243" spans="1:14" x14ac:dyDescent="0.2">
      <c r="A243" s="14">
        <v>44023</v>
      </c>
      <c r="B243" s="8">
        <v>10.928934</v>
      </c>
      <c r="C243" s="8">
        <v>66</v>
      </c>
      <c r="D243" s="67">
        <v>0</v>
      </c>
    </row>
    <row r="244" spans="1:14" x14ac:dyDescent="0.2">
      <c r="A244" s="14">
        <v>44023.041666666672</v>
      </c>
      <c r="B244" s="8">
        <v>9.8089340000000007</v>
      </c>
      <c r="C244" s="8">
        <v>71</v>
      </c>
      <c r="D244" s="67">
        <v>0</v>
      </c>
    </row>
    <row r="245" spans="1:14" x14ac:dyDescent="0.2">
      <c r="A245" s="14">
        <v>44023.083333333328</v>
      </c>
      <c r="B245" s="8">
        <v>10.088934</v>
      </c>
      <c r="C245" s="8">
        <v>68</v>
      </c>
      <c r="D245" s="67">
        <v>0</v>
      </c>
    </row>
    <row r="246" spans="1:14" x14ac:dyDescent="0.2">
      <c r="A246" s="14">
        <v>44023.125</v>
      </c>
      <c r="B246" s="8">
        <v>10.348934</v>
      </c>
      <c r="C246" s="8">
        <v>65</v>
      </c>
      <c r="D246" s="67">
        <v>0</v>
      </c>
    </row>
    <row r="247" spans="1:14" x14ac:dyDescent="0.2">
      <c r="A247" s="14">
        <v>44023.166666666672</v>
      </c>
      <c r="B247" s="8">
        <v>9.7189340000000009</v>
      </c>
      <c r="C247" s="8">
        <v>67</v>
      </c>
      <c r="D247" s="67">
        <v>0</v>
      </c>
    </row>
    <row r="248" spans="1:14" x14ac:dyDescent="0.2">
      <c r="A248" s="14">
        <v>44023.208333333328</v>
      </c>
      <c r="B248" s="8">
        <v>10.018934</v>
      </c>
      <c r="C248" s="8">
        <v>63</v>
      </c>
      <c r="D248" s="67">
        <v>0</v>
      </c>
    </row>
    <row r="249" spans="1:14" x14ac:dyDescent="0.2">
      <c r="A249" s="14">
        <v>44023.25</v>
      </c>
      <c r="B249" s="8">
        <v>8.2489340000000002</v>
      </c>
      <c r="C249" s="8">
        <v>70</v>
      </c>
      <c r="D249" s="67">
        <v>0</v>
      </c>
    </row>
    <row r="250" spans="1:14" x14ac:dyDescent="0.2">
      <c r="A250" s="14">
        <v>44023.291666666672</v>
      </c>
      <c r="B250" s="8">
        <v>5.4989340000000002</v>
      </c>
      <c r="C250" s="8">
        <v>82</v>
      </c>
      <c r="D250" s="67">
        <v>0</v>
      </c>
      <c r="F250" s="94" t="s">
        <v>537</v>
      </c>
      <c r="G250" s="94" t="s">
        <v>537</v>
      </c>
      <c r="H250" s="94" t="s">
        <v>537</v>
      </c>
      <c r="I250" s="94" t="s">
        <v>537</v>
      </c>
      <c r="J250" s="94" t="s">
        <v>537</v>
      </c>
      <c r="K250" s="94" t="s">
        <v>537</v>
      </c>
    </row>
    <row r="251" spans="1:14" x14ac:dyDescent="0.2">
      <c r="A251" s="14">
        <v>44023.333333333328</v>
      </c>
      <c r="B251" s="8">
        <v>8.5589340000000007</v>
      </c>
      <c r="C251" s="8">
        <v>56</v>
      </c>
      <c r="D251" s="67">
        <v>0</v>
      </c>
      <c r="F251" s="94" t="s">
        <v>537</v>
      </c>
      <c r="G251" s="94" t="s">
        <v>537</v>
      </c>
      <c r="H251" s="94" t="s">
        <v>537</v>
      </c>
      <c r="I251" s="94" t="s">
        <v>537</v>
      </c>
      <c r="J251" s="94" t="s">
        <v>537</v>
      </c>
      <c r="K251" s="94" t="s">
        <v>537</v>
      </c>
    </row>
    <row r="252" spans="1:14" x14ac:dyDescent="0.2">
      <c r="A252" s="14">
        <v>44023.375</v>
      </c>
      <c r="B252" s="8">
        <v>11.398934000000001</v>
      </c>
      <c r="C252" s="8">
        <v>50</v>
      </c>
      <c r="D252" s="67">
        <v>0</v>
      </c>
      <c r="F252" s="94" t="s">
        <v>537</v>
      </c>
      <c r="G252" s="94" t="s">
        <v>537</v>
      </c>
      <c r="H252" s="94" t="s">
        <v>537</v>
      </c>
      <c r="I252" s="94" t="s">
        <v>537</v>
      </c>
      <c r="J252" s="94" t="s">
        <v>537</v>
      </c>
      <c r="K252" s="94" t="s">
        <v>537</v>
      </c>
    </row>
    <row r="253" spans="1:14" x14ac:dyDescent="0.2">
      <c r="A253" s="14">
        <v>44023.416666666672</v>
      </c>
      <c r="B253" s="8">
        <v>12.438934</v>
      </c>
      <c r="C253" s="8">
        <v>44</v>
      </c>
      <c r="D253" s="67">
        <v>0</v>
      </c>
      <c r="F253" s="94" t="s">
        <v>537</v>
      </c>
      <c r="G253" s="94" t="s">
        <v>537</v>
      </c>
      <c r="H253" s="94" t="s">
        <v>537</v>
      </c>
      <c r="I253" s="94" t="s">
        <v>537</v>
      </c>
      <c r="J253" s="94" t="s">
        <v>537</v>
      </c>
      <c r="K253" s="94" t="s">
        <v>537</v>
      </c>
    </row>
    <row r="254" spans="1:14" x14ac:dyDescent="0.2">
      <c r="A254" s="14">
        <v>44023.458333333328</v>
      </c>
      <c r="B254" s="8">
        <v>12.978934000000001</v>
      </c>
      <c r="C254" s="8">
        <v>38</v>
      </c>
      <c r="D254" s="67">
        <v>0</v>
      </c>
      <c r="F254" s="94" t="s">
        <v>537</v>
      </c>
      <c r="G254" s="94" t="s">
        <v>537</v>
      </c>
      <c r="H254" s="94" t="s">
        <v>537</v>
      </c>
      <c r="I254" s="94" t="s">
        <v>537</v>
      </c>
      <c r="J254" s="94" t="s">
        <v>537</v>
      </c>
      <c r="K254" s="94" t="s">
        <v>537</v>
      </c>
    </row>
    <row r="255" spans="1:14" x14ac:dyDescent="0.2">
      <c r="A255" s="14">
        <v>44023.5</v>
      </c>
      <c r="B255" s="8">
        <v>13.598934</v>
      </c>
      <c r="C255" s="8">
        <v>33</v>
      </c>
      <c r="D255" s="67">
        <v>0</v>
      </c>
      <c r="F255" s="94" t="s">
        <v>537</v>
      </c>
      <c r="G255" s="94" t="s">
        <v>537</v>
      </c>
      <c r="H255" s="94" t="s">
        <v>537</v>
      </c>
      <c r="I255" s="94" t="s">
        <v>537</v>
      </c>
      <c r="J255" s="94" t="s">
        <v>537</v>
      </c>
      <c r="K255" s="94" t="s">
        <v>537</v>
      </c>
    </row>
    <row r="256" spans="1:14" x14ac:dyDescent="0.2">
      <c r="A256" s="14">
        <v>44023.541666666672</v>
      </c>
      <c r="B256" s="8">
        <v>14.188934</v>
      </c>
      <c r="C256" s="8">
        <v>29</v>
      </c>
      <c r="D256" s="67">
        <v>0</v>
      </c>
      <c r="F256" s="94" t="s">
        <v>537</v>
      </c>
      <c r="G256" s="94" t="s">
        <v>537</v>
      </c>
      <c r="H256" s="94" t="s">
        <v>537</v>
      </c>
      <c r="I256" s="94" t="s">
        <v>537</v>
      </c>
      <c r="J256" s="94" t="s">
        <v>537</v>
      </c>
      <c r="K256" s="94" t="s">
        <v>537</v>
      </c>
    </row>
    <row r="257" spans="1:14" x14ac:dyDescent="0.2">
      <c r="A257" s="14">
        <v>44023.583333333328</v>
      </c>
      <c r="B257" s="8">
        <v>14.488934499999999</v>
      </c>
      <c r="C257" s="8">
        <v>20</v>
      </c>
      <c r="D257" s="67">
        <v>0</v>
      </c>
      <c r="F257" s="94" t="s">
        <v>537</v>
      </c>
      <c r="G257" s="94" t="s">
        <v>537</v>
      </c>
      <c r="H257" s="94" t="s">
        <v>537</v>
      </c>
      <c r="I257" s="94" t="s">
        <v>537</v>
      </c>
      <c r="J257" s="94" t="s">
        <v>537</v>
      </c>
      <c r="K257" s="94" t="s">
        <v>537</v>
      </c>
    </row>
    <row r="258" spans="1:14" x14ac:dyDescent="0.2">
      <c r="A258" s="14">
        <v>44023.625</v>
      </c>
      <c r="B258" s="8">
        <v>14.218934000000001</v>
      </c>
      <c r="C258" s="8">
        <v>19</v>
      </c>
      <c r="D258" s="67">
        <v>0</v>
      </c>
      <c r="F258" s="94" t="s">
        <v>537</v>
      </c>
      <c r="G258" s="94" t="s">
        <v>537</v>
      </c>
      <c r="H258" s="94" t="s">
        <v>537</v>
      </c>
      <c r="I258" s="94" t="s">
        <v>537</v>
      </c>
      <c r="J258" s="94" t="s">
        <v>537</v>
      </c>
      <c r="K258" s="94" t="s">
        <v>537</v>
      </c>
    </row>
    <row r="259" spans="1:14" x14ac:dyDescent="0.2">
      <c r="A259" s="14">
        <v>44023.666666666672</v>
      </c>
      <c r="B259" s="8">
        <v>13.478934000000001</v>
      </c>
      <c r="C259" s="8">
        <v>20</v>
      </c>
      <c r="D259" s="67">
        <v>0</v>
      </c>
      <c r="F259" s="94" t="s">
        <v>537</v>
      </c>
      <c r="G259" s="94" t="s">
        <v>537</v>
      </c>
      <c r="H259" s="94" t="s">
        <v>537</v>
      </c>
      <c r="I259" s="94" t="s">
        <v>537</v>
      </c>
      <c r="J259" s="94" t="s">
        <v>537</v>
      </c>
      <c r="K259" s="94" t="s">
        <v>537</v>
      </c>
    </row>
    <row r="260" spans="1:14" x14ac:dyDescent="0.2">
      <c r="A260" s="14">
        <v>44023.708333333328</v>
      </c>
      <c r="B260" s="8">
        <v>12.068934</v>
      </c>
      <c r="C260" s="8">
        <v>22</v>
      </c>
      <c r="D260" s="67">
        <v>0</v>
      </c>
    </row>
    <row r="261" spans="1:14" x14ac:dyDescent="0.2">
      <c r="A261" s="14">
        <v>44023.75</v>
      </c>
      <c r="B261" s="8">
        <v>8.5389339999999994</v>
      </c>
      <c r="C261" s="8">
        <v>29</v>
      </c>
      <c r="D261" s="67">
        <v>0</v>
      </c>
    </row>
    <row r="262" spans="1:14" x14ac:dyDescent="0.2">
      <c r="A262" s="14">
        <v>44023.791666666672</v>
      </c>
      <c r="B262" s="8">
        <v>6.2189335999999997</v>
      </c>
      <c r="C262" s="8">
        <v>35</v>
      </c>
      <c r="D262" s="67">
        <v>0</v>
      </c>
    </row>
    <row r="263" spans="1:14" x14ac:dyDescent="0.2">
      <c r="A263" s="14">
        <v>44023.833333333328</v>
      </c>
      <c r="B263" s="8">
        <v>4.5689335</v>
      </c>
      <c r="C263" s="8">
        <v>41</v>
      </c>
      <c r="D263" s="67">
        <v>0</v>
      </c>
    </row>
    <row r="264" spans="1:14" x14ac:dyDescent="0.2">
      <c r="A264" s="14">
        <v>44023.875</v>
      </c>
      <c r="B264" s="8">
        <v>3.2689338000000001</v>
      </c>
      <c r="C264" s="8">
        <v>47</v>
      </c>
      <c r="D264" s="67">
        <v>0</v>
      </c>
    </row>
    <row r="265" spans="1:14" x14ac:dyDescent="0.2">
      <c r="A265" s="14">
        <v>44023.916666666672</v>
      </c>
      <c r="B265" s="8">
        <v>2.4189335999999999</v>
      </c>
      <c r="C265" s="8">
        <v>51</v>
      </c>
      <c r="D265" s="67">
        <v>0</v>
      </c>
    </row>
    <row r="266" spans="1:14" x14ac:dyDescent="0.2">
      <c r="A266" s="14">
        <v>44023.958333333328</v>
      </c>
      <c r="B266" s="8">
        <v>1.6889338</v>
      </c>
      <c r="C266" s="8">
        <v>55</v>
      </c>
      <c r="D266" s="67">
        <v>0</v>
      </c>
      <c r="E266" s="67">
        <v>0</v>
      </c>
      <c r="L266" s="8"/>
      <c r="M266" s="8"/>
      <c r="N266" s="8"/>
    </row>
    <row r="267" spans="1:14" x14ac:dyDescent="0.2">
      <c r="A267" s="14">
        <v>44024</v>
      </c>
      <c r="B267" s="8">
        <v>0.93893373000000002</v>
      </c>
      <c r="C267" s="8">
        <v>58</v>
      </c>
      <c r="D267" s="67">
        <v>0</v>
      </c>
    </row>
    <row r="268" spans="1:14" x14ac:dyDescent="0.2">
      <c r="A268" s="14">
        <v>44024.041666666672</v>
      </c>
      <c r="B268" s="8">
        <v>0.18893378999999999</v>
      </c>
      <c r="C268" s="8">
        <v>61</v>
      </c>
      <c r="D268" s="67">
        <v>0</v>
      </c>
    </row>
    <row r="269" spans="1:14" x14ac:dyDescent="0.2">
      <c r="A269" s="14">
        <v>44024.083333333328</v>
      </c>
      <c r="B269" s="8">
        <v>-0.31106620000000001</v>
      </c>
      <c r="C269" s="8">
        <v>63</v>
      </c>
      <c r="D269" s="67">
        <v>0</v>
      </c>
    </row>
    <row r="270" spans="1:14" x14ac:dyDescent="0.2">
      <c r="A270" s="14">
        <v>44024.125</v>
      </c>
      <c r="B270" s="8">
        <v>-0.83106625000000001</v>
      </c>
      <c r="C270" s="8">
        <v>67</v>
      </c>
      <c r="D270" s="67">
        <v>0</v>
      </c>
    </row>
    <row r="271" spans="1:14" x14ac:dyDescent="0.2">
      <c r="A271" s="14">
        <v>44024.166666666672</v>
      </c>
      <c r="B271" s="8">
        <v>-1.4710662000000001</v>
      </c>
      <c r="C271" s="8">
        <v>71</v>
      </c>
      <c r="D271" s="67">
        <v>0</v>
      </c>
    </row>
    <row r="272" spans="1:14" x14ac:dyDescent="0.2">
      <c r="A272" s="14">
        <v>44024.208333333328</v>
      </c>
      <c r="B272" s="8">
        <v>-1.7910661999999999</v>
      </c>
      <c r="C272" s="8">
        <v>72</v>
      </c>
      <c r="D272" s="67">
        <v>0</v>
      </c>
    </row>
    <row r="273" spans="1:11" x14ac:dyDescent="0.2">
      <c r="A273" s="14">
        <v>44024.25</v>
      </c>
      <c r="B273" s="8">
        <v>-1.9010662</v>
      </c>
      <c r="C273" s="8">
        <v>72</v>
      </c>
      <c r="D273" s="67">
        <v>0</v>
      </c>
    </row>
    <row r="274" spans="1:11" x14ac:dyDescent="0.2">
      <c r="A274" s="14">
        <v>44024.291666666672</v>
      </c>
      <c r="B274" s="8">
        <v>-2.4510662999999999</v>
      </c>
      <c r="C274" s="8">
        <v>74</v>
      </c>
      <c r="D274" s="67">
        <v>0</v>
      </c>
      <c r="F274" s="94" t="s">
        <v>537</v>
      </c>
      <c r="G274" s="94" t="s">
        <v>537</v>
      </c>
      <c r="H274" s="94" t="s">
        <v>537</v>
      </c>
      <c r="I274" s="94" t="s">
        <v>537</v>
      </c>
      <c r="J274" s="94" t="s">
        <v>537</v>
      </c>
      <c r="K274" s="94" t="s">
        <v>537</v>
      </c>
    </row>
    <row r="275" spans="1:11" x14ac:dyDescent="0.2">
      <c r="A275" s="14">
        <v>44024.333333333328</v>
      </c>
      <c r="B275" s="8">
        <v>1.3289337999999999</v>
      </c>
      <c r="C275" s="8">
        <v>57</v>
      </c>
      <c r="D275" s="67">
        <v>0</v>
      </c>
      <c r="F275" s="94" t="s">
        <v>537</v>
      </c>
      <c r="G275" s="94" t="s">
        <v>537</v>
      </c>
      <c r="H275" s="94" t="s">
        <v>537</v>
      </c>
      <c r="I275" s="94" t="s">
        <v>537</v>
      </c>
      <c r="J275" s="94" t="s">
        <v>537</v>
      </c>
      <c r="K275" s="94" t="s">
        <v>537</v>
      </c>
    </row>
    <row r="276" spans="1:11" x14ac:dyDescent="0.2">
      <c r="A276" s="14">
        <v>44024.375</v>
      </c>
      <c r="B276" s="8">
        <v>8.2089339999999993</v>
      </c>
      <c r="C276" s="8">
        <v>35</v>
      </c>
      <c r="D276" s="67">
        <v>0</v>
      </c>
      <c r="F276" s="94" t="s">
        <v>537</v>
      </c>
      <c r="G276" s="94" t="s">
        <v>537</v>
      </c>
      <c r="H276" s="94" t="s">
        <v>537</v>
      </c>
      <c r="I276" s="94" t="s">
        <v>537</v>
      </c>
      <c r="J276" s="94" t="s">
        <v>537</v>
      </c>
      <c r="K276" s="94" t="s">
        <v>537</v>
      </c>
    </row>
    <row r="277" spans="1:11" x14ac:dyDescent="0.2">
      <c r="A277" s="14">
        <v>44024.416666666672</v>
      </c>
      <c r="B277" s="8">
        <v>11.568934</v>
      </c>
      <c r="C277" s="8">
        <v>26</v>
      </c>
      <c r="D277" s="67">
        <v>0</v>
      </c>
      <c r="F277" s="94" t="s">
        <v>537</v>
      </c>
      <c r="G277" s="94" t="s">
        <v>537</v>
      </c>
      <c r="H277" s="94" t="s">
        <v>537</v>
      </c>
      <c r="I277" s="94" t="s">
        <v>537</v>
      </c>
      <c r="J277" s="94" t="s">
        <v>537</v>
      </c>
      <c r="K277" s="94" t="s">
        <v>537</v>
      </c>
    </row>
    <row r="278" spans="1:11" x14ac:dyDescent="0.2">
      <c r="A278" s="14">
        <v>44024.458333333328</v>
      </c>
      <c r="B278" s="8">
        <v>13.248934</v>
      </c>
      <c r="C278" s="8">
        <v>24</v>
      </c>
      <c r="D278" s="67">
        <v>0</v>
      </c>
      <c r="F278" s="94" t="s">
        <v>537</v>
      </c>
      <c r="G278" s="94" t="s">
        <v>537</v>
      </c>
      <c r="H278" s="94" t="s">
        <v>537</v>
      </c>
      <c r="I278" s="94" t="s">
        <v>537</v>
      </c>
      <c r="J278" s="94" t="s">
        <v>537</v>
      </c>
      <c r="K278" s="94" t="s">
        <v>537</v>
      </c>
    </row>
    <row r="279" spans="1:11" x14ac:dyDescent="0.2">
      <c r="A279" s="14">
        <v>44024.5</v>
      </c>
      <c r="B279" s="8">
        <v>14.708933999999999</v>
      </c>
      <c r="C279" s="8">
        <v>22</v>
      </c>
      <c r="D279" s="67">
        <v>0</v>
      </c>
      <c r="F279" s="94" t="s">
        <v>537</v>
      </c>
      <c r="G279" s="94" t="s">
        <v>537</v>
      </c>
      <c r="H279" s="94" t="s">
        <v>537</v>
      </c>
      <c r="I279" s="94" t="s">
        <v>537</v>
      </c>
      <c r="J279" s="94" t="s">
        <v>537</v>
      </c>
      <c r="K279" s="94" t="s">
        <v>537</v>
      </c>
    </row>
    <row r="280" spans="1:11" x14ac:dyDescent="0.2">
      <c r="A280" s="14">
        <v>44024.541666666672</v>
      </c>
      <c r="B280" s="8">
        <v>15.608934</v>
      </c>
      <c r="C280" s="8">
        <v>19</v>
      </c>
      <c r="D280" s="67">
        <v>0</v>
      </c>
      <c r="F280" s="94" t="s">
        <v>537</v>
      </c>
      <c r="G280" s="94" t="s">
        <v>537</v>
      </c>
      <c r="H280" s="94" t="s">
        <v>537</v>
      </c>
      <c r="I280" s="94" t="s">
        <v>537</v>
      </c>
      <c r="J280" s="94" t="s">
        <v>537</v>
      </c>
      <c r="K280" s="94" t="s">
        <v>537</v>
      </c>
    </row>
    <row r="281" spans="1:11" x14ac:dyDescent="0.2">
      <c r="A281" s="14">
        <v>44024.583333333328</v>
      </c>
      <c r="B281" s="8">
        <v>16.698934999999999</v>
      </c>
      <c r="C281" s="8">
        <v>17</v>
      </c>
      <c r="D281" s="67">
        <v>0</v>
      </c>
      <c r="F281" s="94" t="s">
        <v>537</v>
      </c>
      <c r="G281" s="94" t="s">
        <v>537</v>
      </c>
      <c r="H281" s="94" t="s">
        <v>537</v>
      </c>
      <c r="I281" s="94" t="s">
        <v>537</v>
      </c>
      <c r="J281" s="94" t="s">
        <v>537</v>
      </c>
      <c r="K281" s="94" t="s">
        <v>537</v>
      </c>
    </row>
    <row r="282" spans="1:11" x14ac:dyDescent="0.2">
      <c r="A282" s="14">
        <v>44024.625</v>
      </c>
      <c r="B282" s="8">
        <v>16.908933999999999</v>
      </c>
      <c r="C282" s="8">
        <v>17</v>
      </c>
      <c r="D282" s="67">
        <v>0</v>
      </c>
      <c r="F282" s="94" t="s">
        <v>537</v>
      </c>
      <c r="G282" s="94" t="s">
        <v>537</v>
      </c>
      <c r="H282" s="94" t="s">
        <v>537</v>
      </c>
      <c r="I282" s="94" t="s">
        <v>537</v>
      </c>
      <c r="J282" s="94" t="s">
        <v>537</v>
      </c>
      <c r="K282" s="94" t="s">
        <v>537</v>
      </c>
    </row>
    <row r="283" spans="1:11" x14ac:dyDescent="0.2">
      <c r="A283" s="14">
        <v>44024.666666666672</v>
      </c>
      <c r="B283" s="8">
        <v>16.468934999999998</v>
      </c>
      <c r="C283" s="8">
        <v>18</v>
      </c>
      <c r="D283" s="67">
        <v>0</v>
      </c>
      <c r="F283" s="94" t="s">
        <v>537</v>
      </c>
      <c r="G283" s="94" t="s">
        <v>537</v>
      </c>
      <c r="H283" s="94" t="s">
        <v>537</v>
      </c>
      <c r="I283" s="94" t="s">
        <v>537</v>
      </c>
      <c r="J283" s="94" t="s">
        <v>537</v>
      </c>
      <c r="K283" s="94" t="s">
        <v>537</v>
      </c>
    </row>
    <row r="284" spans="1:11" x14ac:dyDescent="0.2">
      <c r="A284" s="14">
        <v>44024.708333333328</v>
      </c>
      <c r="B284" s="8">
        <v>14.768934</v>
      </c>
      <c r="C284" s="8">
        <v>20</v>
      </c>
      <c r="D284" s="67">
        <v>0</v>
      </c>
    </row>
    <row r="285" spans="1:11" x14ac:dyDescent="0.2">
      <c r="A285" s="14">
        <v>44024.75</v>
      </c>
      <c r="B285" s="8">
        <v>11.838934</v>
      </c>
      <c r="C285" s="8">
        <v>25</v>
      </c>
      <c r="D285" s="67">
        <v>0</v>
      </c>
    </row>
    <row r="286" spans="1:11" x14ac:dyDescent="0.2">
      <c r="A286" s="14">
        <v>44024.791666666672</v>
      </c>
      <c r="B286" s="8">
        <v>10.588934</v>
      </c>
      <c r="C286" s="8">
        <v>29</v>
      </c>
      <c r="D286" s="67">
        <v>0</v>
      </c>
    </row>
    <row r="287" spans="1:11" x14ac:dyDescent="0.2">
      <c r="A287" s="14">
        <v>44024.833333333328</v>
      </c>
      <c r="B287" s="8">
        <v>9.5889340000000001</v>
      </c>
      <c r="C287" s="8">
        <v>33</v>
      </c>
      <c r="D287" s="67">
        <v>0</v>
      </c>
    </row>
    <row r="288" spans="1:11" x14ac:dyDescent="0.2">
      <c r="A288" s="14">
        <v>44024.875</v>
      </c>
      <c r="B288" s="8">
        <v>8.008934</v>
      </c>
      <c r="C288" s="8">
        <v>39</v>
      </c>
      <c r="D288" s="67">
        <v>0</v>
      </c>
    </row>
    <row r="289" spans="1:11" x14ac:dyDescent="0.2">
      <c r="A289" s="14">
        <v>44024.916666666672</v>
      </c>
      <c r="B289" s="8">
        <v>6.2789334999999999</v>
      </c>
      <c r="C289" s="8">
        <v>47</v>
      </c>
      <c r="D289" s="67">
        <v>0</v>
      </c>
    </row>
    <row r="290" spans="1:11" x14ac:dyDescent="0.2">
      <c r="A290" s="14">
        <v>44024.958333333328</v>
      </c>
      <c r="B290" s="8">
        <v>4.7789334999999999</v>
      </c>
      <c r="C290" s="8">
        <v>58</v>
      </c>
      <c r="D290" s="67">
        <v>0</v>
      </c>
      <c r="E290" s="67">
        <v>0</v>
      </c>
    </row>
    <row r="291" spans="1:11" x14ac:dyDescent="0.2">
      <c r="A291" s="14">
        <v>44025</v>
      </c>
      <c r="B291" s="8">
        <v>3.3689336999999999</v>
      </c>
      <c r="C291" s="8">
        <v>67</v>
      </c>
      <c r="D291" s="67">
        <v>0</v>
      </c>
    </row>
    <row r="292" spans="1:11" x14ac:dyDescent="0.2">
      <c r="A292" s="14">
        <v>44025.041666666672</v>
      </c>
      <c r="B292" s="8">
        <v>3.3589337000000001</v>
      </c>
      <c r="C292" s="8">
        <v>67</v>
      </c>
      <c r="D292" s="67">
        <v>0</v>
      </c>
    </row>
    <row r="293" spans="1:11" x14ac:dyDescent="0.2">
      <c r="A293" s="14">
        <v>44025.083333333328</v>
      </c>
      <c r="B293" s="8">
        <v>3.6589336000000001</v>
      </c>
      <c r="C293" s="8">
        <v>64</v>
      </c>
      <c r="D293" s="67">
        <v>0</v>
      </c>
    </row>
    <row r="294" spans="1:11" x14ac:dyDescent="0.2">
      <c r="A294" s="14">
        <v>44025.125</v>
      </c>
      <c r="B294" s="8">
        <v>3.6689335999999999</v>
      </c>
      <c r="C294" s="8">
        <v>66</v>
      </c>
      <c r="D294" s="67">
        <v>0</v>
      </c>
    </row>
    <row r="295" spans="1:11" x14ac:dyDescent="0.2">
      <c r="A295" s="14">
        <v>44025.166666666672</v>
      </c>
      <c r="B295" s="8">
        <v>3.9589335999999999</v>
      </c>
      <c r="C295" s="8">
        <v>66</v>
      </c>
      <c r="D295" s="67">
        <v>0</v>
      </c>
    </row>
    <row r="296" spans="1:11" x14ac:dyDescent="0.2">
      <c r="A296" s="14">
        <v>44025.208333333328</v>
      </c>
      <c r="B296" s="8">
        <v>3.6489335999999999</v>
      </c>
      <c r="C296" s="8">
        <v>68</v>
      </c>
      <c r="D296" s="67">
        <v>0</v>
      </c>
    </row>
    <row r="297" spans="1:11" x14ac:dyDescent="0.2">
      <c r="A297" s="14">
        <v>44025.25</v>
      </c>
      <c r="B297" s="8">
        <v>3.2989337000000001</v>
      </c>
      <c r="C297" s="8">
        <v>71</v>
      </c>
      <c r="D297" s="67">
        <v>0</v>
      </c>
    </row>
    <row r="298" spans="1:11" x14ac:dyDescent="0.2">
      <c r="A298" s="14">
        <v>44025.291666666672</v>
      </c>
      <c r="B298" s="8">
        <v>2.6089337000000001</v>
      </c>
      <c r="C298" s="8">
        <v>75</v>
      </c>
      <c r="D298" s="67">
        <v>0</v>
      </c>
      <c r="F298" s="8">
        <v>4.3</v>
      </c>
      <c r="G298" s="8">
        <v>58.7</v>
      </c>
      <c r="H298" s="8">
        <v>143551</v>
      </c>
      <c r="I298" s="8">
        <v>4.8</v>
      </c>
      <c r="J298" s="8">
        <v>58.1</v>
      </c>
      <c r="K298" s="8">
        <v>173691</v>
      </c>
    </row>
    <row r="299" spans="1:11" x14ac:dyDescent="0.2">
      <c r="A299" s="14">
        <v>44025.333333333328</v>
      </c>
      <c r="B299" s="8">
        <v>4.9689335999999997</v>
      </c>
      <c r="C299" s="8">
        <v>64</v>
      </c>
      <c r="D299" s="67">
        <v>0</v>
      </c>
      <c r="F299" s="8">
        <v>8.5</v>
      </c>
      <c r="G299" s="8">
        <v>54</v>
      </c>
      <c r="I299" s="8">
        <v>8.8000000000000007</v>
      </c>
      <c r="J299" s="8">
        <v>53.1</v>
      </c>
    </row>
    <row r="300" spans="1:11" x14ac:dyDescent="0.2">
      <c r="A300" s="14">
        <v>44025.375</v>
      </c>
      <c r="B300" s="8">
        <v>8.6189350000000005</v>
      </c>
      <c r="C300" s="8">
        <v>50</v>
      </c>
      <c r="D300" s="67">
        <v>0</v>
      </c>
      <c r="F300" s="8" t="s">
        <v>535</v>
      </c>
      <c r="G300" s="8" t="s">
        <v>535</v>
      </c>
      <c r="I300" s="8" t="s">
        <v>535</v>
      </c>
      <c r="J300" s="8" t="s">
        <v>535</v>
      </c>
    </row>
    <row r="301" spans="1:11" x14ac:dyDescent="0.2">
      <c r="A301" s="14">
        <v>44025.416666666672</v>
      </c>
      <c r="B301" s="8">
        <v>11.158935</v>
      </c>
      <c r="C301" s="8">
        <v>44</v>
      </c>
      <c r="D301" s="67">
        <v>0</v>
      </c>
      <c r="F301" s="8" t="s">
        <v>535</v>
      </c>
      <c r="G301" s="8" t="s">
        <v>535</v>
      </c>
      <c r="I301" s="8" t="s">
        <v>535</v>
      </c>
      <c r="J301" s="8" t="s">
        <v>535</v>
      </c>
    </row>
    <row r="302" spans="1:11" x14ac:dyDescent="0.2">
      <c r="A302" s="14">
        <v>44025.458333333328</v>
      </c>
      <c r="B302" s="8">
        <v>12.848934</v>
      </c>
      <c r="C302" s="8">
        <v>39</v>
      </c>
      <c r="D302" s="67">
        <v>0</v>
      </c>
      <c r="F302" s="8" t="s">
        <v>535</v>
      </c>
      <c r="G302" s="8" t="s">
        <v>535</v>
      </c>
      <c r="I302" s="8" t="s">
        <v>535</v>
      </c>
      <c r="J302" s="8" t="s">
        <v>535</v>
      </c>
    </row>
    <row r="303" spans="1:11" x14ac:dyDescent="0.2">
      <c r="A303" s="14">
        <v>44025.5</v>
      </c>
      <c r="B303" s="8">
        <v>14.398934000000001</v>
      </c>
      <c r="C303" s="8">
        <v>33</v>
      </c>
      <c r="D303" s="67">
        <v>0</v>
      </c>
      <c r="F303" s="8">
        <v>17.2</v>
      </c>
      <c r="G303" s="8">
        <v>32</v>
      </c>
      <c r="I303" s="8">
        <v>17.5</v>
      </c>
      <c r="J303" s="8">
        <v>33.200000000000003</v>
      </c>
    </row>
    <row r="304" spans="1:11" x14ac:dyDescent="0.2">
      <c r="A304" s="14">
        <v>44025.541666666672</v>
      </c>
      <c r="B304" s="8">
        <v>15.648934000000001</v>
      </c>
      <c r="C304" s="8">
        <v>29</v>
      </c>
      <c r="D304" s="67">
        <v>0</v>
      </c>
      <c r="F304" s="8">
        <v>17.399999999999999</v>
      </c>
      <c r="G304" s="8">
        <v>32.700000000000003</v>
      </c>
      <c r="I304" s="8">
        <v>17.5</v>
      </c>
      <c r="J304" s="8">
        <v>33.200000000000003</v>
      </c>
    </row>
    <row r="305" spans="1:10" x14ac:dyDescent="0.2">
      <c r="A305" s="14">
        <v>44025.583333333328</v>
      </c>
      <c r="B305" s="8">
        <v>17.048935</v>
      </c>
      <c r="C305" s="8">
        <v>23</v>
      </c>
      <c r="D305" s="67">
        <v>0</v>
      </c>
      <c r="F305" s="8">
        <v>17.3</v>
      </c>
      <c r="G305" s="8">
        <v>33.5</v>
      </c>
      <c r="I305" s="8">
        <v>18.3</v>
      </c>
      <c r="J305" s="8">
        <v>33.5</v>
      </c>
    </row>
    <row r="306" spans="1:10" x14ac:dyDescent="0.2">
      <c r="A306" s="14">
        <v>44025.625</v>
      </c>
      <c r="B306" s="8">
        <v>17.458935</v>
      </c>
      <c r="C306" s="8">
        <v>22</v>
      </c>
      <c r="D306" s="67">
        <v>0</v>
      </c>
      <c r="F306" s="8">
        <v>18.3</v>
      </c>
      <c r="G306" s="8">
        <v>30</v>
      </c>
      <c r="I306" s="8">
        <v>18.100000000000001</v>
      </c>
      <c r="J306" s="8">
        <v>32</v>
      </c>
    </row>
    <row r="307" spans="1:10" x14ac:dyDescent="0.2">
      <c r="A307" s="14">
        <v>44025.666666666672</v>
      </c>
      <c r="B307" s="8">
        <v>17.318933000000001</v>
      </c>
      <c r="C307" s="8">
        <v>22</v>
      </c>
      <c r="D307" s="67">
        <v>0</v>
      </c>
      <c r="F307" s="8">
        <v>17.8</v>
      </c>
      <c r="G307" s="8">
        <v>31.1</v>
      </c>
      <c r="I307" s="8">
        <v>17.7</v>
      </c>
      <c r="J307" s="8">
        <v>33</v>
      </c>
    </row>
    <row r="308" spans="1:10" x14ac:dyDescent="0.2">
      <c r="A308" s="14">
        <v>44025.708333333328</v>
      </c>
      <c r="B308" s="8">
        <v>15.758934</v>
      </c>
      <c r="C308" s="8">
        <v>25</v>
      </c>
      <c r="D308" s="67">
        <v>0</v>
      </c>
    </row>
    <row r="309" spans="1:10" x14ac:dyDescent="0.2">
      <c r="A309" s="14">
        <v>44025.75</v>
      </c>
      <c r="B309" s="8">
        <v>13.358934</v>
      </c>
      <c r="C309" s="8">
        <v>28</v>
      </c>
      <c r="D309" s="67">
        <v>0</v>
      </c>
    </row>
    <row r="310" spans="1:10" x14ac:dyDescent="0.2">
      <c r="A310" s="14">
        <v>44025.791666666672</v>
      </c>
      <c r="B310" s="8">
        <v>12.398934000000001</v>
      </c>
      <c r="C310" s="8">
        <v>30</v>
      </c>
      <c r="D310" s="67">
        <v>0</v>
      </c>
    </row>
    <row r="311" spans="1:10" x14ac:dyDescent="0.2">
      <c r="A311" s="14">
        <v>44025.833333333328</v>
      </c>
      <c r="B311" s="8">
        <v>11.448935000000001</v>
      </c>
      <c r="C311" s="8">
        <v>33</v>
      </c>
      <c r="D311" s="67">
        <v>0</v>
      </c>
    </row>
    <row r="312" spans="1:10" x14ac:dyDescent="0.2">
      <c r="A312" s="14">
        <v>44025.875</v>
      </c>
      <c r="B312" s="8">
        <v>10.368935</v>
      </c>
      <c r="C312" s="8">
        <v>35</v>
      </c>
      <c r="D312" s="67">
        <v>0</v>
      </c>
    </row>
    <row r="313" spans="1:10" x14ac:dyDescent="0.2">
      <c r="A313" s="14">
        <v>44025.916666666672</v>
      </c>
      <c r="B313" s="8">
        <v>9.4789340000000006</v>
      </c>
      <c r="C313" s="8">
        <v>37</v>
      </c>
      <c r="D313" s="67">
        <v>0</v>
      </c>
    </row>
    <row r="314" spans="1:10" x14ac:dyDescent="0.2">
      <c r="A314" s="14">
        <v>44025.958333333328</v>
      </c>
      <c r="B314" s="8">
        <v>8.5789340000000003</v>
      </c>
      <c r="C314" s="8">
        <v>38</v>
      </c>
      <c r="D314" s="67">
        <v>0</v>
      </c>
      <c r="E314" s="67">
        <v>0</v>
      </c>
    </row>
    <row r="315" spans="1:10" x14ac:dyDescent="0.2">
      <c r="A315" s="14">
        <v>44026</v>
      </c>
      <c r="B315" s="8">
        <v>7.7889337999999997</v>
      </c>
      <c r="C315" s="8">
        <v>40</v>
      </c>
      <c r="D315" s="67">
        <v>0</v>
      </c>
    </row>
    <row r="316" spans="1:10" x14ac:dyDescent="0.2">
      <c r="A316" s="14">
        <v>44026.041666666672</v>
      </c>
      <c r="B316" s="8">
        <v>7.1189337000000004</v>
      </c>
      <c r="C316" s="8">
        <v>42</v>
      </c>
      <c r="D316" s="67">
        <v>0</v>
      </c>
    </row>
    <row r="317" spans="1:10" x14ac:dyDescent="0.2">
      <c r="A317" s="14">
        <v>44026.083333333328</v>
      </c>
      <c r="B317" s="8">
        <v>6.7089340000000002</v>
      </c>
      <c r="C317" s="8">
        <v>43</v>
      </c>
      <c r="D317" s="67">
        <v>0</v>
      </c>
    </row>
    <row r="318" spans="1:10" x14ac:dyDescent="0.2">
      <c r="A318" s="14">
        <v>44026.125</v>
      </c>
      <c r="B318" s="8">
        <v>5.7489340000000002</v>
      </c>
      <c r="C318" s="8">
        <v>45</v>
      </c>
      <c r="D318" s="67">
        <v>0</v>
      </c>
    </row>
    <row r="319" spans="1:10" x14ac:dyDescent="0.2">
      <c r="A319" s="14">
        <v>44026.166666666672</v>
      </c>
      <c r="B319" s="8">
        <v>3.1089337000000001</v>
      </c>
      <c r="C319" s="8">
        <v>50</v>
      </c>
      <c r="D319" s="67">
        <v>0</v>
      </c>
    </row>
    <row r="320" spans="1:10" x14ac:dyDescent="0.2">
      <c r="A320" s="14">
        <v>44026.208333333328</v>
      </c>
      <c r="B320" s="8">
        <v>-0.17106621999999999</v>
      </c>
      <c r="C320" s="8">
        <v>56</v>
      </c>
      <c r="D320" s="67">
        <v>0</v>
      </c>
    </row>
    <row r="321" spans="1:10" x14ac:dyDescent="0.2">
      <c r="A321" s="14">
        <v>44026.25</v>
      </c>
      <c r="B321" s="8">
        <v>-0.26106623000000001</v>
      </c>
      <c r="C321" s="8">
        <v>55</v>
      </c>
      <c r="D321" s="67">
        <v>0</v>
      </c>
    </row>
    <row r="322" spans="1:10" x14ac:dyDescent="0.2">
      <c r="A322" s="14">
        <v>44026.291666666672</v>
      </c>
      <c r="B322" s="8">
        <v>-0.19106619999999999</v>
      </c>
      <c r="C322" s="8">
        <v>64</v>
      </c>
      <c r="D322" s="67">
        <v>0</v>
      </c>
      <c r="F322" s="8">
        <v>6.3</v>
      </c>
      <c r="G322" s="8">
        <v>52.1</v>
      </c>
      <c r="I322" s="8">
        <v>5.5</v>
      </c>
      <c r="J322" s="8">
        <v>53.1</v>
      </c>
    </row>
    <row r="323" spans="1:10" x14ac:dyDescent="0.2">
      <c r="A323" s="14">
        <v>44026.333333333328</v>
      </c>
      <c r="B323" s="8">
        <v>3.8889336999999999</v>
      </c>
      <c r="C323" s="8">
        <v>61</v>
      </c>
      <c r="D323" s="67">
        <v>0</v>
      </c>
      <c r="F323" s="8">
        <v>9.8000000000000007</v>
      </c>
      <c r="G323" s="8">
        <v>50.6</v>
      </c>
      <c r="I323" s="8">
        <v>9.9</v>
      </c>
      <c r="J323" s="8">
        <v>42.2</v>
      </c>
    </row>
    <row r="324" spans="1:10" x14ac:dyDescent="0.2">
      <c r="A324" s="14">
        <v>44026.375</v>
      </c>
      <c r="B324" s="8">
        <v>8.2489340000000002</v>
      </c>
      <c r="C324" s="8">
        <v>48</v>
      </c>
      <c r="D324" s="67">
        <v>0</v>
      </c>
      <c r="F324" s="8">
        <v>10.6</v>
      </c>
      <c r="G324" s="8">
        <v>48.8</v>
      </c>
      <c r="I324" s="8">
        <v>11.2</v>
      </c>
      <c r="J324" s="8">
        <v>47.1</v>
      </c>
    </row>
    <row r="325" spans="1:10" x14ac:dyDescent="0.2">
      <c r="A325" s="14">
        <v>44026.416666666672</v>
      </c>
      <c r="B325" s="8">
        <v>11.268934</v>
      </c>
      <c r="C325" s="8">
        <v>36</v>
      </c>
      <c r="D325" s="67">
        <v>0</v>
      </c>
      <c r="F325" s="8">
        <v>14.5</v>
      </c>
      <c r="G325" s="8">
        <v>46.8</v>
      </c>
      <c r="I325" s="8">
        <v>12.6</v>
      </c>
      <c r="J325" s="8">
        <v>45.8</v>
      </c>
    </row>
    <row r="326" spans="1:10" x14ac:dyDescent="0.2">
      <c r="A326" s="14">
        <v>44026.458333333328</v>
      </c>
      <c r="B326" s="8">
        <v>13.608934</v>
      </c>
      <c r="C326" s="8">
        <v>28</v>
      </c>
      <c r="D326" s="67">
        <v>0</v>
      </c>
      <c r="F326" s="8">
        <v>13.6</v>
      </c>
      <c r="G326" s="8">
        <v>42.4</v>
      </c>
      <c r="I326" s="8">
        <v>13.9</v>
      </c>
      <c r="J326" s="8">
        <v>42.1</v>
      </c>
    </row>
    <row r="327" spans="1:10" x14ac:dyDescent="0.2">
      <c r="A327" s="14">
        <v>44026.5</v>
      </c>
      <c r="B327" s="8">
        <v>15.208933999999999</v>
      </c>
      <c r="C327" s="8">
        <v>23</v>
      </c>
      <c r="D327" s="67">
        <v>0</v>
      </c>
      <c r="F327" s="8">
        <v>17.8</v>
      </c>
      <c r="G327" s="8">
        <v>32.5</v>
      </c>
      <c r="I327" s="8">
        <v>18.8</v>
      </c>
      <c r="J327" s="8">
        <v>33.1</v>
      </c>
    </row>
    <row r="328" spans="1:10" x14ac:dyDescent="0.2">
      <c r="A328" s="14">
        <v>44026.541666666672</v>
      </c>
      <c r="B328" s="8">
        <v>16.248933999999998</v>
      </c>
      <c r="C328" s="8">
        <v>20</v>
      </c>
      <c r="D328" s="67">
        <v>0</v>
      </c>
      <c r="F328" s="8">
        <v>17.2</v>
      </c>
      <c r="G328" s="8">
        <v>30.1</v>
      </c>
      <c r="I328" s="8">
        <v>18.5</v>
      </c>
      <c r="J328" s="8">
        <v>32.1</v>
      </c>
    </row>
    <row r="329" spans="1:10" x14ac:dyDescent="0.2">
      <c r="A329" s="14">
        <v>44026.583333333328</v>
      </c>
      <c r="B329" s="8">
        <v>15.608934</v>
      </c>
      <c r="C329" s="8">
        <v>24</v>
      </c>
      <c r="D329" s="67">
        <v>0</v>
      </c>
      <c r="F329" s="8">
        <v>17</v>
      </c>
      <c r="G329" s="8">
        <v>33.1</v>
      </c>
      <c r="I329" s="8">
        <v>13.1</v>
      </c>
      <c r="J329" s="8">
        <v>33.9</v>
      </c>
    </row>
    <row r="330" spans="1:10" x14ac:dyDescent="0.2">
      <c r="A330" s="14">
        <v>44026.625</v>
      </c>
      <c r="B330" s="8">
        <v>15.148934000000001</v>
      </c>
      <c r="C330" s="8">
        <v>24</v>
      </c>
      <c r="D330" s="67">
        <v>0</v>
      </c>
      <c r="F330" s="8">
        <v>16</v>
      </c>
      <c r="G330" s="8">
        <v>36.6</v>
      </c>
      <c r="I330" s="8">
        <v>16.2</v>
      </c>
      <c r="J330" s="8">
        <v>37</v>
      </c>
    </row>
    <row r="331" spans="1:10" x14ac:dyDescent="0.2">
      <c r="A331" s="14">
        <v>44026.666666666672</v>
      </c>
      <c r="B331" s="8">
        <v>14.068934</v>
      </c>
      <c r="C331" s="8">
        <v>25</v>
      </c>
      <c r="D331" s="67">
        <v>0</v>
      </c>
      <c r="F331" s="8">
        <v>13.5</v>
      </c>
      <c r="G331" s="8">
        <v>37.700000000000003</v>
      </c>
      <c r="I331" s="8">
        <v>13.8</v>
      </c>
      <c r="J331" s="8">
        <v>38</v>
      </c>
    </row>
    <row r="332" spans="1:10" x14ac:dyDescent="0.2">
      <c r="A332" s="14">
        <v>44026.708333333328</v>
      </c>
      <c r="B332" s="8">
        <v>12.188934</v>
      </c>
      <c r="C332" s="8">
        <v>27</v>
      </c>
      <c r="D332" s="67">
        <v>0</v>
      </c>
    </row>
    <row r="333" spans="1:10" x14ac:dyDescent="0.2">
      <c r="A333" s="14">
        <v>44026.75</v>
      </c>
      <c r="B333" s="8">
        <v>8.1789339999999999</v>
      </c>
      <c r="C333" s="8">
        <v>35</v>
      </c>
      <c r="D333" s="67">
        <v>0</v>
      </c>
    </row>
    <row r="334" spans="1:10" x14ac:dyDescent="0.2">
      <c r="A334" s="14">
        <v>44026.791666666672</v>
      </c>
      <c r="B334" s="8">
        <v>5.7589335000000004</v>
      </c>
      <c r="C334" s="8">
        <v>41</v>
      </c>
      <c r="D334" s="67">
        <v>0</v>
      </c>
    </row>
    <row r="335" spans="1:10" x14ac:dyDescent="0.2">
      <c r="A335" s="14">
        <v>44026.833333333328</v>
      </c>
      <c r="B335" s="8">
        <v>4.1989336000000002</v>
      </c>
      <c r="C335" s="8">
        <v>45</v>
      </c>
      <c r="D335" s="67">
        <v>0</v>
      </c>
    </row>
    <row r="336" spans="1:10" x14ac:dyDescent="0.2">
      <c r="A336" s="14">
        <v>44026.875</v>
      </c>
      <c r="B336" s="8">
        <v>3.2989337000000001</v>
      </c>
      <c r="C336" s="8">
        <v>49</v>
      </c>
      <c r="D336" s="67">
        <v>0</v>
      </c>
    </row>
    <row r="337" spans="1:14" x14ac:dyDescent="0.2">
      <c r="A337" s="14">
        <v>44026.916666666672</v>
      </c>
      <c r="B337" s="8">
        <v>2.1689335999999999</v>
      </c>
      <c r="C337" s="8">
        <v>53</v>
      </c>
      <c r="D337" s="67">
        <v>0</v>
      </c>
    </row>
    <row r="338" spans="1:14" x14ac:dyDescent="0.2">
      <c r="A338" s="14">
        <v>44026.958333333328</v>
      </c>
      <c r="B338" s="8">
        <v>0.97893375000000005</v>
      </c>
      <c r="C338" s="8">
        <v>57</v>
      </c>
      <c r="D338" s="67">
        <v>0</v>
      </c>
      <c r="E338" s="67">
        <v>0</v>
      </c>
      <c r="L338" s="8"/>
      <c r="M338" s="8"/>
      <c r="N338" s="8"/>
    </row>
    <row r="339" spans="1:14" x14ac:dyDescent="0.2">
      <c r="A339" s="14">
        <v>44027</v>
      </c>
      <c r="B339" s="8">
        <v>9.8933779999999999E-2</v>
      </c>
      <c r="C339" s="8">
        <v>59</v>
      </c>
      <c r="D339" s="67">
        <v>0</v>
      </c>
    </row>
    <row r="340" spans="1:14" x14ac:dyDescent="0.2">
      <c r="A340" s="14">
        <v>44027.041666666672</v>
      </c>
      <c r="B340" s="8">
        <v>-0.33106622000000002</v>
      </c>
      <c r="C340" s="8">
        <v>59</v>
      </c>
      <c r="D340" s="67">
        <v>0</v>
      </c>
    </row>
    <row r="341" spans="1:14" x14ac:dyDescent="0.2">
      <c r="A341" s="14">
        <v>44027.083333333328</v>
      </c>
      <c r="B341" s="8">
        <v>1.8933780000000001E-2</v>
      </c>
      <c r="C341" s="8">
        <v>56</v>
      </c>
      <c r="D341" s="67">
        <v>0</v>
      </c>
    </row>
    <row r="342" spans="1:14" x14ac:dyDescent="0.2">
      <c r="A342" s="14">
        <v>44027.125</v>
      </c>
      <c r="B342" s="8">
        <v>-0.15106621000000001</v>
      </c>
      <c r="C342" s="8">
        <v>55</v>
      </c>
      <c r="D342" s="67">
        <v>0</v>
      </c>
    </row>
    <row r="343" spans="1:14" x14ac:dyDescent="0.2">
      <c r="A343" s="14">
        <v>44027.166666666672</v>
      </c>
      <c r="B343" s="8">
        <v>-0.81106626999999998</v>
      </c>
      <c r="C343" s="8">
        <v>57</v>
      </c>
      <c r="D343" s="67">
        <v>0</v>
      </c>
    </row>
    <row r="344" spans="1:14" x14ac:dyDescent="0.2">
      <c r="A344" s="14">
        <v>44027.208333333328</v>
      </c>
      <c r="B344" s="8">
        <v>-0.94106619999999996</v>
      </c>
      <c r="C344" s="8">
        <v>56</v>
      </c>
      <c r="D344" s="67">
        <v>0</v>
      </c>
    </row>
    <row r="345" spans="1:14" x14ac:dyDescent="0.2">
      <c r="A345" s="14">
        <v>44027.25</v>
      </c>
      <c r="B345" s="8">
        <v>-1.3010662</v>
      </c>
      <c r="C345" s="8">
        <v>55</v>
      </c>
      <c r="D345" s="67">
        <v>0</v>
      </c>
    </row>
    <row r="346" spans="1:14" x14ac:dyDescent="0.2">
      <c r="A346" s="14">
        <v>44027.291666666672</v>
      </c>
      <c r="B346" s="8">
        <v>-2.3710662999999998</v>
      </c>
      <c r="C346" s="8">
        <v>57</v>
      </c>
      <c r="D346" s="67">
        <v>0</v>
      </c>
      <c r="F346" s="92">
        <v>5.0999999999999996</v>
      </c>
      <c r="G346" s="92">
        <v>57.1</v>
      </c>
      <c r="I346" s="8">
        <v>5.0999999999999996</v>
      </c>
      <c r="J346" s="8">
        <v>52.2</v>
      </c>
    </row>
    <row r="347" spans="1:14" x14ac:dyDescent="0.2">
      <c r="A347" s="14">
        <v>44027.333333333328</v>
      </c>
      <c r="B347" s="8">
        <v>1.5089338000000001</v>
      </c>
      <c r="C347" s="8">
        <v>42</v>
      </c>
      <c r="D347" s="67">
        <v>0</v>
      </c>
      <c r="F347" s="92">
        <v>8.9</v>
      </c>
      <c r="G347" s="92">
        <v>48.5</v>
      </c>
      <c r="I347" s="8">
        <v>9</v>
      </c>
      <c r="J347" s="8">
        <v>47.3</v>
      </c>
    </row>
    <row r="348" spans="1:14" x14ac:dyDescent="0.2">
      <c r="A348" s="14">
        <v>44027.375</v>
      </c>
      <c r="B348" s="8">
        <v>6.6889339999999997</v>
      </c>
      <c r="C348" s="8">
        <v>28</v>
      </c>
      <c r="D348" s="67">
        <v>0</v>
      </c>
      <c r="F348" s="92">
        <v>9.9</v>
      </c>
      <c r="G348" s="92">
        <v>48.1</v>
      </c>
      <c r="I348" s="8">
        <v>10.1</v>
      </c>
      <c r="J348" s="8">
        <v>47.1</v>
      </c>
    </row>
    <row r="349" spans="1:14" x14ac:dyDescent="0.2">
      <c r="A349" s="14">
        <v>44027.416666666672</v>
      </c>
      <c r="B349" s="8">
        <v>9.4089349999999996</v>
      </c>
      <c r="C349" s="8">
        <v>23</v>
      </c>
      <c r="D349" s="67">
        <v>0</v>
      </c>
      <c r="F349" s="8">
        <v>11.3</v>
      </c>
      <c r="G349" s="8">
        <v>39.200000000000003</v>
      </c>
      <c r="I349" s="8">
        <v>11.3</v>
      </c>
      <c r="J349" s="8">
        <v>40</v>
      </c>
    </row>
    <row r="350" spans="1:14" x14ac:dyDescent="0.2">
      <c r="A350" s="14">
        <v>44027.458333333328</v>
      </c>
      <c r="B350" s="8">
        <v>11.808934000000001</v>
      </c>
      <c r="C350" s="8">
        <v>19</v>
      </c>
      <c r="D350" s="67">
        <v>0</v>
      </c>
      <c r="F350" s="8">
        <v>13.3</v>
      </c>
      <c r="G350" s="8">
        <v>36.799999999999997</v>
      </c>
      <c r="I350" s="8">
        <v>13</v>
      </c>
      <c r="J350" s="8">
        <v>37.4</v>
      </c>
    </row>
    <row r="351" spans="1:14" x14ac:dyDescent="0.2">
      <c r="A351" s="14">
        <v>44027.5</v>
      </c>
      <c r="B351" s="8">
        <v>13.5289345</v>
      </c>
      <c r="C351" s="8">
        <v>19</v>
      </c>
      <c r="D351" s="67">
        <v>0</v>
      </c>
      <c r="F351" s="8">
        <v>15.3</v>
      </c>
      <c r="G351" s="8">
        <v>32.700000000000003</v>
      </c>
      <c r="I351" s="8">
        <v>15.1</v>
      </c>
      <c r="J351" s="8">
        <v>33.1</v>
      </c>
    </row>
    <row r="352" spans="1:14" x14ac:dyDescent="0.2">
      <c r="A352" s="14">
        <v>44027.541666666672</v>
      </c>
      <c r="B352" s="8">
        <v>14.638934000000001</v>
      </c>
      <c r="C352" s="8">
        <v>20</v>
      </c>
      <c r="D352" s="67">
        <v>0</v>
      </c>
      <c r="F352" s="8">
        <v>15.6</v>
      </c>
      <c r="G352" s="8">
        <v>30.6</v>
      </c>
      <c r="I352" s="8">
        <v>15.4</v>
      </c>
      <c r="J352" s="8">
        <v>31</v>
      </c>
    </row>
    <row r="353" spans="1:14" x14ac:dyDescent="0.2">
      <c r="A353" s="14">
        <v>44027.583333333328</v>
      </c>
      <c r="B353" s="8">
        <v>15.868935</v>
      </c>
      <c r="C353" s="8">
        <v>18</v>
      </c>
      <c r="D353" s="67">
        <v>0</v>
      </c>
      <c r="F353" s="8">
        <v>13.5</v>
      </c>
      <c r="G353" s="8">
        <v>32.6</v>
      </c>
      <c r="I353" s="8">
        <v>14.2</v>
      </c>
      <c r="J353" s="8">
        <v>31.9</v>
      </c>
    </row>
    <row r="354" spans="1:14" x14ac:dyDescent="0.2">
      <c r="A354" s="14">
        <v>44027.625</v>
      </c>
      <c r="B354" s="8">
        <v>16.258934</v>
      </c>
      <c r="C354" s="8">
        <v>17</v>
      </c>
      <c r="D354" s="67">
        <v>0</v>
      </c>
      <c r="F354" s="8">
        <v>16.3</v>
      </c>
      <c r="G354" s="8">
        <v>29.5</v>
      </c>
      <c r="I354" s="8">
        <v>16.100000000000001</v>
      </c>
      <c r="J354" s="8">
        <v>30.9</v>
      </c>
    </row>
    <row r="355" spans="1:14" x14ac:dyDescent="0.2">
      <c r="A355" s="14">
        <v>44027.666666666672</v>
      </c>
      <c r="B355" s="8">
        <v>16.018934000000002</v>
      </c>
      <c r="C355" s="8">
        <v>17</v>
      </c>
      <c r="D355" s="67">
        <v>0</v>
      </c>
      <c r="F355" s="8">
        <v>16</v>
      </c>
      <c r="G355" s="8">
        <v>30.4</v>
      </c>
      <c r="I355" s="8">
        <v>14.1</v>
      </c>
      <c r="J355" s="8">
        <v>32</v>
      </c>
    </row>
    <row r="356" spans="1:14" x14ac:dyDescent="0.2">
      <c r="A356" s="14">
        <v>44027.708333333328</v>
      </c>
      <c r="B356" s="8">
        <v>14.088934</v>
      </c>
      <c r="C356" s="8">
        <v>20</v>
      </c>
      <c r="D356" s="67">
        <v>0</v>
      </c>
    </row>
    <row r="357" spans="1:14" x14ac:dyDescent="0.2">
      <c r="A357" s="14">
        <v>44027.75</v>
      </c>
      <c r="B357" s="8">
        <v>11.818934</v>
      </c>
      <c r="C357" s="8">
        <v>22</v>
      </c>
      <c r="D357" s="67">
        <v>0</v>
      </c>
    </row>
    <row r="358" spans="1:14" x14ac:dyDescent="0.2">
      <c r="A358" s="14">
        <v>44027.791666666672</v>
      </c>
      <c r="B358" s="8">
        <v>10.768934</v>
      </c>
      <c r="C358" s="8">
        <v>24</v>
      </c>
      <c r="D358" s="67">
        <v>0</v>
      </c>
    </row>
    <row r="359" spans="1:14" x14ac:dyDescent="0.2">
      <c r="A359" s="14">
        <v>44027.833333333328</v>
      </c>
      <c r="B359" s="8">
        <v>9.2389344999999992</v>
      </c>
      <c r="C359" s="8">
        <v>26</v>
      </c>
      <c r="D359" s="67">
        <v>0</v>
      </c>
    </row>
    <row r="360" spans="1:14" x14ac:dyDescent="0.2">
      <c r="A360" s="14">
        <v>44027.875</v>
      </c>
      <c r="B360" s="8">
        <v>7.7689339999999998</v>
      </c>
      <c r="C360" s="8">
        <v>27</v>
      </c>
      <c r="D360" s="67">
        <v>0</v>
      </c>
    </row>
    <row r="361" spans="1:14" x14ac:dyDescent="0.2">
      <c r="A361" s="14">
        <v>44027.916666666672</v>
      </c>
      <c r="B361" s="8">
        <v>6.5289334999999999</v>
      </c>
      <c r="C361" s="8">
        <v>27</v>
      </c>
      <c r="D361" s="67">
        <v>0</v>
      </c>
    </row>
    <row r="362" spans="1:14" x14ac:dyDescent="0.2">
      <c r="A362" s="14">
        <v>44027.958333333328</v>
      </c>
      <c r="B362" s="8">
        <v>5.1189337000000004</v>
      </c>
      <c r="C362" s="8">
        <v>27</v>
      </c>
      <c r="D362" s="67">
        <v>0</v>
      </c>
      <c r="E362" s="67">
        <v>0</v>
      </c>
      <c r="L362" s="8"/>
      <c r="M362" s="8"/>
      <c r="N362" s="8"/>
    </row>
    <row r="363" spans="1:14" x14ac:dyDescent="0.2">
      <c r="A363" s="14">
        <v>44028</v>
      </c>
      <c r="B363" s="8">
        <v>4.2989335000000004</v>
      </c>
      <c r="C363" s="8">
        <v>34</v>
      </c>
      <c r="D363" s="67">
        <v>0</v>
      </c>
    </row>
    <row r="364" spans="1:14" x14ac:dyDescent="0.2">
      <c r="A364" s="14">
        <v>44028.041666666672</v>
      </c>
      <c r="B364" s="8">
        <v>4.0789337000000003</v>
      </c>
      <c r="C364" s="8">
        <v>43</v>
      </c>
      <c r="D364" s="67">
        <v>0</v>
      </c>
    </row>
    <row r="365" spans="1:14" x14ac:dyDescent="0.2">
      <c r="A365" s="14">
        <v>44028.083333333328</v>
      </c>
      <c r="B365" s="8">
        <v>3.6589336000000001</v>
      </c>
      <c r="C365" s="8">
        <v>46</v>
      </c>
      <c r="D365" s="67">
        <v>0</v>
      </c>
    </row>
    <row r="366" spans="1:14" x14ac:dyDescent="0.2">
      <c r="A366" s="14">
        <v>44028.125</v>
      </c>
      <c r="B366" s="8">
        <v>3.3589337000000001</v>
      </c>
      <c r="C366" s="8">
        <v>48</v>
      </c>
      <c r="D366" s="67">
        <v>0</v>
      </c>
    </row>
    <row r="367" spans="1:14" x14ac:dyDescent="0.2">
      <c r="A367" s="14">
        <v>44028.166666666672</v>
      </c>
      <c r="B367" s="8">
        <v>2.8189337000000001</v>
      </c>
      <c r="C367" s="8">
        <v>48</v>
      </c>
      <c r="D367" s="67">
        <v>0</v>
      </c>
    </row>
    <row r="368" spans="1:14" x14ac:dyDescent="0.2">
      <c r="A368" s="14">
        <v>44028.208333333328</v>
      </c>
      <c r="B368" s="8">
        <v>1.5289337999999999</v>
      </c>
      <c r="C368" s="8">
        <v>52</v>
      </c>
      <c r="D368" s="67">
        <v>0</v>
      </c>
    </row>
    <row r="369" spans="1:10" x14ac:dyDescent="0.2">
      <c r="A369" s="14">
        <v>44028.25</v>
      </c>
      <c r="B369" s="8">
        <v>0.30893376</v>
      </c>
      <c r="C369" s="8">
        <v>56</v>
      </c>
      <c r="D369" s="67">
        <v>0</v>
      </c>
    </row>
    <row r="370" spans="1:10" x14ac:dyDescent="0.2">
      <c r="A370" s="14">
        <v>44028.291666666672</v>
      </c>
      <c r="B370" s="8">
        <v>-0.63106625999999999</v>
      </c>
      <c r="C370" s="8">
        <v>55</v>
      </c>
      <c r="D370" s="67">
        <v>0</v>
      </c>
      <c r="F370" s="8">
        <v>3.9</v>
      </c>
      <c r="G370" s="8">
        <v>52.6</v>
      </c>
      <c r="I370" s="8">
        <v>4</v>
      </c>
      <c r="J370" s="8">
        <v>49.9</v>
      </c>
    </row>
    <row r="371" spans="1:10" x14ac:dyDescent="0.2">
      <c r="A371" s="14">
        <v>44028.333333333328</v>
      </c>
      <c r="B371" s="8">
        <v>1.7989339</v>
      </c>
      <c r="C371" s="8">
        <v>48</v>
      </c>
      <c r="D371" s="67">
        <v>0</v>
      </c>
      <c r="F371" s="8">
        <v>7.5</v>
      </c>
      <c r="G371" s="8">
        <v>50.5</v>
      </c>
      <c r="I371" s="8">
        <v>7.9</v>
      </c>
      <c r="J371" s="8">
        <v>49.1</v>
      </c>
    </row>
    <row r="372" spans="1:10" x14ac:dyDescent="0.2">
      <c r="A372" s="14">
        <v>44028.375</v>
      </c>
      <c r="B372" s="8">
        <v>7.3489336999999999</v>
      </c>
      <c r="C372" s="8">
        <v>34</v>
      </c>
      <c r="D372" s="67">
        <v>0</v>
      </c>
      <c r="F372" s="8">
        <v>11.9</v>
      </c>
      <c r="G372" s="8">
        <v>38.9</v>
      </c>
      <c r="I372" s="8">
        <v>12.1</v>
      </c>
      <c r="J372" s="8">
        <v>38.299999999999997</v>
      </c>
    </row>
    <row r="373" spans="1:10" x14ac:dyDescent="0.2">
      <c r="A373" s="14">
        <v>44028.416666666672</v>
      </c>
      <c r="B373" s="8">
        <v>10.318934</v>
      </c>
      <c r="C373" s="8">
        <v>31</v>
      </c>
      <c r="D373" s="67">
        <v>0</v>
      </c>
      <c r="F373" s="8">
        <v>15</v>
      </c>
      <c r="G373" s="8">
        <v>31.9</v>
      </c>
      <c r="I373" s="8">
        <v>15.1</v>
      </c>
      <c r="J373" s="8">
        <v>30.8</v>
      </c>
    </row>
    <row r="374" spans="1:10" x14ac:dyDescent="0.2">
      <c r="A374" s="14">
        <v>44028.458333333328</v>
      </c>
      <c r="B374" s="8">
        <v>12.458933999999999</v>
      </c>
      <c r="C374" s="8">
        <v>27</v>
      </c>
      <c r="D374" s="67">
        <v>0</v>
      </c>
      <c r="F374" s="8">
        <v>16.100000000000001</v>
      </c>
      <c r="G374" s="8">
        <v>28</v>
      </c>
      <c r="I374" s="8">
        <v>16.2</v>
      </c>
      <c r="J374" s="8">
        <v>29.5</v>
      </c>
    </row>
    <row r="375" spans="1:10" x14ac:dyDescent="0.2">
      <c r="A375" s="14">
        <v>44028.5</v>
      </c>
      <c r="B375" s="8">
        <v>14.458933999999999</v>
      </c>
      <c r="C375" s="8">
        <v>22</v>
      </c>
      <c r="D375" s="67">
        <v>0</v>
      </c>
      <c r="F375" s="8">
        <v>18.600000000000001</v>
      </c>
      <c r="G375" s="8">
        <v>23.3</v>
      </c>
      <c r="I375" s="8">
        <v>18.399999999999999</v>
      </c>
      <c r="J375" s="8">
        <v>24.1</v>
      </c>
    </row>
    <row r="376" spans="1:10" x14ac:dyDescent="0.2">
      <c r="A376" s="14">
        <v>44028.541666666672</v>
      </c>
      <c r="B376" s="8">
        <v>16.138935</v>
      </c>
      <c r="C376" s="8">
        <v>19</v>
      </c>
      <c r="D376" s="67">
        <v>0</v>
      </c>
      <c r="F376" s="8">
        <v>19.600000000000001</v>
      </c>
      <c r="G376" s="8">
        <v>24.3</v>
      </c>
      <c r="I376" s="8">
        <v>19.600000000000001</v>
      </c>
      <c r="J376" s="8">
        <v>24</v>
      </c>
    </row>
    <row r="377" spans="1:10" x14ac:dyDescent="0.2">
      <c r="A377" s="14">
        <v>44028.583333333328</v>
      </c>
      <c r="B377" s="8">
        <v>19.918934</v>
      </c>
      <c r="C377" s="8">
        <v>9</v>
      </c>
      <c r="D377" s="67">
        <v>0</v>
      </c>
      <c r="F377" s="8">
        <v>21</v>
      </c>
      <c r="G377" s="8">
        <v>22.5</v>
      </c>
      <c r="I377" s="8">
        <v>20.3</v>
      </c>
      <c r="J377" s="8">
        <v>23.1</v>
      </c>
    </row>
    <row r="378" spans="1:10" x14ac:dyDescent="0.2">
      <c r="A378" s="14">
        <v>44028.625</v>
      </c>
      <c r="B378" s="8">
        <v>20.398933</v>
      </c>
      <c r="C378" s="8">
        <v>9</v>
      </c>
      <c r="D378" s="67">
        <v>0</v>
      </c>
      <c r="F378" s="8">
        <v>21</v>
      </c>
      <c r="G378" s="8">
        <v>21.1</v>
      </c>
      <c r="I378" s="8">
        <v>20.9</v>
      </c>
      <c r="J378" s="8">
        <v>22.1</v>
      </c>
    </row>
    <row r="379" spans="1:10" x14ac:dyDescent="0.2">
      <c r="A379" s="14">
        <v>44028.666666666672</v>
      </c>
      <c r="B379" s="8">
        <v>20.238934</v>
      </c>
      <c r="C379" s="8">
        <v>9</v>
      </c>
      <c r="D379" s="67">
        <v>0</v>
      </c>
      <c r="F379" s="92">
        <v>19.8</v>
      </c>
      <c r="G379" s="92">
        <v>22.7</v>
      </c>
      <c r="I379" s="8">
        <v>19.8</v>
      </c>
      <c r="J379" s="8">
        <v>23.3</v>
      </c>
    </row>
    <row r="380" spans="1:10" x14ac:dyDescent="0.2">
      <c r="A380" s="14">
        <v>44028.708333333328</v>
      </c>
      <c r="B380" s="8">
        <v>18.618935</v>
      </c>
      <c r="C380" s="8">
        <v>11</v>
      </c>
      <c r="D380" s="67">
        <v>0</v>
      </c>
    </row>
    <row r="381" spans="1:10" x14ac:dyDescent="0.2">
      <c r="A381" s="14">
        <v>44028.75</v>
      </c>
      <c r="B381" s="8">
        <v>16.338933999999998</v>
      </c>
      <c r="C381" s="8">
        <v>11</v>
      </c>
      <c r="D381" s="67">
        <v>0</v>
      </c>
    </row>
    <row r="382" spans="1:10" x14ac:dyDescent="0.2">
      <c r="A382" s="14">
        <v>44028.791666666672</v>
      </c>
      <c r="B382" s="8">
        <v>14.218934000000001</v>
      </c>
      <c r="C382" s="8">
        <v>12</v>
      </c>
      <c r="D382" s="67">
        <v>0</v>
      </c>
    </row>
    <row r="383" spans="1:10" x14ac:dyDescent="0.2">
      <c r="A383" s="14">
        <v>44028.833333333328</v>
      </c>
      <c r="B383" s="8">
        <v>12.218934000000001</v>
      </c>
      <c r="C383" s="8">
        <v>14</v>
      </c>
      <c r="D383" s="67">
        <v>0</v>
      </c>
    </row>
    <row r="384" spans="1:10" x14ac:dyDescent="0.2">
      <c r="A384" s="14">
        <v>44028.875</v>
      </c>
      <c r="B384" s="8">
        <v>11.138934000000001</v>
      </c>
      <c r="C384" s="8">
        <v>15</v>
      </c>
      <c r="D384" s="67">
        <v>0</v>
      </c>
    </row>
    <row r="385" spans="1:14" x14ac:dyDescent="0.2">
      <c r="A385" s="14">
        <v>44028.916666666672</v>
      </c>
      <c r="B385" s="8">
        <v>10.098934</v>
      </c>
      <c r="C385" s="8">
        <v>16</v>
      </c>
      <c r="D385" s="67">
        <v>0</v>
      </c>
    </row>
    <row r="386" spans="1:14" x14ac:dyDescent="0.2">
      <c r="A386" s="14">
        <v>44028.958333333328</v>
      </c>
      <c r="B386" s="8">
        <v>8.4489350000000005</v>
      </c>
      <c r="C386" s="8">
        <v>18</v>
      </c>
      <c r="D386" s="67">
        <v>0</v>
      </c>
      <c r="E386" s="67">
        <v>0</v>
      </c>
      <c r="L386" s="8"/>
      <c r="M386" s="8"/>
      <c r="N386" s="8"/>
    </row>
    <row r="387" spans="1:14" x14ac:dyDescent="0.2">
      <c r="A387" s="14">
        <v>44029</v>
      </c>
      <c r="B387" s="8">
        <v>7.1289340000000001</v>
      </c>
      <c r="C387" s="8">
        <v>20</v>
      </c>
      <c r="D387" s="67">
        <v>0</v>
      </c>
    </row>
    <row r="388" spans="1:14" x14ac:dyDescent="0.2">
      <c r="A388" s="14">
        <v>44029.041666666672</v>
      </c>
      <c r="B388" s="8">
        <v>6.1489339999999997</v>
      </c>
      <c r="C388" s="8">
        <v>22</v>
      </c>
      <c r="D388" s="67">
        <v>0</v>
      </c>
    </row>
    <row r="389" spans="1:14" x14ac:dyDescent="0.2">
      <c r="A389" s="14">
        <v>44029.083333333328</v>
      </c>
      <c r="B389" s="8">
        <v>5.2789334999999999</v>
      </c>
      <c r="C389" s="8">
        <v>25</v>
      </c>
      <c r="D389" s="67">
        <v>0</v>
      </c>
    </row>
    <row r="390" spans="1:14" x14ac:dyDescent="0.2">
      <c r="A390" s="14">
        <v>44029.125</v>
      </c>
      <c r="B390" s="8">
        <v>4.4889336000000002</v>
      </c>
      <c r="C390" s="8">
        <v>28</v>
      </c>
      <c r="D390" s="67">
        <v>0</v>
      </c>
    </row>
    <row r="391" spans="1:14" x14ac:dyDescent="0.2">
      <c r="A391" s="14">
        <v>44029.166666666672</v>
      </c>
      <c r="B391" s="8">
        <v>3.9189335999999999</v>
      </c>
      <c r="C391" s="8">
        <v>31</v>
      </c>
      <c r="D391" s="67">
        <v>0</v>
      </c>
    </row>
    <row r="392" spans="1:14" x14ac:dyDescent="0.2">
      <c r="A392" s="14">
        <v>44029.208333333328</v>
      </c>
      <c r="B392" s="8">
        <v>3.4189335999999999</v>
      </c>
      <c r="C392" s="8">
        <v>33</v>
      </c>
      <c r="D392" s="67">
        <v>0</v>
      </c>
    </row>
    <row r="393" spans="1:14" x14ac:dyDescent="0.2">
      <c r="A393" s="14">
        <v>44029.25</v>
      </c>
      <c r="B393" s="8">
        <v>2.9189335999999999</v>
      </c>
      <c r="C393" s="8">
        <v>34</v>
      </c>
      <c r="D393" s="67">
        <v>0</v>
      </c>
    </row>
    <row r="394" spans="1:14" x14ac:dyDescent="0.2">
      <c r="A394" s="14">
        <v>44029.291666666672</v>
      </c>
      <c r="B394" s="8">
        <v>2.3989335999999999</v>
      </c>
      <c r="C394" s="8">
        <v>34</v>
      </c>
      <c r="D394" s="67">
        <v>0</v>
      </c>
      <c r="F394" s="8">
        <v>3.2</v>
      </c>
      <c r="G394" s="8">
        <v>53</v>
      </c>
      <c r="I394" s="8">
        <v>3.9</v>
      </c>
      <c r="J394" s="8">
        <v>50.9</v>
      </c>
    </row>
    <row r="395" spans="1:14" x14ac:dyDescent="0.2">
      <c r="A395" s="14">
        <v>44029.333333333328</v>
      </c>
      <c r="B395" s="8">
        <v>4.9889336000000002</v>
      </c>
      <c r="C395" s="8">
        <v>28</v>
      </c>
      <c r="D395" s="67">
        <v>0</v>
      </c>
      <c r="F395" s="8">
        <v>7.1</v>
      </c>
      <c r="G395" s="8">
        <v>49</v>
      </c>
      <c r="I395" s="8">
        <v>7.5</v>
      </c>
      <c r="J395" s="8">
        <v>47.3</v>
      </c>
    </row>
    <row r="396" spans="1:14" x14ac:dyDescent="0.2">
      <c r="A396" s="14">
        <v>44029.375</v>
      </c>
      <c r="B396" s="8">
        <v>9.9489350000000005</v>
      </c>
      <c r="C396" s="8">
        <v>21</v>
      </c>
      <c r="D396" s="67">
        <v>0</v>
      </c>
      <c r="F396" s="8">
        <v>10.8</v>
      </c>
      <c r="G396" s="8">
        <v>39</v>
      </c>
      <c r="I396" s="8">
        <v>11.3</v>
      </c>
      <c r="J396" s="8">
        <v>40.9</v>
      </c>
    </row>
    <row r="397" spans="1:14" x14ac:dyDescent="0.2">
      <c r="A397" s="14">
        <v>44029.416666666672</v>
      </c>
      <c r="B397" s="8">
        <v>14.198935000000001</v>
      </c>
      <c r="C397" s="8">
        <v>18</v>
      </c>
      <c r="D397" s="67">
        <v>0</v>
      </c>
      <c r="F397" s="8">
        <v>13.8</v>
      </c>
      <c r="G397" s="8">
        <v>33.6</v>
      </c>
      <c r="I397" s="8">
        <v>15.1</v>
      </c>
      <c r="J397" s="8">
        <v>33.799999999999997</v>
      </c>
    </row>
    <row r="398" spans="1:14" x14ac:dyDescent="0.2">
      <c r="A398" s="14">
        <v>44029.458333333328</v>
      </c>
      <c r="B398" s="8">
        <v>16.978933000000001</v>
      </c>
      <c r="C398" s="8">
        <v>14</v>
      </c>
      <c r="D398" s="67">
        <v>0</v>
      </c>
      <c r="F398" s="92">
        <v>18.100000000000001</v>
      </c>
      <c r="G398" s="92">
        <v>28</v>
      </c>
      <c r="I398" s="8">
        <v>17.5</v>
      </c>
      <c r="J398" s="8">
        <v>30.4</v>
      </c>
    </row>
    <row r="399" spans="1:14" x14ac:dyDescent="0.2">
      <c r="A399" s="14">
        <v>44029.5</v>
      </c>
      <c r="B399" s="8">
        <v>19.548935</v>
      </c>
      <c r="C399" s="8">
        <v>12</v>
      </c>
      <c r="D399" s="67">
        <v>0</v>
      </c>
      <c r="F399" s="8">
        <v>21.2</v>
      </c>
      <c r="G399" s="8">
        <v>20.9</v>
      </c>
      <c r="I399" s="8">
        <v>21.1</v>
      </c>
      <c r="J399" s="8">
        <v>21.4</v>
      </c>
    </row>
    <row r="400" spans="1:14" x14ac:dyDescent="0.2">
      <c r="A400" s="14">
        <v>44029.541666666672</v>
      </c>
      <c r="B400" s="8">
        <v>21.418934</v>
      </c>
      <c r="C400" s="8">
        <v>9</v>
      </c>
      <c r="D400" s="67">
        <v>0</v>
      </c>
      <c r="F400" s="8">
        <v>22.2</v>
      </c>
      <c r="G400" s="8">
        <v>19.100000000000001</v>
      </c>
      <c r="I400" s="8">
        <v>22</v>
      </c>
      <c r="J400" s="8">
        <v>21.2</v>
      </c>
    </row>
    <row r="401" spans="1:14" x14ac:dyDescent="0.2">
      <c r="A401" s="14">
        <v>44029.583333333328</v>
      </c>
      <c r="B401" s="8">
        <v>22.738934</v>
      </c>
      <c r="C401" s="8">
        <v>6</v>
      </c>
      <c r="D401" s="67">
        <v>0</v>
      </c>
      <c r="F401" s="8">
        <v>23.5</v>
      </c>
      <c r="G401" s="8">
        <v>18.7</v>
      </c>
      <c r="I401" s="8">
        <v>23.4</v>
      </c>
      <c r="J401" s="8">
        <v>20.3</v>
      </c>
    </row>
    <row r="402" spans="1:14" x14ac:dyDescent="0.2">
      <c r="A402" s="14">
        <v>44029.625</v>
      </c>
      <c r="B402" s="8">
        <v>22.908933999999999</v>
      </c>
      <c r="C402" s="8">
        <v>6</v>
      </c>
      <c r="D402" s="67">
        <v>0</v>
      </c>
      <c r="F402" s="8">
        <v>23.4</v>
      </c>
      <c r="G402" s="8">
        <v>19.2</v>
      </c>
      <c r="I402" s="8">
        <v>12.5</v>
      </c>
      <c r="J402" s="8">
        <v>54.4</v>
      </c>
    </row>
    <row r="403" spans="1:14" x14ac:dyDescent="0.2">
      <c r="A403" s="14">
        <v>44029.666666666672</v>
      </c>
      <c r="B403" s="8">
        <v>22.418934</v>
      </c>
      <c r="C403" s="8">
        <v>6</v>
      </c>
      <c r="D403" s="67">
        <v>0</v>
      </c>
      <c r="F403" s="8">
        <v>22.6</v>
      </c>
      <c r="G403" s="8">
        <v>21</v>
      </c>
      <c r="I403" s="8">
        <v>12.3</v>
      </c>
      <c r="J403" s="8">
        <v>64.900000000000006</v>
      </c>
    </row>
    <row r="404" spans="1:14" x14ac:dyDescent="0.2">
      <c r="A404" s="14">
        <v>44029.708333333328</v>
      </c>
      <c r="B404" s="8">
        <v>20.248933999999998</v>
      </c>
      <c r="C404" s="8">
        <v>8</v>
      </c>
      <c r="D404" s="67">
        <v>0</v>
      </c>
    </row>
    <row r="405" spans="1:14" x14ac:dyDescent="0.2">
      <c r="A405" s="14">
        <v>44029.75</v>
      </c>
      <c r="B405" s="8">
        <v>16.888935</v>
      </c>
      <c r="C405" s="8">
        <v>8</v>
      </c>
      <c r="D405" s="67">
        <v>0</v>
      </c>
    </row>
    <row r="406" spans="1:14" x14ac:dyDescent="0.2">
      <c r="A406" s="14">
        <v>44029.791666666672</v>
      </c>
      <c r="B406" s="8">
        <v>14.818934</v>
      </c>
      <c r="C406" s="8">
        <v>9</v>
      </c>
      <c r="D406" s="67">
        <v>0</v>
      </c>
    </row>
    <row r="407" spans="1:14" x14ac:dyDescent="0.2">
      <c r="A407" s="14">
        <v>44029.833333333328</v>
      </c>
      <c r="B407" s="8">
        <v>14.088934</v>
      </c>
      <c r="C407" s="8">
        <v>9</v>
      </c>
      <c r="D407" s="67">
        <v>0</v>
      </c>
    </row>
    <row r="408" spans="1:14" x14ac:dyDescent="0.2">
      <c r="A408" s="14">
        <v>44029.875</v>
      </c>
      <c r="B408" s="8">
        <v>12.988934499999999</v>
      </c>
      <c r="C408" s="8">
        <v>10</v>
      </c>
      <c r="D408" s="67">
        <v>0</v>
      </c>
    </row>
    <row r="409" spans="1:14" x14ac:dyDescent="0.2">
      <c r="A409" s="14">
        <v>44029.916666666672</v>
      </c>
      <c r="B409" s="8">
        <v>11.158935</v>
      </c>
      <c r="C409" s="8">
        <v>11</v>
      </c>
      <c r="D409" s="67">
        <v>0</v>
      </c>
    </row>
    <row r="410" spans="1:14" x14ac:dyDescent="0.2">
      <c r="A410" s="14">
        <v>44029.958333333328</v>
      </c>
      <c r="B410" s="8">
        <v>9.9289339999999999</v>
      </c>
      <c r="C410" s="8">
        <v>12</v>
      </c>
      <c r="D410" s="67">
        <v>0</v>
      </c>
      <c r="E410" s="67">
        <v>0</v>
      </c>
      <c r="L410" s="8"/>
      <c r="M410" s="8"/>
      <c r="N410" s="8"/>
    </row>
    <row r="411" spans="1:14" x14ac:dyDescent="0.2">
      <c r="A411" s="14">
        <v>44030</v>
      </c>
      <c r="B411" s="8">
        <v>8.9089349999999996</v>
      </c>
      <c r="C411" s="8">
        <v>16</v>
      </c>
      <c r="D411" s="67">
        <v>0</v>
      </c>
    </row>
    <row r="412" spans="1:14" x14ac:dyDescent="0.2">
      <c r="A412" s="14">
        <v>44030.041666666672</v>
      </c>
      <c r="B412" s="8">
        <v>7.8189335</v>
      </c>
      <c r="C412" s="8">
        <v>21</v>
      </c>
      <c r="D412" s="67">
        <v>0</v>
      </c>
    </row>
    <row r="413" spans="1:14" x14ac:dyDescent="0.2">
      <c r="A413" s="14">
        <v>44030.083333333328</v>
      </c>
      <c r="B413" s="8">
        <v>6.9989340000000002</v>
      </c>
      <c r="C413" s="8">
        <v>27</v>
      </c>
      <c r="D413" s="67">
        <v>0</v>
      </c>
    </row>
    <row r="414" spans="1:14" x14ac:dyDescent="0.2">
      <c r="A414" s="14">
        <v>44030.125</v>
      </c>
      <c r="B414" s="8">
        <v>6.5889335000000004</v>
      </c>
      <c r="C414" s="8">
        <v>31</v>
      </c>
      <c r="D414" s="67">
        <v>0</v>
      </c>
    </row>
    <row r="415" spans="1:14" x14ac:dyDescent="0.2">
      <c r="A415" s="14">
        <v>44030.166666666672</v>
      </c>
      <c r="B415" s="8">
        <v>6.0989336999999999</v>
      </c>
      <c r="C415" s="8">
        <v>34</v>
      </c>
      <c r="D415" s="67">
        <v>0</v>
      </c>
    </row>
    <row r="416" spans="1:14" x14ac:dyDescent="0.2">
      <c r="A416" s="14">
        <v>44030.208333333328</v>
      </c>
      <c r="B416" s="8">
        <v>5.2889337999999997</v>
      </c>
      <c r="C416" s="8">
        <v>36</v>
      </c>
      <c r="D416" s="67">
        <v>0</v>
      </c>
    </row>
    <row r="417" spans="1:11" x14ac:dyDescent="0.2">
      <c r="A417" s="14">
        <v>44030.25</v>
      </c>
      <c r="B417" s="8">
        <v>4.4689335999999997</v>
      </c>
      <c r="C417" s="8">
        <v>37</v>
      </c>
      <c r="D417" s="67">
        <v>0</v>
      </c>
    </row>
    <row r="418" spans="1:11" x14ac:dyDescent="0.2">
      <c r="A418" s="14">
        <v>44030.291666666672</v>
      </c>
      <c r="B418" s="8">
        <v>3.7389337999999999</v>
      </c>
      <c r="C418" s="8">
        <v>41</v>
      </c>
      <c r="D418" s="67">
        <v>0</v>
      </c>
      <c r="F418" s="8" t="s">
        <v>537</v>
      </c>
      <c r="G418" s="8" t="s">
        <v>537</v>
      </c>
      <c r="I418" s="8" t="s">
        <v>537</v>
      </c>
      <c r="J418" s="8" t="s">
        <v>537</v>
      </c>
      <c r="K418" s="8" t="s">
        <v>537</v>
      </c>
    </row>
    <row r="419" spans="1:11" x14ac:dyDescent="0.2">
      <c r="A419" s="14">
        <v>44030.333333333328</v>
      </c>
      <c r="B419" s="8">
        <v>6.2889337999999997</v>
      </c>
      <c r="C419" s="8">
        <v>35</v>
      </c>
      <c r="D419" s="67">
        <v>0</v>
      </c>
      <c r="F419" s="8" t="s">
        <v>537</v>
      </c>
      <c r="G419" s="8" t="s">
        <v>537</v>
      </c>
      <c r="I419" s="8" t="s">
        <v>537</v>
      </c>
      <c r="J419" s="8" t="s">
        <v>537</v>
      </c>
      <c r="K419" s="8" t="s">
        <v>537</v>
      </c>
    </row>
    <row r="420" spans="1:11" x14ac:dyDescent="0.2">
      <c r="A420" s="14">
        <v>44030.375</v>
      </c>
      <c r="B420" s="8">
        <v>11.318934</v>
      </c>
      <c r="C420" s="8">
        <v>27</v>
      </c>
      <c r="D420" s="67">
        <v>0</v>
      </c>
      <c r="F420" s="8" t="s">
        <v>537</v>
      </c>
      <c r="G420" s="8" t="s">
        <v>537</v>
      </c>
      <c r="I420" s="8" t="s">
        <v>537</v>
      </c>
      <c r="J420" s="8" t="s">
        <v>537</v>
      </c>
      <c r="K420" s="8" t="s">
        <v>537</v>
      </c>
    </row>
    <row r="421" spans="1:11" x14ac:dyDescent="0.2">
      <c r="A421" s="14">
        <v>44030.416666666672</v>
      </c>
      <c r="B421" s="8">
        <v>15.268934</v>
      </c>
      <c r="C421" s="8">
        <v>21</v>
      </c>
      <c r="D421" s="67">
        <v>0</v>
      </c>
      <c r="F421" s="8" t="s">
        <v>537</v>
      </c>
      <c r="G421" s="8" t="s">
        <v>537</v>
      </c>
      <c r="I421" s="8" t="s">
        <v>537</v>
      </c>
      <c r="J421" s="8" t="s">
        <v>537</v>
      </c>
      <c r="K421" s="8" t="s">
        <v>537</v>
      </c>
    </row>
    <row r="422" spans="1:11" x14ac:dyDescent="0.2">
      <c r="A422" s="14">
        <v>44030.458333333328</v>
      </c>
      <c r="B422" s="8">
        <v>17.578934</v>
      </c>
      <c r="C422" s="8">
        <v>17</v>
      </c>
      <c r="D422" s="67">
        <v>0</v>
      </c>
      <c r="F422" s="8" t="s">
        <v>537</v>
      </c>
      <c r="G422" s="8" t="s">
        <v>537</v>
      </c>
      <c r="I422" s="8" t="s">
        <v>537</v>
      </c>
      <c r="J422" s="8" t="s">
        <v>537</v>
      </c>
      <c r="K422" s="8" t="s">
        <v>537</v>
      </c>
    </row>
    <row r="423" spans="1:11" x14ac:dyDescent="0.2">
      <c r="A423" s="14">
        <v>44030.5</v>
      </c>
      <c r="B423" s="8">
        <v>19.528934</v>
      </c>
      <c r="C423" s="8">
        <v>14</v>
      </c>
      <c r="D423" s="67">
        <v>0</v>
      </c>
      <c r="F423" s="8" t="s">
        <v>537</v>
      </c>
      <c r="G423" s="8" t="s">
        <v>537</v>
      </c>
      <c r="I423" s="8" t="s">
        <v>537</v>
      </c>
      <c r="J423" s="8" t="s">
        <v>537</v>
      </c>
      <c r="K423" s="8" t="s">
        <v>537</v>
      </c>
    </row>
    <row r="424" spans="1:11" x14ac:dyDescent="0.2">
      <c r="A424" s="14">
        <v>44030.541666666672</v>
      </c>
      <c r="B424" s="8">
        <v>21.058933</v>
      </c>
      <c r="C424" s="8">
        <v>12</v>
      </c>
      <c r="D424" s="67">
        <v>0</v>
      </c>
      <c r="F424" s="8" t="s">
        <v>537</v>
      </c>
      <c r="G424" s="8" t="s">
        <v>537</v>
      </c>
      <c r="I424" s="8" t="s">
        <v>537</v>
      </c>
      <c r="J424" s="8" t="s">
        <v>537</v>
      </c>
      <c r="K424" s="8" t="s">
        <v>537</v>
      </c>
    </row>
    <row r="425" spans="1:11" x14ac:dyDescent="0.2">
      <c r="A425" s="14">
        <v>44030.583333333328</v>
      </c>
      <c r="B425" s="8">
        <v>21.488934</v>
      </c>
      <c r="C425" s="8">
        <v>10</v>
      </c>
      <c r="D425" s="67">
        <v>0</v>
      </c>
      <c r="F425" s="8" t="s">
        <v>537</v>
      </c>
      <c r="G425" s="8" t="s">
        <v>537</v>
      </c>
      <c r="I425" s="8" t="s">
        <v>537</v>
      </c>
      <c r="J425" s="8" t="s">
        <v>537</v>
      </c>
      <c r="K425" s="8" t="s">
        <v>537</v>
      </c>
    </row>
    <row r="426" spans="1:11" x14ac:dyDescent="0.2">
      <c r="A426" s="14">
        <v>44030.625</v>
      </c>
      <c r="B426" s="8">
        <v>21.778934</v>
      </c>
      <c r="C426" s="8">
        <v>9</v>
      </c>
      <c r="D426" s="67">
        <v>0</v>
      </c>
      <c r="F426" s="8" t="s">
        <v>537</v>
      </c>
      <c r="G426" s="8" t="s">
        <v>537</v>
      </c>
      <c r="I426" s="8" t="s">
        <v>537</v>
      </c>
      <c r="J426" s="8" t="s">
        <v>537</v>
      </c>
      <c r="K426" s="8" t="s">
        <v>537</v>
      </c>
    </row>
    <row r="427" spans="1:11" x14ac:dyDescent="0.2">
      <c r="A427" s="14">
        <v>44030.666666666672</v>
      </c>
      <c r="B427" s="8">
        <v>21.428934000000002</v>
      </c>
      <c r="C427" s="8">
        <v>9</v>
      </c>
      <c r="D427" s="67">
        <v>0</v>
      </c>
      <c r="F427" s="8" t="s">
        <v>537</v>
      </c>
      <c r="G427" s="8" t="s">
        <v>537</v>
      </c>
      <c r="I427" s="8" t="s">
        <v>537</v>
      </c>
      <c r="J427" s="8" t="s">
        <v>537</v>
      </c>
      <c r="K427" s="8" t="s">
        <v>537</v>
      </c>
    </row>
    <row r="428" spans="1:11" x14ac:dyDescent="0.2">
      <c r="A428" s="14">
        <v>44030.708333333328</v>
      </c>
      <c r="B428" s="8">
        <v>19.448934999999999</v>
      </c>
      <c r="C428" s="8">
        <v>12</v>
      </c>
      <c r="D428" s="67">
        <v>0</v>
      </c>
    </row>
    <row r="429" spans="1:11" x14ac:dyDescent="0.2">
      <c r="A429" s="14">
        <v>44030.75</v>
      </c>
      <c r="B429" s="8">
        <v>16.988934</v>
      </c>
      <c r="C429" s="8">
        <v>12</v>
      </c>
      <c r="D429" s="67">
        <v>0</v>
      </c>
    </row>
    <row r="430" spans="1:11" x14ac:dyDescent="0.2">
      <c r="A430" s="14">
        <v>44030.791666666672</v>
      </c>
      <c r="B430" s="8">
        <v>15.978934000000001</v>
      </c>
      <c r="C430" s="8">
        <v>13</v>
      </c>
      <c r="D430" s="67">
        <v>0</v>
      </c>
    </row>
    <row r="431" spans="1:11" x14ac:dyDescent="0.2">
      <c r="A431" s="14">
        <v>44030.833333333328</v>
      </c>
      <c r="B431" s="8">
        <v>14.718934000000001</v>
      </c>
      <c r="C431" s="8">
        <v>14</v>
      </c>
      <c r="D431" s="67">
        <v>0</v>
      </c>
    </row>
    <row r="432" spans="1:11" x14ac:dyDescent="0.2">
      <c r="A432" s="14">
        <v>44030.875</v>
      </c>
      <c r="B432" s="8">
        <v>13.608934</v>
      </c>
      <c r="C432" s="8">
        <v>15</v>
      </c>
      <c r="D432" s="67">
        <v>0</v>
      </c>
    </row>
    <row r="433" spans="1:14" x14ac:dyDescent="0.2">
      <c r="A433" s="14">
        <v>44030.916666666672</v>
      </c>
      <c r="B433" s="8">
        <v>12.568934</v>
      </c>
      <c r="C433" s="8">
        <v>16</v>
      </c>
      <c r="D433" s="67">
        <v>0</v>
      </c>
    </row>
    <row r="434" spans="1:14" x14ac:dyDescent="0.2">
      <c r="A434" s="14">
        <v>44030.958333333328</v>
      </c>
      <c r="B434" s="8">
        <v>11.568934</v>
      </c>
      <c r="C434" s="8">
        <v>17</v>
      </c>
      <c r="D434" s="67">
        <v>0</v>
      </c>
      <c r="E434" s="67">
        <v>0</v>
      </c>
      <c r="L434" s="8"/>
      <c r="M434" s="8"/>
      <c r="N434" s="8"/>
    </row>
    <row r="435" spans="1:14" x14ac:dyDescent="0.2">
      <c r="A435" s="14">
        <v>44031</v>
      </c>
      <c r="B435" s="8">
        <v>10.348934</v>
      </c>
      <c r="C435" s="8">
        <v>19</v>
      </c>
      <c r="D435" s="67">
        <v>0</v>
      </c>
    </row>
    <row r="436" spans="1:14" x14ac:dyDescent="0.2">
      <c r="A436" s="14">
        <v>44031.041666666672</v>
      </c>
      <c r="B436" s="8">
        <v>9.4589339999999993</v>
      </c>
      <c r="C436" s="8">
        <v>20</v>
      </c>
      <c r="D436" s="67">
        <v>0</v>
      </c>
    </row>
    <row r="437" spans="1:14" x14ac:dyDescent="0.2">
      <c r="A437" s="14">
        <v>44031.083333333328</v>
      </c>
      <c r="B437" s="8">
        <v>8.5689340000000005</v>
      </c>
      <c r="C437" s="8">
        <v>22</v>
      </c>
      <c r="D437" s="67">
        <v>0</v>
      </c>
    </row>
    <row r="438" spans="1:14" x14ac:dyDescent="0.2">
      <c r="A438" s="14">
        <v>44031.125</v>
      </c>
      <c r="B438" s="8">
        <v>7.5189339999999998</v>
      </c>
      <c r="C438" s="8">
        <v>23</v>
      </c>
      <c r="D438" s="67">
        <v>0</v>
      </c>
    </row>
    <row r="439" spans="1:14" x14ac:dyDescent="0.2">
      <c r="A439" s="14">
        <v>44031.166666666672</v>
      </c>
      <c r="B439" s="8">
        <v>6.3589339999999996</v>
      </c>
      <c r="C439" s="8">
        <v>23</v>
      </c>
      <c r="D439" s="67">
        <v>0</v>
      </c>
    </row>
    <row r="440" spans="1:14" x14ac:dyDescent="0.2">
      <c r="A440" s="14">
        <v>44031.208333333328</v>
      </c>
      <c r="B440" s="8">
        <v>5.3189335</v>
      </c>
      <c r="C440" s="8">
        <v>22</v>
      </c>
      <c r="D440" s="67">
        <v>0</v>
      </c>
    </row>
    <row r="441" spans="1:14" x14ac:dyDescent="0.2">
      <c r="A441" s="14">
        <v>44031.25</v>
      </c>
      <c r="B441" s="8">
        <v>4.4589340000000002</v>
      </c>
      <c r="C441" s="8">
        <v>22</v>
      </c>
      <c r="D441" s="67">
        <v>0</v>
      </c>
    </row>
    <row r="442" spans="1:14" x14ac:dyDescent="0.2">
      <c r="A442" s="14">
        <v>44031.291666666672</v>
      </c>
      <c r="B442" s="8">
        <v>3.8489336999999999</v>
      </c>
      <c r="C442" s="8">
        <v>22</v>
      </c>
      <c r="D442" s="67">
        <v>0</v>
      </c>
      <c r="F442" s="8" t="s">
        <v>537</v>
      </c>
      <c r="G442" s="8" t="s">
        <v>537</v>
      </c>
      <c r="I442" s="8" t="s">
        <v>537</v>
      </c>
      <c r="J442" s="8" t="s">
        <v>537</v>
      </c>
      <c r="K442" s="8" t="s">
        <v>537</v>
      </c>
    </row>
    <row r="443" spans="1:14" x14ac:dyDescent="0.2">
      <c r="A443" s="14">
        <v>44031.333333333328</v>
      </c>
      <c r="B443" s="8">
        <v>6.4989340000000002</v>
      </c>
      <c r="C443" s="8">
        <v>19</v>
      </c>
      <c r="D443" s="67">
        <v>0</v>
      </c>
      <c r="F443" s="8" t="s">
        <v>537</v>
      </c>
      <c r="G443" s="8" t="s">
        <v>537</v>
      </c>
      <c r="I443" s="8" t="s">
        <v>537</v>
      </c>
      <c r="J443" s="8" t="s">
        <v>537</v>
      </c>
      <c r="K443" s="8" t="s">
        <v>537</v>
      </c>
    </row>
    <row r="444" spans="1:14" x14ac:dyDescent="0.2">
      <c r="A444" s="14">
        <v>44031.375</v>
      </c>
      <c r="B444" s="8">
        <v>11.7789345</v>
      </c>
      <c r="C444" s="8">
        <v>15</v>
      </c>
      <c r="D444" s="67">
        <v>0</v>
      </c>
      <c r="F444" s="8" t="s">
        <v>537</v>
      </c>
      <c r="G444" s="8" t="s">
        <v>537</v>
      </c>
      <c r="I444" s="8" t="s">
        <v>537</v>
      </c>
      <c r="J444" s="8" t="s">
        <v>537</v>
      </c>
      <c r="K444" s="8" t="s">
        <v>537</v>
      </c>
    </row>
    <row r="445" spans="1:14" x14ac:dyDescent="0.2">
      <c r="A445" s="14">
        <v>44031.416666666672</v>
      </c>
      <c r="B445" s="8">
        <v>19.248933999999998</v>
      </c>
      <c r="C445" s="8">
        <v>11</v>
      </c>
      <c r="D445" s="67">
        <v>0</v>
      </c>
      <c r="F445" s="8" t="s">
        <v>537</v>
      </c>
      <c r="G445" s="8" t="s">
        <v>537</v>
      </c>
      <c r="I445" s="8" t="s">
        <v>537</v>
      </c>
      <c r="J445" s="8" t="s">
        <v>537</v>
      </c>
      <c r="K445" s="8" t="s">
        <v>537</v>
      </c>
    </row>
    <row r="446" spans="1:14" x14ac:dyDescent="0.2">
      <c r="A446" s="14">
        <v>44031.458333333328</v>
      </c>
      <c r="B446" s="8">
        <v>21.998933999999998</v>
      </c>
      <c r="C446" s="8">
        <v>7</v>
      </c>
      <c r="D446" s="67">
        <v>0</v>
      </c>
      <c r="F446" s="8" t="s">
        <v>537</v>
      </c>
      <c r="G446" s="8" t="s">
        <v>537</v>
      </c>
      <c r="I446" s="8" t="s">
        <v>537</v>
      </c>
      <c r="J446" s="8" t="s">
        <v>537</v>
      </c>
      <c r="K446" s="8" t="s">
        <v>537</v>
      </c>
    </row>
    <row r="447" spans="1:14" x14ac:dyDescent="0.2">
      <c r="A447" s="14">
        <v>44031.5</v>
      </c>
      <c r="B447" s="8">
        <v>23.458935</v>
      </c>
      <c r="C447" s="8">
        <v>6</v>
      </c>
      <c r="D447" s="67">
        <v>0</v>
      </c>
      <c r="F447" s="8" t="s">
        <v>537</v>
      </c>
      <c r="G447" s="8" t="s">
        <v>537</v>
      </c>
      <c r="I447" s="8" t="s">
        <v>537</v>
      </c>
      <c r="J447" s="8" t="s">
        <v>537</v>
      </c>
      <c r="K447" s="8" t="s">
        <v>537</v>
      </c>
    </row>
    <row r="448" spans="1:14" x14ac:dyDescent="0.2">
      <c r="A448" s="14">
        <v>44031.541666666672</v>
      </c>
      <c r="B448" s="8">
        <v>24.558933</v>
      </c>
      <c r="C448" s="8">
        <v>6</v>
      </c>
      <c r="D448" s="67">
        <v>0</v>
      </c>
      <c r="F448" s="8" t="s">
        <v>537</v>
      </c>
      <c r="G448" s="8" t="s">
        <v>537</v>
      </c>
      <c r="I448" s="8" t="s">
        <v>537</v>
      </c>
      <c r="J448" s="8" t="s">
        <v>537</v>
      </c>
      <c r="K448" s="8" t="s">
        <v>537</v>
      </c>
    </row>
    <row r="449" spans="1:11" x14ac:dyDescent="0.2">
      <c r="A449" s="14">
        <v>44031.583333333328</v>
      </c>
      <c r="B449" s="8">
        <v>24.788934999999999</v>
      </c>
      <c r="C449" s="8">
        <v>6</v>
      </c>
      <c r="D449" s="67">
        <v>0</v>
      </c>
      <c r="F449" s="8" t="s">
        <v>537</v>
      </c>
      <c r="G449" s="8" t="s">
        <v>537</v>
      </c>
      <c r="I449" s="8" t="s">
        <v>537</v>
      </c>
      <c r="J449" s="8" t="s">
        <v>537</v>
      </c>
      <c r="K449" s="8" t="s">
        <v>537</v>
      </c>
    </row>
    <row r="450" spans="1:11" x14ac:dyDescent="0.2">
      <c r="A450" s="14">
        <v>44031.625</v>
      </c>
      <c r="B450" s="8">
        <v>24.858934000000001</v>
      </c>
      <c r="C450" s="8">
        <v>6</v>
      </c>
      <c r="D450" s="67">
        <v>0</v>
      </c>
      <c r="F450" s="8" t="s">
        <v>537</v>
      </c>
      <c r="G450" s="8" t="s">
        <v>537</v>
      </c>
      <c r="I450" s="8" t="s">
        <v>537</v>
      </c>
      <c r="J450" s="8" t="s">
        <v>537</v>
      </c>
      <c r="K450" s="8" t="s">
        <v>537</v>
      </c>
    </row>
    <row r="451" spans="1:11" x14ac:dyDescent="0.2">
      <c r="A451" s="14">
        <v>44031.666666666672</v>
      </c>
      <c r="B451" s="8">
        <v>24.318933000000001</v>
      </c>
      <c r="C451" s="8">
        <v>6</v>
      </c>
      <c r="D451" s="67">
        <v>0</v>
      </c>
      <c r="F451" s="8" t="s">
        <v>537</v>
      </c>
      <c r="G451" s="8" t="s">
        <v>537</v>
      </c>
      <c r="I451" s="8" t="s">
        <v>537</v>
      </c>
      <c r="J451" s="8" t="s">
        <v>537</v>
      </c>
      <c r="K451" s="8" t="s">
        <v>537</v>
      </c>
    </row>
    <row r="452" spans="1:11" x14ac:dyDescent="0.2">
      <c r="A452" s="14">
        <v>44031.708333333328</v>
      </c>
      <c r="B452" s="8">
        <v>22.088933999999998</v>
      </c>
      <c r="C452" s="8">
        <v>7</v>
      </c>
      <c r="D452" s="67">
        <v>0</v>
      </c>
    </row>
    <row r="453" spans="1:11" x14ac:dyDescent="0.2">
      <c r="A453" s="14">
        <v>44031.75</v>
      </c>
      <c r="B453" s="8">
        <v>18.808933</v>
      </c>
      <c r="C453" s="8">
        <v>8</v>
      </c>
      <c r="D453" s="67">
        <v>0</v>
      </c>
    </row>
    <row r="454" spans="1:11" x14ac:dyDescent="0.2">
      <c r="A454" s="14">
        <v>44031.791666666672</v>
      </c>
      <c r="B454" s="8">
        <v>16.928934000000002</v>
      </c>
      <c r="C454" s="8">
        <v>8</v>
      </c>
      <c r="D454" s="67">
        <v>0</v>
      </c>
    </row>
    <row r="455" spans="1:11" x14ac:dyDescent="0.2">
      <c r="A455" s="14">
        <v>44031.833333333328</v>
      </c>
      <c r="B455" s="8">
        <v>15.678934</v>
      </c>
      <c r="C455" s="8">
        <v>9</v>
      </c>
      <c r="D455" s="67">
        <v>0</v>
      </c>
    </row>
    <row r="456" spans="1:11" x14ac:dyDescent="0.2">
      <c r="A456" s="14">
        <v>44031.875</v>
      </c>
      <c r="B456" s="8">
        <v>14.008934</v>
      </c>
      <c r="C456" s="8">
        <v>10</v>
      </c>
      <c r="D456" s="67">
        <v>0</v>
      </c>
    </row>
    <row r="457" spans="1:11" x14ac:dyDescent="0.2">
      <c r="A457" s="14">
        <v>44031.916666666672</v>
      </c>
      <c r="B457" s="8">
        <v>12.728934000000001</v>
      </c>
      <c r="C457" s="8">
        <v>12</v>
      </c>
      <c r="D457" s="67">
        <v>0</v>
      </c>
    </row>
    <row r="458" spans="1:11" x14ac:dyDescent="0.2">
      <c r="A458" s="14">
        <v>44031.958333333328</v>
      </c>
      <c r="B458" s="8">
        <v>11.038933999999999</v>
      </c>
      <c r="C458" s="8">
        <v>15</v>
      </c>
      <c r="D458" s="67">
        <v>0</v>
      </c>
      <c r="E458" s="67">
        <v>0</v>
      </c>
    </row>
    <row r="459" spans="1:11" x14ac:dyDescent="0.2">
      <c r="A459" s="14">
        <v>44032</v>
      </c>
      <c r="B459" s="8">
        <v>8.3389340000000001</v>
      </c>
      <c r="C459" s="8">
        <v>26</v>
      </c>
      <c r="D459" s="67">
        <v>0</v>
      </c>
    </row>
    <row r="460" spans="1:11" x14ac:dyDescent="0.2">
      <c r="A460" s="14">
        <v>44032.041666666672</v>
      </c>
      <c r="B460" s="8">
        <v>6.8389335000000004</v>
      </c>
      <c r="C460" s="8">
        <v>36</v>
      </c>
      <c r="D460" s="67">
        <v>0</v>
      </c>
    </row>
    <row r="461" spans="1:11" x14ac:dyDescent="0.2">
      <c r="A461" s="14">
        <v>44032.083333333328</v>
      </c>
      <c r="B461" s="8">
        <v>6.4389339999999997</v>
      </c>
      <c r="C461" s="8">
        <v>41</v>
      </c>
      <c r="D461" s="67">
        <v>0</v>
      </c>
    </row>
    <row r="462" spans="1:11" x14ac:dyDescent="0.2">
      <c r="A462" s="14">
        <v>44032.125</v>
      </c>
      <c r="B462" s="8">
        <v>6.6289340000000001</v>
      </c>
      <c r="C462" s="8">
        <v>43</v>
      </c>
      <c r="D462" s="67">
        <v>0</v>
      </c>
    </row>
    <row r="463" spans="1:11" x14ac:dyDescent="0.2">
      <c r="A463" s="14">
        <v>44032.166666666672</v>
      </c>
      <c r="B463" s="8">
        <v>7.1789335999999997</v>
      </c>
      <c r="C463" s="8">
        <v>42</v>
      </c>
      <c r="D463" s="67">
        <v>0</v>
      </c>
    </row>
    <row r="464" spans="1:11" x14ac:dyDescent="0.2">
      <c r="A464" s="14">
        <v>44032.208333333328</v>
      </c>
      <c r="B464" s="8">
        <v>7.4189340000000001</v>
      </c>
      <c r="C464" s="8">
        <v>41</v>
      </c>
      <c r="D464" s="67">
        <v>0</v>
      </c>
    </row>
    <row r="465" spans="1:11" x14ac:dyDescent="0.2">
      <c r="A465" s="14">
        <v>44032.25</v>
      </c>
      <c r="B465" s="8">
        <v>7.1589336000000001</v>
      </c>
      <c r="C465" s="8">
        <v>42</v>
      </c>
      <c r="D465" s="67">
        <v>0</v>
      </c>
    </row>
    <row r="466" spans="1:11" x14ac:dyDescent="0.2">
      <c r="A466" s="14">
        <v>44032.291666666672</v>
      </c>
      <c r="B466" s="8">
        <v>6.7589335000000004</v>
      </c>
      <c r="C466" s="8">
        <v>46</v>
      </c>
      <c r="D466" s="67">
        <v>0</v>
      </c>
      <c r="F466" s="8">
        <v>7.1</v>
      </c>
      <c r="G466" s="8">
        <v>50.9</v>
      </c>
      <c r="H466" s="8">
        <v>143551</v>
      </c>
      <c r="I466" s="8">
        <v>7.6</v>
      </c>
      <c r="J466" s="8">
        <v>47.6</v>
      </c>
      <c r="K466" s="8">
        <v>173691</v>
      </c>
    </row>
    <row r="467" spans="1:11" x14ac:dyDescent="0.2">
      <c r="A467" s="14">
        <v>44032.333333333328</v>
      </c>
      <c r="B467" s="8">
        <v>9.1789339999999999</v>
      </c>
      <c r="C467" s="8">
        <v>42</v>
      </c>
      <c r="D467" s="67">
        <v>0</v>
      </c>
      <c r="F467" s="8">
        <v>11.3</v>
      </c>
      <c r="G467" s="8">
        <v>46.6</v>
      </c>
      <c r="I467" s="8">
        <v>11.5</v>
      </c>
      <c r="J467" s="8">
        <v>46.5</v>
      </c>
    </row>
    <row r="468" spans="1:11" x14ac:dyDescent="0.2">
      <c r="A468" s="14">
        <v>44032.375</v>
      </c>
      <c r="B468" s="8">
        <v>12.968934000000001</v>
      </c>
      <c r="C468" s="8">
        <v>40</v>
      </c>
      <c r="D468" s="67">
        <v>0</v>
      </c>
      <c r="F468" s="8">
        <v>16.2</v>
      </c>
      <c r="G468" s="8">
        <v>40.5</v>
      </c>
      <c r="I468" s="8">
        <v>16.100000000000001</v>
      </c>
      <c r="J468" s="8">
        <v>41.4</v>
      </c>
    </row>
    <row r="469" spans="1:11" x14ac:dyDescent="0.2">
      <c r="A469" s="14">
        <v>44032.416666666672</v>
      </c>
      <c r="B469" s="8">
        <v>15.308934000000001</v>
      </c>
      <c r="C469" s="8">
        <v>35</v>
      </c>
      <c r="D469" s="67">
        <v>565</v>
      </c>
      <c r="F469" s="8">
        <v>14.8</v>
      </c>
      <c r="G469" s="8">
        <v>44.6</v>
      </c>
      <c r="I469" s="8">
        <v>14.2</v>
      </c>
      <c r="J469" s="8">
        <v>43.4</v>
      </c>
    </row>
    <row r="470" spans="1:11" x14ac:dyDescent="0.2">
      <c r="A470" s="14">
        <v>44032.458333333328</v>
      </c>
      <c r="B470" s="8">
        <v>17.258934</v>
      </c>
      <c r="C470" s="8">
        <v>29</v>
      </c>
      <c r="D470" s="67">
        <v>0</v>
      </c>
      <c r="F470" s="8">
        <v>16</v>
      </c>
      <c r="G470" s="8">
        <v>42.3</v>
      </c>
      <c r="I470" s="8">
        <v>16.3</v>
      </c>
      <c r="J470" s="8">
        <v>42.6</v>
      </c>
    </row>
    <row r="471" spans="1:11" x14ac:dyDescent="0.2">
      <c r="A471" s="14">
        <v>44032.5</v>
      </c>
      <c r="B471" s="8">
        <v>18.838933999999998</v>
      </c>
      <c r="C471" s="8">
        <v>23</v>
      </c>
      <c r="D471" s="67">
        <v>0</v>
      </c>
      <c r="F471" s="8">
        <v>19.3</v>
      </c>
      <c r="G471" s="8">
        <v>37.1</v>
      </c>
      <c r="I471" s="8">
        <v>19.399999999999999</v>
      </c>
      <c r="J471" s="8">
        <v>37.6</v>
      </c>
    </row>
    <row r="472" spans="1:11" x14ac:dyDescent="0.2">
      <c r="A472" s="14">
        <v>44032.541666666672</v>
      </c>
      <c r="B472" s="8">
        <v>20.008934</v>
      </c>
      <c r="C472" s="8">
        <v>21</v>
      </c>
      <c r="D472" s="67">
        <v>0</v>
      </c>
      <c r="F472" s="8">
        <v>15</v>
      </c>
      <c r="G472" s="8">
        <v>61.4</v>
      </c>
      <c r="I472" s="8">
        <v>15.1</v>
      </c>
      <c r="J472" s="8">
        <v>60.1</v>
      </c>
    </row>
    <row r="473" spans="1:11" x14ac:dyDescent="0.2">
      <c r="A473" s="14">
        <v>44032.583333333328</v>
      </c>
      <c r="B473" s="8">
        <v>21.058933</v>
      </c>
      <c r="C473" s="8">
        <v>14</v>
      </c>
      <c r="D473" s="67">
        <v>0</v>
      </c>
      <c r="F473" s="8">
        <v>15.3</v>
      </c>
      <c r="G473" s="8">
        <v>71.900000000000006</v>
      </c>
      <c r="I473" s="8">
        <v>14.9</v>
      </c>
      <c r="J473" s="8">
        <v>70.5</v>
      </c>
    </row>
    <row r="474" spans="1:11" x14ac:dyDescent="0.2">
      <c r="A474" s="14">
        <v>44032.625</v>
      </c>
      <c r="B474" s="8">
        <v>21.388935</v>
      </c>
      <c r="C474" s="8">
        <v>13</v>
      </c>
      <c r="D474" s="67">
        <v>0</v>
      </c>
      <c r="F474" s="8">
        <v>15.1</v>
      </c>
      <c r="G474" s="8">
        <v>71.400000000000006</v>
      </c>
      <c r="I474" s="8">
        <v>15.4</v>
      </c>
      <c r="J474" s="8">
        <v>69</v>
      </c>
    </row>
    <row r="475" spans="1:11" x14ac:dyDescent="0.2">
      <c r="A475" s="14">
        <v>44032.666666666672</v>
      </c>
      <c r="B475" s="8">
        <v>21.008934</v>
      </c>
      <c r="C475" s="8">
        <v>13</v>
      </c>
      <c r="D475" s="67">
        <v>0</v>
      </c>
      <c r="F475" s="8">
        <v>15.6</v>
      </c>
      <c r="G475" s="8">
        <v>71.3</v>
      </c>
      <c r="I475" s="8">
        <v>15.7</v>
      </c>
      <c r="J475" s="8">
        <v>66.099999999999994</v>
      </c>
    </row>
    <row r="476" spans="1:11" x14ac:dyDescent="0.2">
      <c r="A476" s="14">
        <v>44032.708333333328</v>
      </c>
      <c r="B476" s="8">
        <v>19.308933</v>
      </c>
      <c r="C476" s="8">
        <v>16</v>
      </c>
      <c r="D476" s="67">
        <v>0</v>
      </c>
    </row>
    <row r="477" spans="1:11" x14ac:dyDescent="0.2">
      <c r="A477" s="14">
        <v>44032.75</v>
      </c>
      <c r="B477" s="8">
        <v>17.208935</v>
      </c>
      <c r="C477" s="8">
        <v>16</v>
      </c>
      <c r="D477" s="67">
        <v>0</v>
      </c>
    </row>
    <row r="478" spans="1:11" x14ac:dyDescent="0.2">
      <c r="A478" s="14">
        <v>44032.791666666672</v>
      </c>
      <c r="B478" s="8">
        <v>15.728934000000001</v>
      </c>
      <c r="C478" s="8">
        <v>18</v>
      </c>
      <c r="D478" s="67">
        <v>0</v>
      </c>
    </row>
    <row r="479" spans="1:11" x14ac:dyDescent="0.2">
      <c r="A479" s="14">
        <v>44032.833333333328</v>
      </c>
      <c r="B479" s="8">
        <v>14.688934</v>
      </c>
      <c r="C479" s="8">
        <v>19</v>
      </c>
      <c r="D479" s="67">
        <v>0</v>
      </c>
    </row>
    <row r="480" spans="1:11" x14ac:dyDescent="0.2">
      <c r="A480" s="14">
        <v>44032.875</v>
      </c>
      <c r="B480" s="8">
        <v>13.878933999999999</v>
      </c>
      <c r="C480" s="8">
        <v>20</v>
      </c>
      <c r="D480" s="67">
        <v>0</v>
      </c>
    </row>
    <row r="481" spans="1:14" x14ac:dyDescent="0.2">
      <c r="A481" s="14">
        <v>44032.916666666672</v>
      </c>
      <c r="B481" s="8">
        <v>12.858934</v>
      </c>
      <c r="C481" s="8">
        <v>22</v>
      </c>
      <c r="D481" s="67">
        <v>0</v>
      </c>
    </row>
    <row r="482" spans="1:14" x14ac:dyDescent="0.2">
      <c r="A482" s="14">
        <v>44032.958333333328</v>
      </c>
      <c r="B482" s="8">
        <v>11.418934</v>
      </c>
      <c r="C482" s="8">
        <v>24</v>
      </c>
      <c r="D482" s="67">
        <v>0</v>
      </c>
      <c r="E482" s="67">
        <v>23.541666666666668</v>
      </c>
      <c r="L482" s="8"/>
      <c r="M482" s="8"/>
      <c r="N482" s="8"/>
    </row>
    <row r="483" spans="1:14" x14ac:dyDescent="0.2">
      <c r="A483" s="14">
        <v>44033</v>
      </c>
      <c r="B483" s="8">
        <v>9.9989340000000002</v>
      </c>
      <c r="C483" s="8">
        <v>26</v>
      </c>
      <c r="D483" s="67">
        <v>0</v>
      </c>
    </row>
    <row r="484" spans="1:14" x14ac:dyDescent="0.2">
      <c r="A484" s="14">
        <v>44033.041666666672</v>
      </c>
      <c r="B484" s="8">
        <v>8.9489350000000005</v>
      </c>
      <c r="C484" s="8">
        <v>29</v>
      </c>
      <c r="D484" s="67">
        <v>0</v>
      </c>
    </row>
    <row r="485" spans="1:14" x14ac:dyDescent="0.2">
      <c r="A485" s="14">
        <v>44033.083333333328</v>
      </c>
      <c r="B485" s="8">
        <v>8.1389340000000008</v>
      </c>
      <c r="C485" s="8">
        <v>30</v>
      </c>
      <c r="D485" s="67">
        <v>0</v>
      </c>
    </row>
    <row r="486" spans="1:14" x14ac:dyDescent="0.2">
      <c r="A486" s="14">
        <v>44033.125</v>
      </c>
      <c r="B486" s="8">
        <v>7.4389339999999997</v>
      </c>
      <c r="C486" s="8">
        <v>32</v>
      </c>
      <c r="D486" s="67">
        <v>0</v>
      </c>
    </row>
    <row r="487" spans="1:14" x14ac:dyDescent="0.2">
      <c r="A487" s="14">
        <v>44033.166666666672</v>
      </c>
      <c r="B487" s="8">
        <v>6.8689337000000004</v>
      </c>
      <c r="C487" s="8">
        <v>34</v>
      </c>
      <c r="D487" s="67">
        <v>0</v>
      </c>
    </row>
    <row r="488" spans="1:14" x14ac:dyDescent="0.2">
      <c r="A488" s="14">
        <v>44033.208333333328</v>
      </c>
      <c r="B488" s="8">
        <v>6.3189335</v>
      </c>
      <c r="C488" s="8">
        <v>35</v>
      </c>
      <c r="D488" s="67">
        <v>0</v>
      </c>
    </row>
    <row r="489" spans="1:14" x14ac:dyDescent="0.2">
      <c r="A489" s="14">
        <v>44033.25</v>
      </c>
      <c r="B489" s="8">
        <v>5.8589339999999996</v>
      </c>
      <c r="C489" s="8">
        <v>37</v>
      </c>
      <c r="D489" s="67">
        <v>0</v>
      </c>
    </row>
    <row r="490" spans="1:14" x14ac:dyDescent="0.2">
      <c r="A490" s="14">
        <v>44033.291666666672</v>
      </c>
      <c r="B490" s="8">
        <v>5.4389339999999997</v>
      </c>
      <c r="C490" s="8">
        <v>38</v>
      </c>
      <c r="D490" s="67">
        <v>0</v>
      </c>
      <c r="F490" s="8" t="s">
        <v>535</v>
      </c>
      <c r="G490" s="8" t="s">
        <v>535</v>
      </c>
      <c r="H490" s="8">
        <v>143744</v>
      </c>
      <c r="I490" s="8" t="s">
        <v>535</v>
      </c>
      <c r="J490" s="8" t="s">
        <v>535</v>
      </c>
      <c r="K490" s="8">
        <v>173691</v>
      </c>
    </row>
    <row r="491" spans="1:14" x14ac:dyDescent="0.2">
      <c r="A491" s="14">
        <v>44033.333333333328</v>
      </c>
      <c r="B491" s="8">
        <v>7.8489336999999999</v>
      </c>
      <c r="C491" s="8">
        <v>33</v>
      </c>
      <c r="D491" s="67">
        <v>0</v>
      </c>
      <c r="F491" s="8">
        <v>9.1</v>
      </c>
      <c r="G491" s="8">
        <v>77.7</v>
      </c>
      <c r="I491" s="8">
        <v>9.1</v>
      </c>
      <c r="J491" s="8">
        <v>80.3</v>
      </c>
    </row>
    <row r="492" spans="1:14" x14ac:dyDescent="0.2">
      <c r="A492" s="14">
        <v>44033.375</v>
      </c>
      <c r="B492" s="8">
        <v>12.658935</v>
      </c>
      <c r="C492" s="8">
        <v>26</v>
      </c>
      <c r="D492" s="67">
        <v>0</v>
      </c>
      <c r="F492" s="8">
        <v>13.7</v>
      </c>
      <c r="G492" s="8">
        <v>78</v>
      </c>
      <c r="I492" s="8">
        <v>13.8</v>
      </c>
      <c r="J492" s="8">
        <v>76.7</v>
      </c>
    </row>
    <row r="493" spans="1:14" x14ac:dyDescent="0.2">
      <c r="A493" s="14">
        <v>44033.416666666672</v>
      </c>
      <c r="B493" s="8">
        <v>16.228933000000001</v>
      </c>
      <c r="C493" s="8">
        <v>20</v>
      </c>
      <c r="D493" s="67">
        <v>0</v>
      </c>
      <c r="F493" s="8">
        <v>13.6</v>
      </c>
      <c r="G493" s="8">
        <v>79</v>
      </c>
      <c r="I493" s="8">
        <v>13.8</v>
      </c>
      <c r="J493" s="8">
        <v>75</v>
      </c>
    </row>
    <row r="494" spans="1:14" x14ac:dyDescent="0.2">
      <c r="A494" s="14">
        <v>44033.458333333328</v>
      </c>
      <c r="B494" s="8">
        <v>18.188934</v>
      </c>
      <c r="C494" s="8">
        <v>19</v>
      </c>
      <c r="D494" s="67">
        <v>0</v>
      </c>
      <c r="F494" s="8">
        <v>14</v>
      </c>
      <c r="G494" s="8">
        <v>75.400000000000006</v>
      </c>
      <c r="I494" s="8">
        <v>16</v>
      </c>
      <c r="J494" s="8">
        <v>51.5</v>
      </c>
    </row>
    <row r="495" spans="1:14" x14ac:dyDescent="0.2">
      <c r="A495" s="14">
        <v>44033.5</v>
      </c>
      <c r="B495" s="8">
        <v>19.858934000000001</v>
      </c>
      <c r="C495" s="8">
        <v>17</v>
      </c>
      <c r="D495" s="67">
        <v>0</v>
      </c>
      <c r="F495" s="8">
        <v>12.9</v>
      </c>
      <c r="G495" s="8">
        <v>73.2</v>
      </c>
      <c r="I495" s="8">
        <v>15.1</v>
      </c>
      <c r="J495" s="8">
        <v>68.5</v>
      </c>
    </row>
    <row r="496" spans="1:14" x14ac:dyDescent="0.2">
      <c r="A496" s="14">
        <v>44033.541666666672</v>
      </c>
      <c r="B496" s="8">
        <v>21.478933000000001</v>
      </c>
      <c r="C496" s="8">
        <v>14</v>
      </c>
      <c r="D496" s="67">
        <v>0</v>
      </c>
      <c r="F496" s="8">
        <v>15.6</v>
      </c>
      <c r="G496" s="8">
        <v>72</v>
      </c>
      <c r="I496" s="8">
        <v>17.2</v>
      </c>
      <c r="J496" s="8">
        <v>73.7</v>
      </c>
    </row>
    <row r="497" spans="1:18" x14ac:dyDescent="0.2">
      <c r="A497" s="14">
        <v>44033.583333333328</v>
      </c>
      <c r="B497" s="8">
        <v>22.738934</v>
      </c>
      <c r="C497" s="8">
        <v>8</v>
      </c>
      <c r="D497" s="67">
        <v>0</v>
      </c>
      <c r="F497" s="8">
        <v>15</v>
      </c>
      <c r="G497" s="8">
        <v>74</v>
      </c>
      <c r="I497" s="8">
        <v>15.2</v>
      </c>
      <c r="J497" s="8">
        <v>74.5</v>
      </c>
    </row>
    <row r="498" spans="1:18" x14ac:dyDescent="0.2">
      <c r="A498" s="14">
        <v>44033.625</v>
      </c>
      <c r="B498" s="8">
        <v>22.838933999999998</v>
      </c>
      <c r="C498" s="8">
        <v>8</v>
      </c>
      <c r="D498" s="67">
        <v>0</v>
      </c>
      <c r="F498" s="8">
        <v>14.3</v>
      </c>
      <c r="G498" s="8">
        <v>67.2</v>
      </c>
      <c r="I498" s="8">
        <v>14.9</v>
      </c>
      <c r="J498" s="8">
        <v>71.900000000000006</v>
      </c>
    </row>
    <row r="499" spans="1:18" x14ac:dyDescent="0.2">
      <c r="A499" s="14">
        <v>44033.666666666672</v>
      </c>
      <c r="B499" s="8">
        <v>22.318933000000001</v>
      </c>
      <c r="C499" s="8">
        <v>8</v>
      </c>
      <c r="D499" s="67">
        <v>0</v>
      </c>
      <c r="F499" s="8">
        <v>16.3</v>
      </c>
      <c r="G499" s="8">
        <v>72.5</v>
      </c>
      <c r="I499" s="8">
        <v>16.100000000000001</v>
      </c>
      <c r="J499" s="8">
        <v>67.8</v>
      </c>
      <c r="O499" s="8"/>
      <c r="P499" s="8"/>
      <c r="Q499" s="8"/>
      <c r="R499" s="8"/>
    </row>
    <row r="500" spans="1:18" x14ac:dyDescent="0.2">
      <c r="A500" s="14">
        <v>44033.708333333328</v>
      </c>
      <c r="B500" s="8">
        <v>20.038934999999999</v>
      </c>
      <c r="C500" s="8">
        <v>11</v>
      </c>
      <c r="D500" s="67">
        <v>0</v>
      </c>
    </row>
    <row r="501" spans="1:18" x14ac:dyDescent="0.2">
      <c r="A501" s="14">
        <v>44033.75</v>
      </c>
      <c r="B501" s="8">
        <v>16.948934999999999</v>
      </c>
      <c r="C501" s="8">
        <v>12</v>
      </c>
      <c r="D501" s="67">
        <v>0</v>
      </c>
    </row>
    <row r="502" spans="1:18" x14ac:dyDescent="0.2">
      <c r="A502" s="14">
        <v>44033.791666666672</v>
      </c>
      <c r="B502" s="8">
        <v>15.638934000000001</v>
      </c>
      <c r="C502" s="8">
        <v>14</v>
      </c>
      <c r="D502" s="67">
        <v>0</v>
      </c>
    </row>
    <row r="503" spans="1:18" x14ac:dyDescent="0.2">
      <c r="A503" s="14">
        <v>44033.833333333328</v>
      </c>
      <c r="B503" s="8">
        <v>14.998934</v>
      </c>
      <c r="C503" s="8">
        <v>14</v>
      </c>
      <c r="D503" s="67">
        <v>0</v>
      </c>
    </row>
    <row r="504" spans="1:18" x14ac:dyDescent="0.2">
      <c r="A504" s="14">
        <v>44033.875</v>
      </c>
      <c r="B504" s="8">
        <v>13.638934000000001</v>
      </c>
      <c r="C504" s="8">
        <v>16</v>
      </c>
      <c r="D504" s="67">
        <v>0</v>
      </c>
    </row>
    <row r="505" spans="1:18" x14ac:dyDescent="0.2">
      <c r="A505" s="14">
        <v>44033.916666666672</v>
      </c>
      <c r="B505" s="8">
        <v>12.748934</v>
      </c>
      <c r="C505" s="8">
        <v>17</v>
      </c>
      <c r="D505" s="67">
        <v>0</v>
      </c>
    </row>
    <row r="506" spans="1:18" x14ac:dyDescent="0.2">
      <c r="A506" s="14">
        <v>44033.958333333328</v>
      </c>
      <c r="B506" s="8">
        <v>11.118935</v>
      </c>
      <c r="C506" s="8">
        <v>18</v>
      </c>
      <c r="D506" s="67">
        <v>0</v>
      </c>
      <c r="E506" s="67">
        <v>0</v>
      </c>
      <c r="F506" s="8">
        <f>AVERAGE(F491:F499)</f>
        <v>13.833333333333332</v>
      </c>
      <c r="G506" s="8">
        <f>AVERAGE(G491:G499)</f>
        <v>74.333333333333329</v>
      </c>
      <c r="L506" s="8"/>
      <c r="M506" s="8"/>
      <c r="N506" s="8"/>
    </row>
    <row r="507" spans="1:18" x14ac:dyDescent="0.2">
      <c r="A507" s="14">
        <v>44034</v>
      </c>
      <c r="B507" s="8">
        <v>10.098934</v>
      </c>
      <c r="C507" s="8">
        <v>19</v>
      </c>
      <c r="D507" s="67">
        <v>0</v>
      </c>
    </row>
    <row r="508" spans="1:18" x14ac:dyDescent="0.2">
      <c r="A508" s="14">
        <v>44034.041666666672</v>
      </c>
      <c r="B508" s="8">
        <v>8.7989339999999991</v>
      </c>
      <c r="C508" s="8">
        <v>21</v>
      </c>
      <c r="D508" s="67">
        <v>0</v>
      </c>
    </row>
    <row r="509" spans="1:18" x14ac:dyDescent="0.2">
      <c r="A509" s="14">
        <v>44034.083333333328</v>
      </c>
      <c r="B509" s="8">
        <v>8.7789345000000001</v>
      </c>
      <c r="C509" s="8">
        <v>39</v>
      </c>
      <c r="D509" s="67">
        <v>0</v>
      </c>
    </row>
    <row r="510" spans="1:18" x14ac:dyDescent="0.2">
      <c r="A510" s="14">
        <v>44034.125</v>
      </c>
      <c r="B510" s="8">
        <v>7.2489340000000002</v>
      </c>
      <c r="C510" s="8">
        <v>56</v>
      </c>
      <c r="D510" s="67">
        <v>0</v>
      </c>
    </row>
    <row r="511" spans="1:18" x14ac:dyDescent="0.2">
      <c r="A511" s="14">
        <v>44034.166666666672</v>
      </c>
      <c r="B511" s="8">
        <v>5.9289335999999997</v>
      </c>
      <c r="C511" s="8">
        <v>65</v>
      </c>
      <c r="D511" s="67">
        <v>0</v>
      </c>
    </row>
    <row r="512" spans="1:18" s="8" customFormat="1" x14ac:dyDescent="0.2">
      <c r="A512" s="14">
        <v>44034.208333333328</v>
      </c>
      <c r="B512" s="8">
        <v>5.4289335999999997</v>
      </c>
      <c r="C512" s="8">
        <v>69</v>
      </c>
      <c r="D512" s="67">
        <v>0</v>
      </c>
      <c r="O512" s="65"/>
      <c r="P512" s="65"/>
      <c r="Q512" s="65"/>
      <c r="R512" s="65"/>
    </row>
    <row r="513" spans="1:11" x14ac:dyDescent="0.2">
      <c r="A513" s="14">
        <v>44034.25</v>
      </c>
      <c r="B513" s="8">
        <v>4.9989340000000002</v>
      </c>
      <c r="C513" s="8">
        <v>71</v>
      </c>
      <c r="D513" s="67">
        <v>0</v>
      </c>
    </row>
    <row r="514" spans="1:11" x14ac:dyDescent="0.2">
      <c r="A514" s="14">
        <v>44034.291666666672</v>
      </c>
      <c r="B514" s="8">
        <v>4.9289335999999997</v>
      </c>
      <c r="C514" s="8">
        <v>71</v>
      </c>
      <c r="D514" s="67">
        <v>0</v>
      </c>
      <c r="F514" s="8">
        <v>5.5</v>
      </c>
      <c r="G514" s="8">
        <v>77.900000000000006</v>
      </c>
      <c r="H514" s="8">
        <v>143744</v>
      </c>
      <c r="I514" s="8">
        <v>5.6</v>
      </c>
      <c r="J514" s="8">
        <v>74</v>
      </c>
      <c r="K514" s="8">
        <v>173691</v>
      </c>
    </row>
    <row r="515" spans="1:11" x14ac:dyDescent="0.2">
      <c r="A515" s="14">
        <v>44034.333333333328</v>
      </c>
      <c r="B515" s="8">
        <v>7.8189335</v>
      </c>
      <c r="C515" s="8">
        <v>65</v>
      </c>
      <c r="D515" s="67">
        <v>0</v>
      </c>
      <c r="F515" s="8">
        <v>8.8000000000000007</v>
      </c>
      <c r="G515" s="8">
        <v>79.5</v>
      </c>
      <c r="I515" s="8">
        <v>9.8000000000000007</v>
      </c>
      <c r="J515" s="8">
        <v>77.7</v>
      </c>
    </row>
    <row r="516" spans="1:11" x14ac:dyDescent="0.2">
      <c r="A516" s="14">
        <v>44034.375</v>
      </c>
      <c r="B516" s="8">
        <v>12.048933999999999</v>
      </c>
      <c r="C516" s="8">
        <v>54</v>
      </c>
      <c r="D516" s="67">
        <v>0</v>
      </c>
      <c r="F516" s="8">
        <v>11.1</v>
      </c>
      <c r="G516" s="8">
        <v>80.2</v>
      </c>
      <c r="I516" s="8">
        <v>11.1</v>
      </c>
      <c r="J516" s="8">
        <v>78</v>
      </c>
    </row>
    <row r="517" spans="1:11" x14ac:dyDescent="0.2">
      <c r="A517" s="14">
        <v>44034.416666666672</v>
      </c>
      <c r="B517" s="8">
        <v>14.728934000000001</v>
      </c>
      <c r="C517" s="8">
        <v>42</v>
      </c>
      <c r="D517" s="67">
        <v>0</v>
      </c>
      <c r="F517" s="8">
        <v>11.4</v>
      </c>
      <c r="G517" s="8">
        <v>78.400000000000006</v>
      </c>
      <c r="I517" s="8">
        <v>11.5</v>
      </c>
      <c r="J517" s="8">
        <v>79</v>
      </c>
    </row>
    <row r="518" spans="1:11" x14ac:dyDescent="0.2">
      <c r="A518" s="14">
        <v>44034.458333333328</v>
      </c>
      <c r="B518" s="8">
        <v>16.498933999999998</v>
      </c>
      <c r="C518" s="8">
        <v>38</v>
      </c>
      <c r="D518" s="67">
        <v>692</v>
      </c>
      <c r="F518" s="8">
        <v>12.6</v>
      </c>
      <c r="G518" s="8">
        <v>76.3</v>
      </c>
      <c r="I518" s="8">
        <v>12.8</v>
      </c>
      <c r="J518" s="8">
        <v>75.400000000000006</v>
      </c>
    </row>
    <row r="519" spans="1:11" x14ac:dyDescent="0.2">
      <c r="A519" s="14">
        <v>44034.5</v>
      </c>
      <c r="B519" s="8">
        <v>17.998933999999998</v>
      </c>
      <c r="C519" s="8">
        <v>34</v>
      </c>
      <c r="D519" s="67">
        <v>797</v>
      </c>
      <c r="F519" s="8">
        <v>16</v>
      </c>
      <c r="G519" s="8">
        <v>74.7</v>
      </c>
      <c r="I519" s="8">
        <v>16.100000000000001</v>
      </c>
      <c r="J519" s="8">
        <v>73.2</v>
      </c>
    </row>
    <row r="520" spans="1:11" x14ac:dyDescent="0.2">
      <c r="A520" s="14">
        <v>44034.541666666672</v>
      </c>
      <c r="B520" s="8">
        <v>19.228933000000001</v>
      </c>
      <c r="C520" s="8">
        <v>29</v>
      </c>
      <c r="D520" s="67">
        <v>0</v>
      </c>
      <c r="F520" s="8">
        <v>16.3</v>
      </c>
      <c r="G520" s="8">
        <v>74.599999999999994</v>
      </c>
      <c r="I520" s="8">
        <v>16.100000000000001</v>
      </c>
      <c r="J520" s="8">
        <v>72</v>
      </c>
    </row>
    <row r="521" spans="1:11" x14ac:dyDescent="0.2">
      <c r="A521" s="14">
        <v>44034.583333333328</v>
      </c>
      <c r="B521" s="8">
        <v>20.408933999999999</v>
      </c>
      <c r="C521" s="8">
        <v>16</v>
      </c>
      <c r="D521" s="67">
        <v>0</v>
      </c>
      <c r="F521" s="8">
        <v>16</v>
      </c>
      <c r="G521" s="8">
        <v>76.2</v>
      </c>
      <c r="I521" s="8">
        <v>15.1</v>
      </c>
      <c r="J521" s="8">
        <v>74.099999999999994</v>
      </c>
    </row>
    <row r="522" spans="1:11" x14ac:dyDescent="0.2">
      <c r="A522" s="14">
        <v>44034.625</v>
      </c>
      <c r="B522" s="8">
        <v>20.848934</v>
      </c>
      <c r="C522" s="8">
        <v>15</v>
      </c>
      <c r="D522" s="67">
        <v>0</v>
      </c>
      <c r="F522" s="8">
        <v>15.1</v>
      </c>
      <c r="G522" s="8">
        <v>71.900000000000006</v>
      </c>
      <c r="I522" s="8">
        <v>14.3</v>
      </c>
      <c r="J522" s="8">
        <v>67.2</v>
      </c>
    </row>
    <row r="523" spans="1:11" x14ac:dyDescent="0.2">
      <c r="A523" s="14">
        <v>44034.666666666672</v>
      </c>
      <c r="B523" s="8">
        <v>20.618935</v>
      </c>
      <c r="C523" s="8">
        <v>14</v>
      </c>
      <c r="D523" s="67">
        <v>0</v>
      </c>
      <c r="F523" s="8">
        <v>15</v>
      </c>
      <c r="G523" s="8">
        <v>72.400000000000006</v>
      </c>
      <c r="I523" s="8">
        <v>14</v>
      </c>
      <c r="J523" s="8">
        <v>72.5</v>
      </c>
    </row>
    <row r="524" spans="1:11" x14ac:dyDescent="0.2">
      <c r="A524" s="14">
        <v>44034.708333333328</v>
      </c>
      <c r="B524" s="8">
        <v>19.328934</v>
      </c>
      <c r="C524" s="8">
        <v>16</v>
      </c>
      <c r="D524" s="67">
        <v>0</v>
      </c>
    </row>
    <row r="525" spans="1:11" x14ac:dyDescent="0.2">
      <c r="A525" s="14">
        <v>44034.75</v>
      </c>
      <c r="B525" s="8">
        <v>17.118935</v>
      </c>
      <c r="C525" s="8">
        <v>17</v>
      </c>
      <c r="D525" s="67">
        <v>0</v>
      </c>
    </row>
    <row r="526" spans="1:11" x14ac:dyDescent="0.2">
      <c r="A526" s="14">
        <v>44034.791666666672</v>
      </c>
      <c r="B526" s="8">
        <v>15.768934</v>
      </c>
      <c r="C526" s="8">
        <v>18</v>
      </c>
      <c r="D526" s="67">
        <v>0</v>
      </c>
    </row>
    <row r="527" spans="1:11" x14ac:dyDescent="0.2">
      <c r="A527" s="14">
        <v>44034.833333333328</v>
      </c>
      <c r="B527" s="8">
        <v>14.548933999999999</v>
      </c>
      <c r="C527" s="8">
        <v>20</v>
      </c>
      <c r="D527" s="67">
        <v>0</v>
      </c>
    </row>
    <row r="528" spans="1:11" x14ac:dyDescent="0.2">
      <c r="A528" s="14">
        <v>44034.875</v>
      </c>
      <c r="B528" s="8">
        <v>13.538933999999999</v>
      </c>
      <c r="C528" s="8">
        <v>21</v>
      </c>
      <c r="D528" s="67">
        <v>0</v>
      </c>
    </row>
    <row r="529" spans="1:14" x14ac:dyDescent="0.2">
      <c r="A529" s="14">
        <v>44034.916666666672</v>
      </c>
      <c r="B529" s="8">
        <v>12.798933999999999</v>
      </c>
      <c r="C529" s="8">
        <v>22</v>
      </c>
      <c r="D529" s="67">
        <v>0</v>
      </c>
    </row>
    <row r="530" spans="1:14" x14ac:dyDescent="0.2">
      <c r="A530" s="14">
        <v>44034.958333333328</v>
      </c>
      <c r="B530" s="8">
        <v>11.858934</v>
      </c>
      <c r="C530" s="8">
        <v>24</v>
      </c>
      <c r="D530" s="67">
        <v>0</v>
      </c>
      <c r="E530" s="67">
        <v>62.041666666666664</v>
      </c>
      <c r="L530" s="8"/>
      <c r="M530" s="8"/>
      <c r="N530" s="8"/>
    </row>
    <row r="531" spans="1:14" x14ac:dyDescent="0.2">
      <c r="A531" s="14">
        <v>44035</v>
      </c>
      <c r="B531" s="8">
        <v>10.188934</v>
      </c>
      <c r="C531" s="8">
        <v>27</v>
      </c>
      <c r="D531" s="67">
        <v>0</v>
      </c>
    </row>
    <row r="532" spans="1:14" x14ac:dyDescent="0.2">
      <c r="A532" s="14">
        <v>44035.041666666672</v>
      </c>
      <c r="B532" s="8">
        <v>9.1689340000000001</v>
      </c>
      <c r="C532" s="8">
        <v>30</v>
      </c>
      <c r="D532" s="67">
        <v>0</v>
      </c>
    </row>
    <row r="533" spans="1:14" x14ac:dyDescent="0.2">
      <c r="A533" s="14">
        <v>44035.083333333328</v>
      </c>
      <c r="B533" s="8">
        <v>8.2789345000000001</v>
      </c>
      <c r="C533" s="8">
        <v>34</v>
      </c>
      <c r="D533" s="67">
        <v>0</v>
      </c>
    </row>
    <row r="534" spans="1:14" x14ac:dyDescent="0.2">
      <c r="A534" s="14">
        <v>44035.125</v>
      </c>
      <c r="B534" s="8">
        <v>7.3689337000000004</v>
      </c>
      <c r="C534" s="8">
        <v>54</v>
      </c>
      <c r="D534" s="67">
        <v>0</v>
      </c>
    </row>
    <row r="535" spans="1:14" x14ac:dyDescent="0.2">
      <c r="A535" s="14">
        <v>44035.166666666672</v>
      </c>
      <c r="B535" s="8">
        <v>5.7389336000000002</v>
      </c>
      <c r="C535" s="8">
        <v>72</v>
      </c>
      <c r="D535" s="67">
        <v>0</v>
      </c>
    </row>
    <row r="536" spans="1:14" x14ac:dyDescent="0.2">
      <c r="A536" s="14">
        <v>44035.208333333328</v>
      </c>
      <c r="B536" s="8">
        <v>5.0289334999999999</v>
      </c>
      <c r="C536" s="8">
        <v>76</v>
      </c>
      <c r="D536" s="67">
        <v>0</v>
      </c>
    </row>
    <row r="537" spans="1:14" x14ac:dyDescent="0.2">
      <c r="A537" s="14">
        <v>44035.25</v>
      </c>
      <c r="B537" s="8">
        <v>4.8289337000000003</v>
      </c>
      <c r="C537" s="8">
        <v>78</v>
      </c>
      <c r="D537" s="67">
        <v>0</v>
      </c>
    </row>
    <row r="538" spans="1:14" x14ac:dyDescent="0.2">
      <c r="A538" s="14">
        <v>44035.291666666672</v>
      </c>
      <c r="B538" s="8">
        <v>4.8889336999999999</v>
      </c>
      <c r="C538" s="8">
        <v>79</v>
      </c>
      <c r="D538" s="67">
        <v>0</v>
      </c>
      <c r="F538" s="94">
        <v>6.2</v>
      </c>
      <c r="G538" s="95">
        <v>77.400000000000006</v>
      </c>
      <c r="H538" s="94">
        <v>144744</v>
      </c>
      <c r="I538" s="94">
        <v>6.5</v>
      </c>
      <c r="J538" s="94">
        <v>75.099999999999994</v>
      </c>
      <c r="K538" s="94">
        <v>173691</v>
      </c>
    </row>
    <row r="539" spans="1:14" x14ac:dyDescent="0.2">
      <c r="A539" s="14">
        <v>44035.333333333328</v>
      </c>
      <c r="B539" s="8">
        <v>8.1489340000000006</v>
      </c>
      <c r="C539" s="8">
        <v>74</v>
      </c>
      <c r="D539" s="67">
        <v>0</v>
      </c>
      <c r="F539" s="94">
        <v>10.1</v>
      </c>
      <c r="G539" s="95">
        <v>80</v>
      </c>
      <c r="H539" s="94"/>
      <c r="I539" s="94">
        <v>10.1</v>
      </c>
      <c r="J539" s="94">
        <v>77.7</v>
      </c>
      <c r="K539" s="94"/>
    </row>
    <row r="540" spans="1:14" x14ac:dyDescent="0.2">
      <c r="A540" s="14">
        <v>44035.375</v>
      </c>
      <c r="B540" s="8">
        <v>11.418934</v>
      </c>
      <c r="C540" s="8">
        <v>66</v>
      </c>
      <c r="D540" s="67">
        <v>0</v>
      </c>
      <c r="F540" s="94">
        <v>13.3</v>
      </c>
      <c r="G540" s="95">
        <v>80.099999999999994</v>
      </c>
      <c r="H540" s="94"/>
      <c r="I540" s="94">
        <v>12.1</v>
      </c>
      <c r="J540" s="94">
        <v>79.2</v>
      </c>
      <c r="K540" s="94"/>
    </row>
    <row r="541" spans="1:14" x14ac:dyDescent="0.2">
      <c r="A541" s="14">
        <v>44035.416666666672</v>
      </c>
      <c r="B541" s="8">
        <v>13.648934000000001</v>
      </c>
      <c r="C541" s="8">
        <v>55</v>
      </c>
      <c r="D541" s="67">
        <v>0</v>
      </c>
      <c r="F541" s="94">
        <v>13.9</v>
      </c>
      <c r="G541" s="95">
        <v>76</v>
      </c>
      <c r="H541" s="94"/>
      <c r="I541" s="94">
        <v>14.3</v>
      </c>
      <c r="J541" s="94">
        <v>75.8</v>
      </c>
      <c r="K541" s="94"/>
    </row>
    <row r="542" spans="1:14" x14ac:dyDescent="0.2">
      <c r="A542" s="14">
        <v>44035.458333333328</v>
      </c>
      <c r="B542" s="8">
        <v>15.488934499999999</v>
      </c>
      <c r="C542" s="8">
        <v>46</v>
      </c>
      <c r="D542" s="67">
        <v>811</v>
      </c>
      <c r="F542" s="94">
        <v>14.6</v>
      </c>
      <c r="G542" s="95">
        <v>76.3</v>
      </c>
      <c r="H542" s="94"/>
      <c r="I542" s="94">
        <v>15.1</v>
      </c>
      <c r="J542" s="94">
        <v>73.5</v>
      </c>
      <c r="K542" s="94"/>
    </row>
    <row r="543" spans="1:14" x14ac:dyDescent="0.2">
      <c r="A543" s="14">
        <v>44035.5</v>
      </c>
      <c r="B543" s="8">
        <v>17.128934999999998</v>
      </c>
      <c r="C543" s="8">
        <v>39</v>
      </c>
      <c r="D543" s="67">
        <v>797</v>
      </c>
      <c r="F543" s="94">
        <v>13.8</v>
      </c>
      <c r="G543" s="95">
        <v>74.400000000000006</v>
      </c>
      <c r="H543" s="94"/>
      <c r="I543" s="94">
        <v>13.8</v>
      </c>
      <c r="J543" s="94">
        <v>73.400000000000006</v>
      </c>
      <c r="K543" s="94"/>
    </row>
    <row r="544" spans="1:14" x14ac:dyDescent="0.2">
      <c r="A544" s="14">
        <v>44035.541666666672</v>
      </c>
      <c r="B544" s="8">
        <v>18.388935</v>
      </c>
      <c r="C544" s="8">
        <v>36</v>
      </c>
      <c r="D544" s="67">
        <v>881</v>
      </c>
      <c r="F544" s="94">
        <v>15.3</v>
      </c>
      <c r="G544" s="95">
        <v>73.5</v>
      </c>
      <c r="H544" s="94"/>
      <c r="I544" s="94">
        <v>15.7</v>
      </c>
      <c r="J544" s="94">
        <v>72.7</v>
      </c>
      <c r="K544" s="94"/>
    </row>
    <row r="545" spans="1:14" x14ac:dyDescent="0.2">
      <c r="A545" s="14">
        <v>44035.583333333328</v>
      </c>
      <c r="B545" s="8">
        <v>19.858934000000001</v>
      </c>
      <c r="C545" s="8">
        <v>23</v>
      </c>
      <c r="D545" s="67">
        <v>0</v>
      </c>
      <c r="F545" s="94">
        <v>15.2</v>
      </c>
      <c r="G545" s="95">
        <v>71.3</v>
      </c>
      <c r="H545" s="94"/>
      <c r="I545" s="94">
        <v>16.100000000000001</v>
      </c>
      <c r="J545" s="94">
        <v>69.3</v>
      </c>
      <c r="K545" s="94"/>
    </row>
    <row r="546" spans="1:14" x14ac:dyDescent="0.2">
      <c r="A546" s="14">
        <v>44035.625</v>
      </c>
      <c r="B546" s="8">
        <v>20.158933999999999</v>
      </c>
      <c r="C546" s="8">
        <v>20</v>
      </c>
      <c r="D546" s="67">
        <v>0</v>
      </c>
      <c r="F546" s="94">
        <v>16.100000000000001</v>
      </c>
      <c r="G546" s="95">
        <v>49.1</v>
      </c>
      <c r="H546" s="94"/>
      <c r="I546" s="94">
        <v>17.5</v>
      </c>
      <c r="J546" s="94">
        <v>50.2</v>
      </c>
      <c r="K546" s="94"/>
    </row>
    <row r="547" spans="1:14" x14ac:dyDescent="0.2">
      <c r="A547" s="14">
        <v>44035.666666666672</v>
      </c>
      <c r="B547" s="8">
        <v>19.848934</v>
      </c>
      <c r="C547" s="8">
        <v>21</v>
      </c>
      <c r="D547" s="67">
        <v>0</v>
      </c>
      <c r="F547" s="94">
        <v>17.5</v>
      </c>
      <c r="G547" s="95">
        <v>44.3</v>
      </c>
      <c r="H547" s="94"/>
      <c r="I547" s="94">
        <v>17.600000000000001</v>
      </c>
      <c r="J547" s="94">
        <v>43.4</v>
      </c>
      <c r="K547" s="94"/>
    </row>
    <row r="548" spans="1:14" x14ac:dyDescent="0.2">
      <c r="A548" s="14">
        <v>44035.708333333328</v>
      </c>
      <c r="B548" s="8">
        <v>18.548935</v>
      </c>
      <c r="C548" s="8">
        <v>24</v>
      </c>
      <c r="D548" s="67">
        <v>0</v>
      </c>
    </row>
    <row r="549" spans="1:14" x14ac:dyDescent="0.2">
      <c r="A549" s="14">
        <v>44035.75</v>
      </c>
      <c r="B549" s="8">
        <v>16.478933000000001</v>
      </c>
      <c r="C549" s="8">
        <v>26</v>
      </c>
      <c r="D549" s="67">
        <v>0</v>
      </c>
    </row>
    <row r="550" spans="1:14" x14ac:dyDescent="0.2">
      <c r="A550" s="14">
        <v>44035.791666666672</v>
      </c>
      <c r="B550" s="8">
        <v>14.938934</v>
      </c>
      <c r="C550" s="8">
        <v>28</v>
      </c>
      <c r="D550" s="67">
        <v>0</v>
      </c>
    </row>
    <row r="551" spans="1:14" x14ac:dyDescent="0.2">
      <c r="A551" s="14">
        <v>44035.833333333328</v>
      </c>
      <c r="B551" s="8">
        <v>13.858934</v>
      </c>
      <c r="C551" s="8">
        <v>31</v>
      </c>
      <c r="D551" s="67">
        <v>0</v>
      </c>
    </row>
    <row r="552" spans="1:14" x14ac:dyDescent="0.2">
      <c r="A552" s="14">
        <v>44035.875</v>
      </c>
      <c r="B552" s="8">
        <v>12.478934000000001</v>
      </c>
      <c r="C552" s="8">
        <v>34</v>
      </c>
      <c r="D552" s="67">
        <v>0</v>
      </c>
    </row>
    <row r="553" spans="1:14" x14ac:dyDescent="0.2">
      <c r="A553" s="14">
        <v>44035.916666666672</v>
      </c>
      <c r="B553" s="8">
        <v>10.768934</v>
      </c>
      <c r="C553" s="8">
        <v>40</v>
      </c>
      <c r="D553" s="67">
        <v>0</v>
      </c>
    </row>
    <row r="554" spans="1:14" x14ac:dyDescent="0.2">
      <c r="A554" s="14">
        <v>44035.958333333328</v>
      </c>
      <c r="B554" s="8">
        <v>7.8889336999999999</v>
      </c>
      <c r="C554" s="8">
        <v>57</v>
      </c>
      <c r="D554" s="67">
        <v>0</v>
      </c>
      <c r="E554" s="67">
        <v>103.70833333333333</v>
      </c>
      <c r="L554" s="8"/>
      <c r="M554" s="8"/>
      <c r="N554" s="8"/>
    </row>
    <row r="555" spans="1:14" x14ac:dyDescent="0.2">
      <c r="A555" s="14">
        <v>44036</v>
      </c>
      <c r="B555" s="8">
        <v>6.0989336999999999</v>
      </c>
      <c r="C555" s="8">
        <v>75</v>
      </c>
      <c r="D555" s="67">
        <v>0</v>
      </c>
    </row>
    <row r="556" spans="1:14" x14ac:dyDescent="0.2">
      <c r="A556" s="14">
        <v>44036.041666666672</v>
      </c>
      <c r="B556" s="8">
        <v>5.2589335000000004</v>
      </c>
      <c r="C556" s="8">
        <v>85</v>
      </c>
      <c r="D556" s="67">
        <v>0</v>
      </c>
    </row>
    <row r="557" spans="1:14" x14ac:dyDescent="0.2">
      <c r="A557" s="14">
        <v>44036.083333333328</v>
      </c>
      <c r="B557" s="8">
        <v>4.9789339999999997</v>
      </c>
      <c r="C557" s="8">
        <v>87</v>
      </c>
      <c r="D557" s="67">
        <v>0</v>
      </c>
    </row>
    <row r="558" spans="1:14" x14ac:dyDescent="0.2">
      <c r="A558" s="14">
        <v>44036.125</v>
      </c>
      <c r="B558" s="8">
        <v>4.6689340000000001</v>
      </c>
      <c r="C558" s="8">
        <v>88</v>
      </c>
      <c r="D558" s="67">
        <v>0</v>
      </c>
    </row>
    <row r="559" spans="1:14" x14ac:dyDescent="0.2">
      <c r="A559" s="14">
        <v>44036.166666666672</v>
      </c>
      <c r="B559" s="8">
        <v>4.3589339999999996</v>
      </c>
      <c r="C559" s="8">
        <v>88</v>
      </c>
      <c r="D559" s="67">
        <v>0</v>
      </c>
    </row>
    <row r="560" spans="1:14" x14ac:dyDescent="0.2">
      <c r="A560" s="14">
        <v>44036.208333333328</v>
      </c>
      <c r="B560" s="8">
        <v>4.0589336999999999</v>
      </c>
      <c r="C560" s="8">
        <v>88</v>
      </c>
      <c r="D560" s="67">
        <v>0</v>
      </c>
    </row>
    <row r="561" spans="1:11" x14ac:dyDescent="0.2">
      <c r="A561" s="14">
        <v>44036.25</v>
      </c>
      <c r="B561" s="8">
        <v>3.8889336999999999</v>
      </c>
      <c r="C561" s="8">
        <v>88</v>
      </c>
      <c r="D561" s="67">
        <v>0</v>
      </c>
    </row>
    <row r="562" spans="1:11" x14ac:dyDescent="0.2">
      <c r="A562" s="14">
        <v>44036.291666666672</v>
      </c>
      <c r="B562" s="8">
        <v>3.9889337999999999</v>
      </c>
      <c r="C562" s="8">
        <v>88</v>
      </c>
      <c r="D562" s="67">
        <v>0</v>
      </c>
      <c r="F562" s="8">
        <v>7.4</v>
      </c>
      <c r="G562" s="8">
        <v>69.5</v>
      </c>
      <c r="H562" s="8">
        <v>143744</v>
      </c>
      <c r="I562" s="8">
        <v>8</v>
      </c>
      <c r="J562" s="8">
        <v>65.400000000000006</v>
      </c>
      <c r="K562" s="8">
        <v>173907</v>
      </c>
    </row>
    <row r="563" spans="1:11" x14ac:dyDescent="0.2">
      <c r="A563" s="14">
        <v>44036.333333333328</v>
      </c>
      <c r="B563" s="8">
        <v>8.1289339999999992</v>
      </c>
      <c r="C563" s="8">
        <v>78</v>
      </c>
      <c r="D563" s="67">
        <v>0</v>
      </c>
      <c r="F563" s="8">
        <v>10.5</v>
      </c>
      <c r="G563" s="8">
        <v>73</v>
      </c>
      <c r="I563" s="8">
        <v>11.3</v>
      </c>
      <c r="J563" s="8">
        <v>65.8</v>
      </c>
    </row>
    <row r="564" spans="1:11" x14ac:dyDescent="0.2">
      <c r="A564" s="14">
        <v>44036.375</v>
      </c>
      <c r="B564" s="8">
        <v>10.058934000000001</v>
      </c>
      <c r="C564" s="8">
        <v>72</v>
      </c>
      <c r="D564" s="67">
        <v>0</v>
      </c>
      <c r="F564" s="8">
        <v>13.9</v>
      </c>
      <c r="G564" s="8">
        <v>57.9</v>
      </c>
      <c r="I564" s="8">
        <v>14.1</v>
      </c>
      <c r="J564" s="8">
        <v>56.7</v>
      </c>
    </row>
    <row r="565" spans="1:11" x14ac:dyDescent="0.2">
      <c r="A565" s="14">
        <v>44036.416666666672</v>
      </c>
      <c r="B565" s="8">
        <v>11.358934</v>
      </c>
      <c r="C565" s="8">
        <v>65</v>
      </c>
      <c r="D565" s="67">
        <v>0</v>
      </c>
      <c r="F565" s="8">
        <v>14.9</v>
      </c>
      <c r="G565" s="8">
        <v>52.2</v>
      </c>
      <c r="I565" s="8">
        <v>15.1</v>
      </c>
      <c r="J565" s="8">
        <v>51.6</v>
      </c>
    </row>
    <row r="566" spans="1:11" x14ac:dyDescent="0.2">
      <c r="A566" s="14">
        <v>44036.458333333328</v>
      </c>
      <c r="B566" s="8">
        <v>12.878933999999999</v>
      </c>
      <c r="C566" s="8">
        <v>57</v>
      </c>
      <c r="D566" s="67">
        <v>0</v>
      </c>
      <c r="F566" s="8">
        <v>16.2</v>
      </c>
      <c r="G566" s="8">
        <v>49.2</v>
      </c>
      <c r="I566" s="8">
        <v>16.399999999999999</v>
      </c>
      <c r="J566" s="8">
        <v>48.9</v>
      </c>
    </row>
    <row r="567" spans="1:11" x14ac:dyDescent="0.2">
      <c r="A567" s="14">
        <v>44036.5</v>
      </c>
      <c r="B567" s="8">
        <v>14.928934</v>
      </c>
      <c r="C567" s="8">
        <v>50</v>
      </c>
      <c r="D567" s="67">
        <v>0</v>
      </c>
      <c r="F567" s="8">
        <v>15.1</v>
      </c>
      <c r="G567" s="8">
        <v>49</v>
      </c>
      <c r="I567" s="8">
        <v>15.5</v>
      </c>
      <c r="J567" s="8">
        <v>49.2</v>
      </c>
    </row>
    <row r="568" spans="1:11" x14ac:dyDescent="0.2">
      <c r="A568" s="14">
        <v>44036.541666666672</v>
      </c>
      <c r="B568" s="8">
        <v>16.528934</v>
      </c>
      <c r="C568" s="8">
        <v>45</v>
      </c>
      <c r="D568" s="67">
        <v>921</v>
      </c>
      <c r="F568" s="8">
        <v>14.3</v>
      </c>
      <c r="G568" s="8">
        <v>46</v>
      </c>
      <c r="I568" s="8">
        <v>15.7</v>
      </c>
      <c r="J568" s="8">
        <v>45.2</v>
      </c>
    </row>
    <row r="569" spans="1:11" x14ac:dyDescent="0.2">
      <c r="A569" s="14">
        <v>44036.583333333328</v>
      </c>
      <c r="B569" s="8">
        <v>18.548935</v>
      </c>
      <c r="C569" s="8">
        <v>31</v>
      </c>
      <c r="D569" s="67">
        <v>881</v>
      </c>
      <c r="F569" s="8">
        <v>15.5</v>
      </c>
      <c r="G569" s="8">
        <v>46.6</v>
      </c>
      <c r="I569" s="8">
        <v>16.2</v>
      </c>
      <c r="J569" s="8">
        <v>45.6</v>
      </c>
    </row>
    <row r="570" spans="1:11" x14ac:dyDescent="0.2">
      <c r="A570" s="14">
        <v>44036.625</v>
      </c>
      <c r="B570" s="8">
        <v>19.018934000000002</v>
      </c>
      <c r="C570" s="8">
        <v>27</v>
      </c>
      <c r="D570" s="67">
        <v>0</v>
      </c>
      <c r="F570" s="8">
        <v>15.5</v>
      </c>
      <c r="G570" s="8">
        <v>46</v>
      </c>
      <c r="I570" s="8">
        <v>15.2</v>
      </c>
      <c r="J570" s="8">
        <v>45</v>
      </c>
    </row>
    <row r="571" spans="1:11" x14ac:dyDescent="0.2">
      <c r="A571" s="14">
        <v>44036.666666666672</v>
      </c>
      <c r="B571" s="8">
        <v>18.618935</v>
      </c>
      <c r="C571" s="8">
        <v>27</v>
      </c>
      <c r="D571" s="67">
        <v>0</v>
      </c>
      <c r="F571" s="8">
        <v>15.1</v>
      </c>
      <c r="G571" s="8">
        <v>45.2</v>
      </c>
      <c r="I571" s="8">
        <v>16.100000000000001</v>
      </c>
      <c r="J571" s="8">
        <v>44.8</v>
      </c>
    </row>
    <row r="572" spans="1:11" x14ac:dyDescent="0.2">
      <c r="A572" s="14">
        <v>44036.708333333328</v>
      </c>
      <c r="B572" s="8">
        <v>17.268934000000002</v>
      </c>
      <c r="C572" s="8">
        <v>29</v>
      </c>
      <c r="D572" s="67">
        <v>0</v>
      </c>
    </row>
    <row r="573" spans="1:11" x14ac:dyDescent="0.2">
      <c r="A573" s="14">
        <v>44036.75</v>
      </c>
      <c r="B573" s="8">
        <v>14.168934</v>
      </c>
      <c r="C573" s="8">
        <v>35</v>
      </c>
      <c r="D573" s="67">
        <v>0</v>
      </c>
    </row>
    <row r="574" spans="1:11" x14ac:dyDescent="0.2">
      <c r="A574" s="14">
        <v>44036.791666666672</v>
      </c>
      <c r="B574" s="8">
        <v>12.758934</v>
      </c>
      <c r="C574" s="8">
        <v>39</v>
      </c>
      <c r="D574" s="67">
        <v>0</v>
      </c>
    </row>
    <row r="575" spans="1:11" x14ac:dyDescent="0.2">
      <c r="A575" s="14">
        <v>44036.833333333328</v>
      </c>
      <c r="B575" s="8">
        <v>11.748934</v>
      </c>
      <c r="C575" s="8">
        <v>43</v>
      </c>
      <c r="D575" s="67">
        <v>0</v>
      </c>
    </row>
    <row r="576" spans="1:11" x14ac:dyDescent="0.2">
      <c r="A576" s="14">
        <v>44036.875</v>
      </c>
      <c r="B576" s="8">
        <v>11.048933999999999</v>
      </c>
      <c r="C576" s="8">
        <v>48</v>
      </c>
      <c r="D576" s="67">
        <v>0</v>
      </c>
    </row>
    <row r="577" spans="1:14" x14ac:dyDescent="0.2">
      <c r="A577" s="14">
        <v>44036.916666666672</v>
      </c>
      <c r="B577" s="8">
        <v>10.248934</v>
      </c>
      <c r="C577" s="8">
        <v>56</v>
      </c>
      <c r="D577" s="67">
        <v>0</v>
      </c>
    </row>
    <row r="578" spans="1:14" x14ac:dyDescent="0.2">
      <c r="A578" s="14">
        <v>44036.958333333328</v>
      </c>
      <c r="B578" s="8">
        <v>7.6089339999999996</v>
      </c>
      <c r="C578" s="8">
        <v>78</v>
      </c>
      <c r="D578" s="67">
        <v>0</v>
      </c>
      <c r="E578" s="67">
        <v>75.083333333333329</v>
      </c>
    </row>
    <row r="579" spans="1:14" x14ac:dyDescent="0.2">
      <c r="A579" s="14">
        <v>44037</v>
      </c>
      <c r="B579" s="8">
        <v>6.0389337999999997</v>
      </c>
      <c r="C579" s="8">
        <v>88</v>
      </c>
      <c r="D579" s="67">
        <v>0</v>
      </c>
    </row>
    <row r="580" spans="1:14" x14ac:dyDescent="0.2">
      <c r="A580" s="14">
        <v>44037.041666666672</v>
      </c>
      <c r="B580" s="8">
        <v>5.2389336000000002</v>
      </c>
      <c r="C580" s="8">
        <v>91</v>
      </c>
      <c r="D580" s="67">
        <v>0</v>
      </c>
    </row>
    <row r="581" spans="1:14" x14ac:dyDescent="0.2">
      <c r="A581" s="14">
        <v>44037.083333333328</v>
      </c>
      <c r="B581" s="8">
        <v>4.8489336999999999</v>
      </c>
      <c r="C581" s="8">
        <v>91</v>
      </c>
      <c r="D581" s="67">
        <v>0</v>
      </c>
    </row>
    <row r="582" spans="1:14" x14ac:dyDescent="0.2">
      <c r="A582" s="14">
        <v>44037.125</v>
      </c>
      <c r="B582" s="8">
        <v>4.5289334999999999</v>
      </c>
      <c r="C582" s="8">
        <v>91</v>
      </c>
      <c r="D582" s="67">
        <v>0</v>
      </c>
    </row>
    <row r="583" spans="1:14" x14ac:dyDescent="0.2">
      <c r="A583" s="14">
        <v>44037.166666666672</v>
      </c>
      <c r="B583" s="8">
        <v>4.2489340000000002</v>
      </c>
      <c r="C583" s="8">
        <v>91</v>
      </c>
      <c r="D583" s="67">
        <v>0</v>
      </c>
    </row>
    <row r="584" spans="1:14" x14ac:dyDescent="0.2">
      <c r="A584" s="14">
        <v>44037.208333333328</v>
      </c>
      <c r="B584" s="8">
        <v>4.0289339999999996</v>
      </c>
      <c r="C584" s="8">
        <v>91</v>
      </c>
      <c r="D584" s="67">
        <v>0</v>
      </c>
    </row>
    <row r="585" spans="1:14" x14ac:dyDescent="0.2">
      <c r="A585" s="14">
        <v>44037.25</v>
      </c>
      <c r="B585" s="8">
        <v>3.8589337000000001</v>
      </c>
      <c r="C585" s="8">
        <v>92</v>
      </c>
      <c r="D585" s="67">
        <v>0</v>
      </c>
    </row>
    <row r="586" spans="1:14" x14ac:dyDescent="0.2">
      <c r="A586" s="14">
        <v>44037.291666666672</v>
      </c>
      <c r="B586" s="8">
        <v>3.6789336000000001</v>
      </c>
      <c r="C586" s="8">
        <v>95</v>
      </c>
      <c r="D586" s="67">
        <v>0</v>
      </c>
      <c r="F586" s="8" t="s">
        <v>537</v>
      </c>
      <c r="G586" s="8" t="s">
        <v>537</v>
      </c>
      <c r="H586" s="8" t="s">
        <v>537</v>
      </c>
      <c r="I586" s="8" t="s">
        <v>537</v>
      </c>
      <c r="J586" s="8" t="s">
        <v>537</v>
      </c>
      <c r="K586" s="8" t="s">
        <v>537</v>
      </c>
    </row>
    <row r="587" spans="1:14" x14ac:dyDescent="0.2">
      <c r="A587" s="14">
        <v>44037.333333333328</v>
      </c>
      <c r="B587" s="8">
        <v>7.2489340000000002</v>
      </c>
      <c r="C587" s="8">
        <v>87</v>
      </c>
      <c r="D587" s="67">
        <v>0</v>
      </c>
      <c r="F587" s="8" t="s">
        <v>537</v>
      </c>
      <c r="G587" s="8" t="s">
        <v>537</v>
      </c>
      <c r="H587" s="8" t="s">
        <v>537</v>
      </c>
      <c r="I587" s="8" t="s">
        <v>537</v>
      </c>
      <c r="J587" s="8" t="s">
        <v>537</v>
      </c>
      <c r="K587" s="8" t="s">
        <v>537</v>
      </c>
    </row>
    <row r="588" spans="1:14" x14ac:dyDescent="0.2">
      <c r="A588" s="14">
        <v>44037.375</v>
      </c>
      <c r="B588" s="8">
        <v>10.148934000000001</v>
      </c>
      <c r="C588" s="8">
        <v>73</v>
      </c>
      <c r="D588" s="67">
        <v>0</v>
      </c>
      <c r="F588" s="8" t="s">
        <v>537</v>
      </c>
      <c r="G588" s="8" t="s">
        <v>537</v>
      </c>
      <c r="H588" s="8" t="s">
        <v>537</v>
      </c>
      <c r="I588" s="8" t="s">
        <v>537</v>
      </c>
      <c r="J588" s="8" t="s">
        <v>537</v>
      </c>
      <c r="K588" s="8" t="s">
        <v>537</v>
      </c>
    </row>
    <row r="589" spans="1:14" x14ac:dyDescent="0.2">
      <c r="A589" s="14">
        <v>44037.416666666672</v>
      </c>
      <c r="B589" s="8">
        <v>12.728934000000001</v>
      </c>
      <c r="C589" s="8">
        <v>59</v>
      </c>
      <c r="D589" s="67">
        <v>0</v>
      </c>
      <c r="F589" s="8" t="s">
        <v>537</v>
      </c>
      <c r="G589" s="8" t="s">
        <v>537</v>
      </c>
      <c r="H589" s="8" t="s">
        <v>537</v>
      </c>
      <c r="I589" s="8" t="s">
        <v>537</v>
      </c>
      <c r="J589" s="8" t="s">
        <v>537</v>
      </c>
      <c r="K589" s="8" t="s">
        <v>537</v>
      </c>
    </row>
    <row r="590" spans="1:14" x14ac:dyDescent="0.2">
      <c r="A590" s="14">
        <v>44037.458333333328</v>
      </c>
      <c r="B590" s="8">
        <v>14.838934</v>
      </c>
      <c r="C590" s="8">
        <v>48</v>
      </c>
      <c r="D590" s="67">
        <v>0</v>
      </c>
      <c r="F590" s="8" t="s">
        <v>537</v>
      </c>
      <c r="G590" s="8" t="s">
        <v>537</v>
      </c>
      <c r="H590" s="8" t="s">
        <v>537</v>
      </c>
      <c r="I590" s="8" t="s">
        <v>537</v>
      </c>
      <c r="J590" s="8" t="s">
        <v>537</v>
      </c>
      <c r="K590" s="8" t="s">
        <v>537</v>
      </c>
      <c r="L590" s="8"/>
      <c r="M590" s="8"/>
      <c r="N590" s="8"/>
    </row>
    <row r="591" spans="1:14" x14ac:dyDescent="0.2">
      <c r="A591" s="14">
        <v>44037.5</v>
      </c>
      <c r="B591" s="8">
        <v>16.288934999999999</v>
      </c>
      <c r="C591" s="8">
        <v>44</v>
      </c>
      <c r="D591" s="67">
        <v>921</v>
      </c>
      <c r="F591" s="8" t="s">
        <v>537</v>
      </c>
      <c r="G591" s="8" t="s">
        <v>537</v>
      </c>
      <c r="H591" s="8" t="s">
        <v>537</v>
      </c>
      <c r="I591" s="8" t="s">
        <v>537</v>
      </c>
      <c r="J591" s="8" t="s">
        <v>537</v>
      </c>
      <c r="K591" s="8" t="s">
        <v>537</v>
      </c>
      <c r="L591" s="8"/>
      <c r="M591" s="8"/>
      <c r="N591" s="8"/>
    </row>
    <row r="592" spans="1:14" x14ac:dyDescent="0.2">
      <c r="A592" s="14">
        <v>44037.541666666672</v>
      </c>
      <c r="B592" s="8">
        <v>17.538934999999999</v>
      </c>
      <c r="C592" s="8">
        <v>39</v>
      </c>
      <c r="D592" s="67">
        <v>797</v>
      </c>
      <c r="F592" s="8" t="s">
        <v>537</v>
      </c>
      <c r="G592" s="8" t="s">
        <v>537</v>
      </c>
      <c r="H592" s="8" t="s">
        <v>537</v>
      </c>
      <c r="I592" s="8" t="s">
        <v>537</v>
      </c>
      <c r="J592" s="8" t="s">
        <v>537</v>
      </c>
      <c r="K592" s="8" t="s">
        <v>537</v>
      </c>
      <c r="L592" s="8"/>
      <c r="M592" s="8"/>
      <c r="N592" s="8"/>
    </row>
    <row r="593" spans="1:18" x14ac:dyDescent="0.2">
      <c r="A593" s="14">
        <v>44037.583333333328</v>
      </c>
      <c r="B593" s="8">
        <v>18.388935</v>
      </c>
      <c r="C593" s="8">
        <v>34</v>
      </c>
      <c r="D593" s="67">
        <v>881</v>
      </c>
      <c r="F593" s="8" t="s">
        <v>537</v>
      </c>
      <c r="G593" s="8" t="s">
        <v>537</v>
      </c>
      <c r="H593" s="8" t="s">
        <v>537</v>
      </c>
      <c r="I593" s="8" t="s">
        <v>537</v>
      </c>
      <c r="J593" s="8" t="s">
        <v>537</v>
      </c>
      <c r="K593" s="8" t="s">
        <v>537</v>
      </c>
      <c r="L593" s="8"/>
      <c r="M593" s="8"/>
      <c r="N593" s="8"/>
    </row>
    <row r="594" spans="1:18" x14ac:dyDescent="0.2">
      <c r="A594" s="14">
        <v>44037.625</v>
      </c>
      <c r="B594" s="8">
        <v>18.638935</v>
      </c>
      <c r="C594" s="8">
        <v>32</v>
      </c>
      <c r="D594" s="67">
        <v>881</v>
      </c>
      <c r="F594" s="8" t="s">
        <v>537</v>
      </c>
      <c r="G594" s="8" t="s">
        <v>537</v>
      </c>
      <c r="H594" s="8" t="s">
        <v>537</v>
      </c>
      <c r="I594" s="8" t="s">
        <v>537</v>
      </c>
      <c r="J594" s="8" t="s">
        <v>537</v>
      </c>
      <c r="K594" s="8" t="s">
        <v>537</v>
      </c>
      <c r="L594" s="8"/>
      <c r="M594" s="8"/>
      <c r="N594" s="8"/>
    </row>
    <row r="595" spans="1:18" x14ac:dyDescent="0.2">
      <c r="A595" s="14">
        <v>44037.666666666672</v>
      </c>
      <c r="B595" s="8">
        <v>18.358934000000001</v>
      </c>
      <c r="C595" s="8">
        <v>32</v>
      </c>
      <c r="D595" s="67">
        <v>881</v>
      </c>
      <c r="F595" s="8" t="s">
        <v>537</v>
      </c>
      <c r="G595" s="8" t="s">
        <v>537</v>
      </c>
      <c r="H595" s="8" t="s">
        <v>537</v>
      </c>
      <c r="I595" s="8" t="s">
        <v>537</v>
      </c>
      <c r="J595" s="8" t="s">
        <v>537</v>
      </c>
      <c r="K595" s="8" t="s">
        <v>537</v>
      </c>
      <c r="L595" s="8"/>
      <c r="M595" s="8"/>
      <c r="N595" s="8"/>
    </row>
    <row r="596" spans="1:18" x14ac:dyDescent="0.2">
      <c r="A596" s="14">
        <v>44037.708333333328</v>
      </c>
      <c r="B596" s="8">
        <v>17.278934</v>
      </c>
      <c r="C596" s="8">
        <v>34</v>
      </c>
      <c r="D596" s="67">
        <v>797</v>
      </c>
      <c r="L596" s="8"/>
      <c r="M596" s="8"/>
      <c r="N596" s="8"/>
    </row>
    <row r="597" spans="1:18" x14ac:dyDescent="0.2">
      <c r="A597" s="14">
        <v>44037.75</v>
      </c>
      <c r="B597" s="8">
        <v>14.678934</v>
      </c>
      <c r="C597" s="8">
        <v>39</v>
      </c>
      <c r="D597" s="67">
        <v>0</v>
      </c>
      <c r="L597" s="8"/>
      <c r="M597" s="8"/>
      <c r="N597" s="8"/>
    </row>
    <row r="598" spans="1:18" x14ac:dyDescent="0.2">
      <c r="A598" s="14">
        <v>44037.791666666672</v>
      </c>
      <c r="B598" s="8">
        <v>13.918934</v>
      </c>
      <c r="C598" s="8">
        <v>41</v>
      </c>
      <c r="D598" s="67">
        <v>0</v>
      </c>
      <c r="L598" s="8"/>
      <c r="M598" s="8"/>
      <c r="N598" s="8"/>
    </row>
    <row r="599" spans="1:18" x14ac:dyDescent="0.2">
      <c r="A599" s="14">
        <v>44037.833333333328</v>
      </c>
      <c r="B599" s="8">
        <v>12.878933999999999</v>
      </c>
      <c r="C599" s="8">
        <v>44</v>
      </c>
      <c r="D599" s="67">
        <v>0</v>
      </c>
      <c r="L599" s="8"/>
      <c r="M599" s="8"/>
      <c r="N599" s="8"/>
    </row>
    <row r="600" spans="1:18" x14ac:dyDescent="0.2">
      <c r="A600" s="14">
        <v>44037.875</v>
      </c>
      <c r="B600" s="8">
        <v>11.768934</v>
      </c>
      <c r="C600" s="8">
        <v>47</v>
      </c>
      <c r="D600" s="67">
        <v>0</v>
      </c>
      <c r="L600" s="8"/>
      <c r="M600" s="8"/>
      <c r="N600" s="8"/>
    </row>
    <row r="601" spans="1:18" x14ac:dyDescent="0.2">
      <c r="A601" s="14">
        <v>44037.916666666672</v>
      </c>
      <c r="B601" s="8">
        <v>11.2789345</v>
      </c>
      <c r="C601" s="8">
        <v>49</v>
      </c>
      <c r="D601" s="67">
        <v>0</v>
      </c>
      <c r="L601" s="8"/>
      <c r="M601" s="8"/>
      <c r="N601" s="8"/>
    </row>
    <row r="602" spans="1:18" x14ac:dyDescent="0.2">
      <c r="A602" s="14">
        <v>44037.958333333328</v>
      </c>
      <c r="B602" s="8">
        <v>10.488934499999999</v>
      </c>
      <c r="C602" s="8">
        <v>51</v>
      </c>
      <c r="D602" s="67">
        <v>0</v>
      </c>
      <c r="E602" s="67">
        <v>214.91666666666666</v>
      </c>
    </row>
    <row r="603" spans="1:18" x14ac:dyDescent="0.2">
      <c r="A603" s="14">
        <v>44038</v>
      </c>
      <c r="B603" s="8">
        <v>9.6389340000000008</v>
      </c>
      <c r="C603" s="8">
        <v>54</v>
      </c>
      <c r="D603" s="67">
        <v>0</v>
      </c>
      <c r="L603" s="8"/>
      <c r="M603" s="8"/>
      <c r="N603" s="8"/>
    </row>
    <row r="604" spans="1:18" x14ac:dyDescent="0.2">
      <c r="A604" s="14">
        <v>44038.041666666672</v>
      </c>
      <c r="B604" s="8">
        <v>8.258934</v>
      </c>
      <c r="C604" s="8">
        <v>60</v>
      </c>
      <c r="D604" s="67">
        <v>0</v>
      </c>
      <c r="L604" s="8"/>
      <c r="M604" s="8"/>
      <c r="N604" s="8"/>
    </row>
    <row r="605" spans="1:18" x14ac:dyDescent="0.2">
      <c r="A605" s="14">
        <v>44038.083333333328</v>
      </c>
      <c r="B605" s="8">
        <v>7.4289335999999997</v>
      </c>
      <c r="C605" s="8">
        <v>63</v>
      </c>
      <c r="D605" s="67">
        <v>0</v>
      </c>
      <c r="L605" s="8"/>
      <c r="M605" s="8"/>
      <c r="N605" s="8"/>
    </row>
    <row r="606" spans="1:18" x14ac:dyDescent="0.2">
      <c r="A606" s="14">
        <v>44038.125</v>
      </c>
      <c r="B606" s="8">
        <v>6.7389336000000002</v>
      </c>
      <c r="C606" s="8">
        <v>66</v>
      </c>
      <c r="D606" s="67">
        <v>0</v>
      </c>
      <c r="L606" s="8"/>
      <c r="M606" s="8"/>
      <c r="N606" s="8"/>
    </row>
    <row r="607" spans="1:18" x14ac:dyDescent="0.2">
      <c r="A607" s="14">
        <v>44038.166666666672</v>
      </c>
      <c r="B607" s="8">
        <v>6.1289340000000001</v>
      </c>
      <c r="C607" s="8">
        <v>69</v>
      </c>
      <c r="D607" s="67">
        <v>0</v>
      </c>
    </row>
    <row r="608" spans="1:18" x14ac:dyDescent="0.2">
      <c r="A608" s="14">
        <v>44038.208333333328</v>
      </c>
      <c r="B608" s="8">
        <v>5.5689335</v>
      </c>
      <c r="C608" s="8">
        <v>72</v>
      </c>
      <c r="D608" s="67">
        <v>0</v>
      </c>
      <c r="O608" s="8"/>
      <c r="P608" s="8"/>
      <c r="Q608" s="8"/>
      <c r="R608" s="8"/>
    </row>
    <row r="609" spans="1:18" x14ac:dyDescent="0.2">
      <c r="A609" s="14">
        <v>44038.25</v>
      </c>
      <c r="B609" s="8">
        <v>5.0789337000000003</v>
      </c>
      <c r="C609" s="8">
        <v>74</v>
      </c>
      <c r="D609" s="67">
        <v>0</v>
      </c>
    </row>
    <row r="610" spans="1:18" x14ac:dyDescent="0.2">
      <c r="A610" s="14">
        <v>44038.291666666672</v>
      </c>
      <c r="B610" s="8">
        <v>4.5789337000000003</v>
      </c>
      <c r="C610" s="8">
        <v>76</v>
      </c>
      <c r="D610" s="67">
        <v>0</v>
      </c>
      <c r="F610" s="8" t="s">
        <v>537</v>
      </c>
      <c r="G610" s="8" t="s">
        <v>537</v>
      </c>
      <c r="H610" s="8" t="s">
        <v>537</v>
      </c>
      <c r="I610" s="8" t="s">
        <v>537</v>
      </c>
      <c r="J610" s="8" t="s">
        <v>537</v>
      </c>
      <c r="K610" s="8" t="s">
        <v>537</v>
      </c>
    </row>
    <row r="611" spans="1:18" x14ac:dyDescent="0.2">
      <c r="A611" s="14">
        <v>44038.333333333328</v>
      </c>
      <c r="B611" s="8">
        <v>7.2889337999999997</v>
      </c>
      <c r="C611" s="8">
        <v>62</v>
      </c>
      <c r="D611" s="67">
        <v>0</v>
      </c>
      <c r="F611" s="8" t="s">
        <v>537</v>
      </c>
      <c r="G611" s="8" t="s">
        <v>537</v>
      </c>
      <c r="H611" s="8" t="s">
        <v>537</v>
      </c>
      <c r="I611" s="8" t="s">
        <v>537</v>
      </c>
      <c r="J611" s="8" t="s">
        <v>537</v>
      </c>
      <c r="K611" s="8" t="s">
        <v>537</v>
      </c>
    </row>
    <row r="612" spans="1:18" x14ac:dyDescent="0.2">
      <c r="A612" s="14">
        <v>44038.375</v>
      </c>
      <c r="B612" s="8">
        <v>12.888934000000001</v>
      </c>
      <c r="C612" s="8">
        <v>43</v>
      </c>
      <c r="D612" s="67">
        <v>0</v>
      </c>
      <c r="F612" s="8" t="s">
        <v>537</v>
      </c>
      <c r="G612" s="8" t="s">
        <v>537</v>
      </c>
      <c r="H612" s="8" t="s">
        <v>537</v>
      </c>
      <c r="I612" s="8" t="s">
        <v>537</v>
      </c>
      <c r="J612" s="8" t="s">
        <v>537</v>
      </c>
      <c r="K612" s="8" t="s">
        <v>537</v>
      </c>
    </row>
    <row r="613" spans="1:18" x14ac:dyDescent="0.2">
      <c r="A613" s="14">
        <v>44038.416666666672</v>
      </c>
      <c r="B613" s="8">
        <v>15.968934000000001</v>
      </c>
      <c r="C613" s="8">
        <v>34</v>
      </c>
      <c r="D613" s="67">
        <v>565</v>
      </c>
      <c r="F613" s="8" t="s">
        <v>537</v>
      </c>
      <c r="G613" s="8" t="s">
        <v>537</v>
      </c>
      <c r="H613" s="8" t="s">
        <v>537</v>
      </c>
      <c r="I613" s="8" t="s">
        <v>537</v>
      </c>
      <c r="J613" s="8" t="s">
        <v>537</v>
      </c>
      <c r="K613" s="8" t="s">
        <v>537</v>
      </c>
    </row>
    <row r="614" spans="1:18" x14ac:dyDescent="0.2">
      <c r="A614" s="14">
        <v>44038.458333333328</v>
      </c>
      <c r="B614" s="8">
        <v>17.948934999999999</v>
      </c>
      <c r="C614" s="8">
        <v>28</v>
      </c>
      <c r="D614" s="67">
        <v>0</v>
      </c>
      <c r="F614" s="8" t="s">
        <v>537</v>
      </c>
      <c r="G614" s="8" t="s">
        <v>537</v>
      </c>
      <c r="H614" s="8" t="s">
        <v>537</v>
      </c>
      <c r="I614" s="8" t="s">
        <v>537</v>
      </c>
      <c r="J614" s="8" t="s">
        <v>537</v>
      </c>
      <c r="K614" s="8" t="s">
        <v>537</v>
      </c>
    </row>
    <row r="615" spans="1:18" x14ac:dyDescent="0.2">
      <c r="A615" s="14">
        <v>44038.5</v>
      </c>
      <c r="B615" s="8">
        <v>19.268934000000002</v>
      </c>
      <c r="C615" s="8">
        <v>26</v>
      </c>
      <c r="D615" s="67">
        <v>0</v>
      </c>
      <c r="F615" s="8" t="s">
        <v>537</v>
      </c>
      <c r="G615" s="8" t="s">
        <v>537</v>
      </c>
      <c r="H615" s="8" t="s">
        <v>537</v>
      </c>
      <c r="I615" s="8" t="s">
        <v>537</v>
      </c>
      <c r="J615" s="8" t="s">
        <v>537</v>
      </c>
      <c r="K615" s="8" t="s">
        <v>537</v>
      </c>
    </row>
    <row r="616" spans="1:18" x14ac:dyDescent="0.2">
      <c r="A616" s="14">
        <v>44038.541666666672</v>
      </c>
      <c r="B616" s="8">
        <v>20.268934000000002</v>
      </c>
      <c r="C616" s="8">
        <v>25</v>
      </c>
      <c r="D616" s="67">
        <v>0</v>
      </c>
      <c r="F616" s="8" t="s">
        <v>537</v>
      </c>
      <c r="G616" s="8" t="s">
        <v>537</v>
      </c>
      <c r="H616" s="8" t="s">
        <v>537</v>
      </c>
      <c r="I616" s="8" t="s">
        <v>537</v>
      </c>
      <c r="J616" s="8" t="s">
        <v>537</v>
      </c>
      <c r="K616" s="8" t="s">
        <v>537</v>
      </c>
    </row>
    <row r="617" spans="1:18" x14ac:dyDescent="0.2">
      <c r="A617" s="14">
        <v>44038.583333333328</v>
      </c>
      <c r="B617" s="8">
        <v>21.018934000000002</v>
      </c>
      <c r="C617" s="8">
        <v>19</v>
      </c>
      <c r="D617" s="67">
        <v>0</v>
      </c>
      <c r="F617" s="8" t="s">
        <v>537</v>
      </c>
      <c r="G617" s="8" t="s">
        <v>537</v>
      </c>
      <c r="H617" s="8" t="s">
        <v>537</v>
      </c>
      <c r="I617" s="8" t="s">
        <v>537</v>
      </c>
      <c r="J617" s="8" t="s">
        <v>537</v>
      </c>
      <c r="K617" s="8" t="s">
        <v>537</v>
      </c>
    </row>
    <row r="618" spans="1:18" x14ac:dyDescent="0.2">
      <c r="A618" s="14">
        <v>44038.625</v>
      </c>
      <c r="B618" s="8">
        <v>21.318933000000001</v>
      </c>
      <c r="C618" s="8">
        <v>17</v>
      </c>
      <c r="D618" s="67">
        <v>0</v>
      </c>
      <c r="F618" s="8" t="s">
        <v>537</v>
      </c>
      <c r="G618" s="8" t="s">
        <v>537</v>
      </c>
      <c r="H618" s="8" t="s">
        <v>537</v>
      </c>
      <c r="I618" s="8" t="s">
        <v>537</v>
      </c>
      <c r="J618" s="8" t="s">
        <v>537</v>
      </c>
      <c r="K618" s="8" t="s">
        <v>537</v>
      </c>
    </row>
    <row r="619" spans="1:18" x14ac:dyDescent="0.2">
      <c r="A619" s="14">
        <v>44038.666666666672</v>
      </c>
      <c r="B619" s="8">
        <v>20.988934</v>
      </c>
      <c r="C619" s="8">
        <v>17</v>
      </c>
      <c r="D619" s="67">
        <v>0</v>
      </c>
      <c r="F619" s="8" t="s">
        <v>537</v>
      </c>
      <c r="G619" s="8" t="s">
        <v>537</v>
      </c>
      <c r="H619" s="8" t="s">
        <v>537</v>
      </c>
      <c r="I619" s="8" t="s">
        <v>537</v>
      </c>
      <c r="J619" s="8" t="s">
        <v>537</v>
      </c>
      <c r="K619" s="8" t="s">
        <v>537</v>
      </c>
    </row>
    <row r="620" spans="1:18" x14ac:dyDescent="0.2">
      <c r="A620" s="14">
        <v>44038.708333333328</v>
      </c>
      <c r="B620" s="8">
        <v>19.428934000000002</v>
      </c>
      <c r="C620" s="8">
        <v>18</v>
      </c>
      <c r="D620" s="67">
        <v>0</v>
      </c>
    </row>
    <row r="621" spans="1:18" s="8" customFormat="1" x14ac:dyDescent="0.2">
      <c r="A621" s="14">
        <v>44038.75</v>
      </c>
      <c r="B621" s="8">
        <v>15.938934</v>
      </c>
      <c r="C621" s="8">
        <v>23</v>
      </c>
      <c r="D621" s="67">
        <v>0</v>
      </c>
      <c r="O621" s="65"/>
      <c r="P621" s="65"/>
      <c r="Q621" s="65"/>
      <c r="R621" s="65"/>
    </row>
    <row r="622" spans="1:18" x14ac:dyDescent="0.2">
      <c r="A622" s="14">
        <v>44038.791666666672</v>
      </c>
      <c r="B622" s="8">
        <v>13.898934000000001</v>
      </c>
      <c r="C622" s="8">
        <v>26</v>
      </c>
      <c r="D622" s="67">
        <v>0</v>
      </c>
    </row>
    <row r="623" spans="1:18" x14ac:dyDescent="0.2">
      <c r="A623" s="14">
        <v>44038.833333333328</v>
      </c>
      <c r="B623" s="8">
        <v>11.718934000000001</v>
      </c>
      <c r="C623" s="8">
        <v>29</v>
      </c>
      <c r="D623" s="67">
        <v>0</v>
      </c>
    </row>
    <row r="624" spans="1:18" x14ac:dyDescent="0.2">
      <c r="A624" s="14">
        <v>44038.875</v>
      </c>
      <c r="B624" s="8">
        <v>9.1589349999999996</v>
      </c>
      <c r="C624" s="8">
        <v>33</v>
      </c>
      <c r="D624" s="67">
        <v>0</v>
      </c>
    </row>
    <row r="625" spans="1:10" x14ac:dyDescent="0.2">
      <c r="A625" s="14">
        <v>44038.916666666672</v>
      </c>
      <c r="B625" s="8">
        <v>7.7589335000000004</v>
      </c>
      <c r="C625" s="8">
        <v>36</v>
      </c>
      <c r="D625" s="67">
        <v>0</v>
      </c>
    </row>
    <row r="626" spans="1:10" x14ac:dyDescent="0.2">
      <c r="A626" s="14">
        <v>44038.958333333328</v>
      </c>
      <c r="B626" s="8">
        <v>6.8589339999999996</v>
      </c>
      <c r="C626" s="8">
        <v>38</v>
      </c>
      <c r="D626" s="67">
        <v>0</v>
      </c>
      <c r="E626" s="67">
        <v>23.541666666666668</v>
      </c>
    </row>
    <row r="627" spans="1:10" x14ac:dyDescent="0.2">
      <c r="A627" s="14">
        <v>44039</v>
      </c>
      <c r="B627" s="8">
        <v>5.8089336999999999</v>
      </c>
      <c r="C627" s="8">
        <v>41</v>
      </c>
      <c r="D627" s="67">
        <v>0</v>
      </c>
    </row>
    <row r="628" spans="1:10" x14ac:dyDescent="0.2">
      <c r="A628" s="14">
        <v>44039.041666666672</v>
      </c>
      <c r="B628" s="8">
        <v>5.7989335000000004</v>
      </c>
      <c r="C628" s="8">
        <v>43</v>
      </c>
      <c r="D628" s="67">
        <v>0</v>
      </c>
    </row>
    <row r="629" spans="1:10" x14ac:dyDescent="0.2">
      <c r="A629" s="14">
        <v>44039.083333333328</v>
      </c>
      <c r="B629" s="8">
        <v>8.8889340000000008</v>
      </c>
      <c r="C629" s="8">
        <v>47</v>
      </c>
      <c r="D629" s="67">
        <v>0</v>
      </c>
    </row>
    <row r="630" spans="1:10" x14ac:dyDescent="0.2">
      <c r="A630" s="14">
        <v>44039.125</v>
      </c>
      <c r="B630" s="8">
        <v>8.0489339999999991</v>
      </c>
      <c r="C630" s="8">
        <v>51</v>
      </c>
      <c r="D630" s="67">
        <v>0</v>
      </c>
    </row>
    <row r="631" spans="1:10" x14ac:dyDescent="0.2">
      <c r="A631" s="14">
        <v>44039.166666666672</v>
      </c>
      <c r="B631" s="8">
        <v>6.7389336000000002</v>
      </c>
      <c r="C631" s="8">
        <v>56</v>
      </c>
      <c r="D631" s="67">
        <v>0</v>
      </c>
    </row>
    <row r="632" spans="1:10" x14ac:dyDescent="0.2">
      <c r="A632" s="14">
        <v>44039.208333333328</v>
      </c>
      <c r="B632" s="8">
        <v>5.5489335000000004</v>
      </c>
      <c r="C632" s="8">
        <v>64</v>
      </c>
      <c r="D632" s="67">
        <v>0</v>
      </c>
    </row>
    <row r="633" spans="1:10" x14ac:dyDescent="0.2">
      <c r="A633" s="14">
        <v>44039.25</v>
      </c>
      <c r="B633" s="8">
        <v>4.6289340000000001</v>
      </c>
      <c r="C633" s="8">
        <v>77</v>
      </c>
      <c r="D633" s="67">
        <v>0</v>
      </c>
    </row>
    <row r="634" spans="1:10" x14ac:dyDescent="0.2">
      <c r="A634" s="14">
        <v>44039.291666666672</v>
      </c>
      <c r="B634" s="8">
        <v>4.1489339999999997</v>
      </c>
      <c r="C634" s="8">
        <v>89</v>
      </c>
      <c r="D634" s="67">
        <v>0</v>
      </c>
      <c r="F634" s="8">
        <v>9.1999999999999993</v>
      </c>
      <c r="G634" s="8">
        <v>62.6</v>
      </c>
      <c r="I634" s="8">
        <v>9.9</v>
      </c>
      <c r="J634" s="8">
        <v>61.1</v>
      </c>
    </row>
    <row r="635" spans="1:10" x14ac:dyDescent="0.2">
      <c r="A635" s="14">
        <v>44039.333333333328</v>
      </c>
      <c r="B635" s="8">
        <v>7.6789335999999997</v>
      </c>
      <c r="C635" s="8">
        <v>76</v>
      </c>
      <c r="D635" s="67">
        <v>0</v>
      </c>
      <c r="F635" s="8">
        <v>12.3</v>
      </c>
      <c r="G635" s="8">
        <v>55.5</v>
      </c>
      <c r="I635" s="8">
        <v>12.1</v>
      </c>
      <c r="J635" s="8">
        <v>56.6</v>
      </c>
    </row>
    <row r="636" spans="1:10" x14ac:dyDescent="0.2">
      <c r="A636" s="14">
        <v>44039.375</v>
      </c>
      <c r="B636" s="8">
        <v>10.508934</v>
      </c>
      <c r="C636" s="8">
        <v>65</v>
      </c>
      <c r="D636" s="67">
        <v>0</v>
      </c>
      <c r="F636" s="8">
        <v>13.8</v>
      </c>
      <c r="G636" s="8">
        <v>50</v>
      </c>
      <c r="I636" s="8">
        <v>13.8</v>
      </c>
      <c r="J636" s="8">
        <v>52</v>
      </c>
    </row>
    <row r="637" spans="1:10" x14ac:dyDescent="0.2">
      <c r="A637" s="14">
        <v>44039.416666666672</v>
      </c>
      <c r="B637" s="8">
        <v>13.088934</v>
      </c>
      <c r="C637" s="8">
        <v>55</v>
      </c>
      <c r="D637" s="67">
        <v>0</v>
      </c>
      <c r="F637" s="8">
        <v>15.6</v>
      </c>
      <c r="G637" s="8">
        <v>46.7</v>
      </c>
      <c r="I637" s="8">
        <v>15.3</v>
      </c>
      <c r="J637" s="8">
        <v>48</v>
      </c>
    </row>
    <row r="638" spans="1:10" x14ac:dyDescent="0.2">
      <c r="A638" s="14">
        <v>44039.458333333328</v>
      </c>
      <c r="B638" s="8">
        <v>15.308934000000001</v>
      </c>
      <c r="C638" s="8">
        <v>42</v>
      </c>
      <c r="D638" s="67">
        <v>811</v>
      </c>
      <c r="F638" s="8">
        <v>15.1</v>
      </c>
      <c r="G638" s="8">
        <v>46.6</v>
      </c>
      <c r="I638" s="8">
        <v>15</v>
      </c>
      <c r="J638" s="8">
        <v>46.1</v>
      </c>
    </row>
    <row r="639" spans="1:10" x14ac:dyDescent="0.2">
      <c r="A639" s="14">
        <v>44039.5</v>
      </c>
      <c r="B639" s="8">
        <v>16.638935</v>
      </c>
      <c r="C639" s="8">
        <v>36</v>
      </c>
      <c r="D639" s="67">
        <v>692</v>
      </c>
      <c r="F639" s="8">
        <v>11.4</v>
      </c>
      <c r="G639" s="8">
        <v>75.5</v>
      </c>
      <c r="I639" s="8">
        <v>12.6</v>
      </c>
      <c r="J639" s="8">
        <v>70.099999999999994</v>
      </c>
    </row>
    <row r="640" spans="1:10" x14ac:dyDescent="0.2">
      <c r="A640" s="14">
        <v>44039.541666666672</v>
      </c>
      <c r="B640" s="8">
        <v>17.648933</v>
      </c>
      <c r="C640" s="8">
        <v>33</v>
      </c>
      <c r="D640" s="67">
        <v>797</v>
      </c>
      <c r="F640" s="8">
        <v>11.6</v>
      </c>
      <c r="G640" s="8">
        <v>74.2</v>
      </c>
      <c r="I640" s="8">
        <v>12.1</v>
      </c>
      <c r="J640" s="8">
        <v>71.8</v>
      </c>
    </row>
    <row r="641" spans="1:10" x14ac:dyDescent="0.2">
      <c r="A641" s="14">
        <v>44039.583333333328</v>
      </c>
      <c r="B641" s="8">
        <v>18.578934</v>
      </c>
      <c r="C641" s="8">
        <v>27</v>
      </c>
      <c r="D641" s="67">
        <v>0</v>
      </c>
      <c r="F641" s="8">
        <v>15.1</v>
      </c>
      <c r="G641" s="8">
        <v>55.1</v>
      </c>
      <c r="I641" s="8">
        <v>15.2</v>
      </c>
      <c r="J641" s="8">
        <v>54.7</v>
      </c>
    </row>
    <row r="642" spans="1:10" x14ac:dyDescent="0.2">
      <c r="A642" s="14">
        <v>44039.625</v>
      </c>
      <c r="B642" s="8">
        <v>18.738934</v>
      </c>
      <c r="C642" s="8">
        <v>26</v>
      </c>
      <c r="D642" s="67">
        <v>0</v>
      </c>
      <c r="F642" s="8">
        <v>12.5</v>
      </c>
      <c r="G642" s="8">
        <v>52.1</v>
      </c>
      <c r="I642" s="8">
        <v>17.2</v>
      </c>
      <c r="J642" s="8">
        <v>39.1</v>
      </c>
    </row>
    <row r="643" spans="1:10" x14ac:dyDescent="0.2">
      <c r="A643" s="14">
        <v>44039.666666666672</v>
      </c>
      <c r="B643" s="8">
        <v>18.288934999999999</v>
      </c>
      <c r="C643" s="8">
        <v>26</v>
      </c>
      <c r="D643" s="67">
        <v>0</v>
      </c>
      <c r="F643" s="8">
        <v>16</v>
      </c>
      <c r="G643" s="8">
        <v>41.1</v>
      </c>
      <c r="I643" s="8">
        <v>17.2</v>
      </c>
      <c r="J643" s="8">
        <v>38</v>
      </c>
    </row>
    <row r="644" spans="1:10" x14ac:dyDescent="0.2">
      <c r="A644" s="14">
        <v>44039.708333333328</v>
      </c>
      <c r="B644" s="8">
        <v>17.008934</v>
      </c>
      <c r="C644" s="8">
        <v>28</v>
      </c>
      <c r="D644" s="67">
        <v>0</v>
      </c>
    </row>
    <row r="645" spans="1:10" x14ac:dyDescent="0.2">
      <c r="A645" s="14">
        <v>44039.75</v>
      </c>
      <c r="B645" s="8">
        <v>13.468934000000001</v>
      </c>
      <c r="C645" s="8">
        <v>36</v>
      </c>
      <c r="D645" s="67">
        <v>0</v>
      </c>
    </row>
    <row r="646" spans="1:10" x14ac:dyDescent="0.2">
      <c r="A646" s="14">
        <v>44039.791666666672</v>
      </c>
      <c r="B646" s="8">
        <v>12.448935000000001</v>
      </c>
      <c r="C646" s="8">
        <v>41</v>
      </c>
      <c r="D646" s="67">
        <v>0</v>
      </c>
      <c r="E646" s="67">
        <v>115</v>
      </c>
    </row>
    <row r="647" spans="1:10" x14ac:dyDescent="0.2">
      <c r="A647" s="14">
        <v>44039.833333333328</v>
      </c>
      <c r="B647" s="8">
        <v>10.868935</v>
      </c>
      <c r="C647" s="8">
        <v>51</v>
      </c>
      <c r="D647" s="67">
        <v>0</v>
      </c>
    </row>
    <row r="648" spans="1:10" x14ac:dyDescent="0.2">
      <c r="A648" s="14">
        <v>44039.875</v>
      </c>
      <c r="B648" s="8">
        <v>10.038933999999999</v>
      </c>
      <c r="C648" s="8">
        <v>63</v>
      </c>
      <c r="D648" s="67">
        <v>0</v>
      </c>
    </row>
    <row r="649" spans="1:10" x14ac:dyDescent="0.2">
      <c r="A649" s="14">
        <v>44039.916666666672</v>
      </c>
      <c r="B649" s="8">
        <v>9.8489339999999999</v>
      </c>
      <c r="C649" s="8">
        <v>67</v>
      </c>
      <c r="D649" s="67">
        <v>0</v>
      </c>
    </row>
    <row r="650" spans="1:10" x14ac:dyDescent="0.2">
      <c r="A650" s="14">
        <v>44039.958333333328</v>
      </c>
      <c r="B650" s="8">
        <v>9.1889339999999997</v>
      </c>
      <c r="C650" s="8">
        <v>73</v>
      </c>
      <c r="D650" s="67">
        <v>0</v>
      </c>
    </row>
    <row r="651" spans="1:10" x14ac:dyDescent="0.2">
      <c r="A651" s="14">
        <v>44040</v>
      </c>
      <c r="B651" s="8">
        <v>7.4989340000000002</v>
      </c>
      <c r="C651" s="8">
        <v>86</v>
      </c>
      <c r="D651" s="67">
        <v>0</v>
      </c>
    </row>
    <row r="652" spans="1:10" x14ac:dyDescent="0.2">
      <c r="A652" s="14">
        <v>44040.041666666672</v>
      </c>
      <c r="B652" s="8">
        <v>6.2289339999999997</v>
      </c>
      <c r="C652" s="8">
        <v>91</v>
      </c>
      <c r="D652" s="67">
        <v>0</v>
      </c>
    </row>
    <row r="653" spans="1:10" x14ac:dyDescent="0.2">
      <c r="A653" s="14">
        <v>44040.083333333328</v>
      </c>
      <c r="B653" s="8">
        <v>5.2989335000000004</v>
      </c>
      <c r="C653" s="8">
        <v>94</v>
      </c>
      <c r="D653" s="67">
        <v>0</v>
      </c>
    </row>
    <row r="654" spans="1:10" x14ac:dyDescent="0.2">
      <c r="A654" s="14">
        <v>44040.125</v>
      </c>
      <c r="B654" s="8">
        <v>4.8189335</v>
      </c>
      <c r="C654" s="8">
        <v>94</v>
      </c>
      <c r="D654" s="67">
        <v>0</v>
      </c>
    </row>
    <row r="655" spans="1:10" x14ac:dyDescent="0.2">
      <c r="A655" s="14">
        <v>44040.166666666672</v>
      </c>
      <c r="B655" s="8">
        <v>4.7889337999999997</v>
      </c>
      <c r="C655" s="8">
        <v>94</v>
      </c>
      <c r="D655" s="67">
        <v>0</v>
      </c>
    </row>
    <row r="656" spans="1:10" x14ac:dyDescent="0.2">
      <c r="A656" s="14">
        <v>44040.208333333328</v>
      </c>
      <c r="B656" s="8">
        <v>4.6889339999999997</v>
      </c>
      <c r="C656" s="8">
        <v>94</v>
      </c>
      <c r="D656" s="67">
        <v>0</v>
      </c>
    </row>
    <row r="657" spans="1:14" x14ac:dyDescent="0.2">
      <c r="A657" s="14">
        <v>44040.25</v>
      </c>
      <c r="B657" s="8">
        <v>4.9289335999999997</v>
      </c>
      <c r="C657" s="8">
        <v>100</v>
      </c>
      <c r="D657" s="67">
        <v>0</v>
      </c>
    </row>
    <row r="658" spans="1:14" x14ac:dyDescent="0.2">
      <c r="A658" s="14">
        <v>44040.291666666672</v>
      </c>
      <c r="B658" s="8">
        <v>6.1789335999999997</v>
      </c>
      <c r="C658" s="8">
        <v>96</v>
      </c>
      <c r="D658" s="67">
        <v>0</v>
      </c>
      <c r="F658" s="8">
        <v>9</v>
      </c>
      <c r="G658" s="8">
        <v>70.900000000000006</v>
      </c>
      <c r="I658" s="8">
        <v>9.1999999999999993</v>
      </c>
      <c r="J658" s="8">
        <v>68.5</v>
      </c>
    </row>
    <row r="659" spans="1:14" x14ac:dyDescent="0.2">
      <c r="A659" s="14">
        <v>44040.333333333328</v>
      </c>
      <c r="B659" s="8">
        <v>8.6889339999999997</v>
      </c>
      <c r="C659" s="8">
        <v>86</v>
      </c>
      <c r="D659" s="67">
        <v>0</v>
      </c>
      <c r="F659" s="8">
        <v>12.6</v>
      </c>
      <c r="G659" s="8">
        <v>75.099999999999994</v>
      </c>
      <c r="I659" s="8">
        <v>12.8</v>
      </c>
      <c r="J659" s="8">
        <v>71.599999999999994</v>
      </c>
    </row>
    <row r="660" spans="1:14" x14ac:dyDescent="0.2">
      <c r="A660" s="14">
        <v>44040.375</v>
      </c>
      <c r="B660" s="8">
        <v>10.258934</v>
      </c>
      <c r="C660" s="8">
        <v>76</v>
      </c>
      <c r="D660" s="67">
        <v>0</v>
      </c>
      <c r="F660" s="8">
        <v>15</v>
      </c>
      <c r="G660" s="8">
        <v>65.900000000000006</v>
      </c>
      <c r="I660" s="8">
        <v>15.1</v>
      </c>
      <c r="J660" s="8">
        <v>64.3</v>
      </c>
    </row>
    <row r="661" spans="1:14" x14ac:dyDescent="0.2">
      <c r="A661" s="14">
        <v>44040.416666666672</v>
      </c>
      <c r="B661" s="8">
        <v>12.298933999999999</v>
      </c>
      <c r="C661" s="8">
        <v>64</v>
      </c>
      <c r="D661" s="67">
        <v>0</v>
      </c>
      <c r="F661" s="8">
        <v>14.3</v>
      </c>
      <c r="G661" s="8">
        <v>54.1</v>
      </c>
      <c r="I661" s="8">
        <v>15.1</v>
      </c>
      <c r="J661" s="8">
        <v>53</v>
      </c>
    </row>
    <row r="662" spans="1:14" x14ac:dyDescent="0.2">
      <c r="A662" s="14">
        <v>44040.458333333328</v>
      </c>
      <c r="B662" s="8">
        <v>13.608934</v>
      </c>
      <c r="C662" s="8">
        <v>55</v>
      </c>
      <c r="D662" s="67">
        <v>0</v>
      </c>
      <c r="F662" s="8">
        <v>13.6</v>
      </c>
      <c r="G662" s="8">
        <v>56.4</v>
      </c>
      <c r="I662" s="8">
        <v>14</v>
      </c>
      <c r="J662" s="8">
        <v>55.6</v>
      </c>
    </row>
    <row r="663" spans="1:14" x14ac:dyDescent="0.2">
      <c r="A663" s="14">
        <v>44040.5</v>
      </c>
      <c r="B663" s="8">
        <v>15.018934</v>
      </c>
      <c r="C663" s="8">
        <v>47</v>
      </c>
      <c r="D663" s="67">
        <v>811</v>
      </c>
      <c r="F663" s="8">
        <v>14.7</v>
      </c>
      <c r="G663" s="8">
        <v>51.4</v>
      </c>
      <c r="I663" s="8">
        <v>14.8</v>
      </c>
      <c r="J663" s="8">
        <v>50</v>
      </c>
    </row>
    <row r="664" spans="1:14" x14ac:dyDescent="0.2">
      <c r="A664" s="14">
        <v>44040.541666666672</v>
      </c>
      <c r="B664" s="8">
        <v>15.948935000000001</v>
      </c>
      <c r="C664" s="8">
        <v>42</v>
      </c>
      <c r="D664" s="67">
        <v>811</v>
      </c>
      <c r="F664" s="8">
        <v>15.3</v>
      </c>
      <c r="G664" s="8">
        <v>49.7</v>
      </c>
      <c r="I664" s="8">
        <v>15</v>
      </c>
      <c r="J664" s="8">
        <v>49.1</v>
      </c>
    </row>
    <row r="665" spans="1:14" x14ac:dyDescent="0.2">
      <c r="A665" s="14">
        <v>44040.583333333328</v>
      </c>
      <c r="B665" s="8">
        <v>17.848934</v>
      </c>
      <c r="C665" s="8">
        <v>38</v>
      </c>
      <c r="D665" s="67">
        <v>797</v>
      </c>
      <c r="F665" s="8">
        <v>16.2</v>
      </c>
      <c r="G665" s="8">
        <v>46.4</v>
      </c>
      <c r="I665" s="8">
        <v>16.899999999999999</v>
      </c>
      <c r="J665" s="8">
        <v>45.4</v>
      </c>
    </row>
    <row r="666" spans="1:14" x14ac:dyDescent="0.2">
      <c r="A666" s="14">
        <v>44040.625</v>
      </c>
      <c r="B666" s="8">
        <v>18.048935</v>
      </c>
      <c r="C666" s="8">
        <v>36</v>
      </c>
      <c r="D666" s="67">
        <v>881</v>
      </c>
      <c r="F666" s="8">
        <v>16.2</v>
      </c>
      <c r="G666" s="8">
        <v>42.5</v>
      </c>
      <c r="I666" s="8">
        <v>17</v>
      </c>
      <c r="J666" s="8">
        <v>45.3</v>
      </c>
    </row>
    <row r="667" spans="1:14" x14ac:dyDescent="0.2">
      <c r="A667" s="14">
        <v>44040.666666666672</v>
      </c>
      <c r="B667" s="8">
        <v>17.728933000000001</v>
      </c>
      <c r="C667" s="8">
        <v>36</v>
      </c>
      <c r="D667" s="67">
        <v>797</v>
      </c>
      <c r="F667" s="8">
        <v>15.3</v>
      </c>
      <c r="G667" s="8">
        <v>47.1</v>
      </c>
      <c r="I667" s="8">
        <v>16.399999999999999</v>
      </c>
      <c r="J667" s="8">
        <v>44.1</v>
      </c>
    </row>
    <row r="668" spans="1:14" x14ac:dyDescent="0.2">
      <c r="A668" s="14">
        <v>44040.708333333328</v>
      </c>
      <c r="B668" s="8">
        <v>16.648933</v>
      </c>
      <c r="C668" s="8">
        <v>37</v>
      </c>
      <c r="D668" s="67">
        <v>692</v>
      </c>
    </row>
    <row r="669" spans="1:14" x14ac:dyDescent="0.2">
      <c r="A669" s="14">
        <v>44040.75</v>
      </c>
      <c r="B669" s="8">
        <v>13.888934000000001</v>
      </c>
      <c r="C669" s="8">
        <v>44</v>
      </c>
      <c r="D669" s="67">
        <v>0</v>
      </c>
    </row>
    <row r="670" spans="1:14" x14ac:dyDescent="0.2">
      <c r="A670" s="14">
        <v>44040.791666666672</v>
      </c>
      <c r="B670" s="8">
        <v>13.138934000000001</v>
      </c>
      <c r="C670" s="8">
        <v>46</v>
      </c>
      <c r="D670" s="67">
        <v>0</v>
      </c>
      <c r="E670" s="67">
        <v>199.54166666666666</v>
      </c>
      <c r="L670" s="8"/>
      <c r="M670" s="8"/>
      <c r="N670" s="8"/>
    </row>
    <row r="671" spans="1:14" x14ac:dyDescent="0.2">
      <c r="A671" s="14">
        <v>44040.833333333328</v>
      </c>
      <c r="B671" s="8">
        <v>12.578934</v>
      </c>
      <c r="C671" s="8">
        <v>47</v>
      </c>
      <c r="D671" s="67">
        <v>0</v>
      </c>
    </row>
    <row r="672" spans="1:14" x14ac:dyDescent="0.2">
      <c r="A672" s="14">
        <v>44040.875</v>
      </c>
      <c r="B672" s="8">
        <v>11.848934</v>
      </c>
      <c r="C672" s="8">
        <v>50</v>
      </c>
      <c r="D672" s="67">
        <v>0</v>
      </c>
    </row>
    <row r="673" spans="1:11" x14ac:dyDescent="0.2">
      <c r="A673" s="14">
        <v>44040.916666666672</v>
      </c>
      <c r="B673" s="8">
        <v>11.118935</v>
      </c>
      <c r="C673" s="8">
        <v>52</v>
      </c>
      <c r="D673" s="67">
        <v>0</v>
      </c>
    </row>
    <row r="674" spans="1:11" x14ac:dyDescent="0.2">
      <c r="A674" s="14">
        <v>44040.958333333328</v>
      </c>
      <c r="B674" s="8">
        <v>10.368935</v>
      </c>
      <c r="C674" s="8">
        <v>55</v>
      </c>
      <c r="D674" s="67">
        <v>0</v>
      </c>
    </row>
    <row r="675" spans="1:11" x14ac:dyDescent="0.2">
      <c r="A675" s="14">
        <v>44041</v>
      </c>
      <c r="B675" s="8">
        <v>9.5789340000000003</v>
      </c>
      <c r="C675" s="8">
        <v>59</v>
      </c>
      <c r="D675" s="67">
        <v>0</v>
      </c>
    </row>
    <row r="676" spans="1:11" x14ac:dyDescent="0.2">
      <c r="A676" s="14">
        <v>44041.041666666672</v>
      </c>
      <c r="B676" s="8">
        <v>8.7989339999999991</v>
      </c>
      <c r="C676" s="8">
        <v>62</v>
      </c>
      <c r="D676" s="67">
        <v>0</v>
      </c>
    </row>
    <row r="677" spans="1:11" x14ac:dyDescent="0.2">
      <c r="A677" s="14">
        <v>44041.083333333328</v>
      </c>
      <c r="B677" s="8">
        <v>8.3689350000000005</v>
      </c>
      <c r="C677" s="8">
        <v>65</v>
      </c>
      <c r="D677" s="67">
        <v>0</v>
      </c>
    </row>
    <row r="678" spans="1:11" x14ac:dyDescent="0.2">
      <c r="A678" s="14">
        <v>44041.125</v>
      </c>
      <c r="B678" s="8">
        <v>8.008934</v>
      </c>
      <c r="C678" s="8">
        <v>68</v>
      </c>
      <c r="D678" s="67">
        <v>0</v>
      </c>
    </row>
    <row r="679" spans="1:11" x14ac:dyDescent="0.2">
      <c r="A679" s="14">
        <v>44041.166666666672</v>
      </c>
      <c r="B679" s="8">
        <v>7.3789340000000001</v>
      </c>
      <c r="C679" s="8">
        <v>71</v>
      </c>
      <c r="D679" s="67">
        <v>0</v>
      </c>
    </row>
    <row r="680" spans="1:11" x14ac:dyDescent="0.2">
      <c r="A680" s="14">
        <v>44041.208333333328</v>
      </c>
      <c r="B680" s="8">
        <v>6.3589339999999996</v>
      </c>
      <c r="C680" s="8">
        <v>77</v>
      </c>
      <c r="D680" s="67">
        <v>0</v>
      </c>
    </row>
    <row r="681" spans="1:11" x14ac:dyDescent="0.2">
      <c r="A681" s="14">
        <v>44041.25</v>
      </c>
      <c r="B681" s="8">
        <v>5.9589340000000002</v>
      </c>
      <c r="C681" s="8">
        <v>80</v>
      </c>
      <c r="D681" s="67">
        <v>0</v>
      </c>
    </row>
    <row r="682" spans="1:11" x14ac:dyDescent="0.2">
      <c r="A682" s="14">
        <v>44041.291666666672</v>
      </c>
      <c r="B682" s="8">
        <v>5.4889336000000002</v>
      </c>
      <c r="C682" s="8">
        <v>84</v>
      </c>
      <c r="D682" s="67">
        <v>0</v>
      </c>
      <c r="F682" s="8">
        <v>6.5</v>
      </c>
      <c r="G682" s="8">
        <v>68.400000000000006</v>
      </c>
      <c r="H682" s="8">
        <v>144132</v>
      </c>
      <c r="I682" s="8">
        <v>6.6</v>
      </c>
      <c r="J682" s="8">
        <v>64.8</v>
      </c>
      <c r="K682" s="8">
        <v>174501</v>
      </c>
    </row>
    <row r="683" spans="1:11" x14ac:dyDescent="0.2">
      <c r="A683" s="14">
        <v>44041.333333333328</v>
      </c>
      <c r="B683" s="8">
        <v>8.2389344999999992</v>
      </c>
      <c r="C683" s="8">
        <v>70</v>
      </c>
      <c r="D683" s="67">
        <v>0</v>
      </c>
      <c r="F683" s="8">
        <v>10.3</v>
      </c>
      <c r="G683" s="8">
        <v>65.7</v>
      </c>
      <c r="I683" s="8">
        <v>10.3</v>
      </c>
      <c r="J683" s="8">
        <v>65.599999999999994</v>
      </c>
    </row>
    <row r="684" spans="1:11" x14ac:dyDescent="0.2">
      <c r="A684" s="14">
        <v>44041.375</v>
      </c>
      <c r="B684" s="8">
        <v>11.898934000000001</v>
      </c>
      <c r="C684" s="8">
        <v>58</v>
      </c>
      <c r="D684" s="67">
        <v>0</v>
      </c>
      <c r="F684" s="8">
        <v>11.6</v>
      </c>
      <c r="G684" s="8">
        <v>63.7</v>
      </c>
      <c r="I684" s="8">
        <v>12</v>
      </c>
      <c r="J684" s="8">
        <v>62.4</v>
      </c>
    </row>
    <row r="685" spans="1:11" x14ac:dyDescent="0.2">
      <c r="A685" s="14">
        <v>44041.416666666672</v>
      </c>
      <c r="B685" s="8">
        <v>14.358934</v>
      </c>
      <c r="C685" s="8">
        <v>50</v>
      </c>
      <c r="D685" s="67">
        <v>0</v>
      </c>
      <c r="F685" s="8">
        <v>13.9</v>
      </c>
      <c r="G685" s="8">
        <v>56.9</v>
      </c>
      <c r="I685" s="8">
        <v>13.4</v>
      </c>
      <c r="J685" s="8">
        <v>56.4</v>
      </c>
    </row>
    <row r="686" spans="1:11" x14ac:dyDescent="0.2">
      <c r="A686" s="14">
        <v>44041.458333333328</v>
      </c>
      <c r="B686" s="8">
        <v>16.498933999999998</v>
      </c>
      <c r="C686" s="8">
        <v>44</v>
      </c>
      <c r="D686" s="67">
        <v>921</v>
      </c>
      <c r="F686" s="8">
        <v>16.3</v>
      </c>
      <c r="G686" s="8">
        <v>51.7</v>
      </c>
      <c r="I686" s="8">
        <v>17.5</v>
      </c>
      <c r="J686" s="8">
        <v>46.5</v>
      </c>
    </row>
    <row r="687" spans="1:11" x14ac:dyDescent="0.2">
      <c r="A687" s="14">
        <v>44041.5</v>
      </c>
      <c r="B687" s="8">
        <v>18.388935</v>
      </c>
      <c r="C687" s="8">
        <v>37</v>
      </c>
      <c r="D687" s="67">
        <v>881</v>
      </c>
      <c r="F687" s="8">
        <v>18.5</v>
      </c>
      <c r="G687" s="8">
        <v>41.3</v>
      </c>
      <c r="I687" s="8">
        <v>18.2</v>
      </c>
      <c r="J687" s="8">
        <v>41.4</v>
      </c>
    </row>
    <row r="688" spans="1:11" x14ac:dyDescent="0.2">
      <c r="A688" s="14">
        <v>44041.541666666672</v>
      </c>
      <c r="B688" s="8">
        <v>19.708935</v>
      </c>
      <c r="C688" s="8">
        <v>31</v>
      </c>
      <c r="D688" s="67">
        <v>949</v>
      </c>
      <c r="F688" s="8">
        <v>20.100000000000001</v>
      </c>
      <c r="G688" s="8">
        <v>40.1</v>
      </c>
      <c r="I688" s="8">
        <v>20.100000000000001</v>
      </c>
      <c r="J688" s="8">
        <v>40</v>
      </c>
    </row>
    <row r="689" spans="1:14" x14ac:dyDescent="0.2">
      <c r="A689" s="14">
        <v>44041.583333333328</v>
      </c>
      <c r="B689" s="8">
        <v>20.638935</v>
      </c>
      <c r="C689" s="8">
        <v>23</v>
      </c>
      <c r="D689" s="67">
        <v>0</v>
      </c>
      <c r="F689" s="8">
        <v>20.3</v>
      </c>
      <c r="G689" s="8">
        <v>38.5</v>
      </c>
      <c r="I689" s="8">
        <v>20</v>
      </c>
      <c r="J689" s="8">
        <v>38.9</v>
      </c>
    </row>
    <row r="690" spans="1:14" x14ac:dyDescent="0.2">
      <c r="A690" s="14">
        <v>44041.625</v>
      </c>
      <c r="B690" s="8">
        <v>20.848934</v>
      </c>
      <c r="C690" s="8">
        <v>22</v>
      </c>
      <c r="D690" s="67">
        <v>0</v>
      </c>
      <c r="F690" s="8">
        <v>20.6</v>
      </c>
      <c r="G690" s="8">
        <v>37.5</v>
      </c>
      <c r="I690" s="8">
        <v>21.1</v>
      </c>
      <c r="J690" s="8">
        <v>37.9</v>
      </c>
    </row>
    <row r="691" spans="1:14" x14ac:dyDescent="0.2">
      <c r="A691" s="14">
        <v>44041.666666666672</v>
      </c>
      <c r="B691" s="8">
        <v>20.628934999999998</v>
      </c>
      <c r="C691" s="8">
        <v>22</v>
      </c>
      <c r="D691" s="67">
        <v>0</v>
      </c>
      <c r="F691" s="8">
        <v>20.100000000000001</v>
      </c>
      <c r="G691" s="8">
        <v>38.299999999999997</v>
      </c>
      <c r="I691" s="8">
        <v>19.8</v>
      </c>
      <c r="J691" s="8">
        <v>39.9</v>
      </c>
    </row>
    <row r="692" spans="1:14" x14ac:dyDescent="0.2">
      <c r="A692" s="14">
        <v>44041.708333333328</v>
      </c>
      <c r="B692" s="8">
        <v>19.488934</v>
      </c>
      <c r="C692" s="8">
        <v>23</v>
      </c>
      <c r="D692" s="67">
        <v>0</v>
      </c>
    </row>
    <row r="693" spans="1:14" x14ac:dyDescent="0.2">
      <c r="A693" s="14">
        <v>44041.75</v>
      </c>
      <c r="B693" s="8">
        <v>16.778934</v>
      </c>
      <c r="C693" s="8">
        <v>27</v>
      </c>
      <c r="D693" s="67">
        <v>0</v>
      </c>
    </row>
    <row r="694" spans="1:14" x14ac:dyDescent="0.2">
      <c r="A694" s="14">
        <v>44041.791666666672</v>
      </c>
      <c r="B694" s="8">
        <v>15.688934</v>
      </c>
      <c r="C694" s="8">
        <v>30</v>
      </c>
      <c r="D694" s="67">
        <v>565</v>
      </c>
      <c r="E694" s="67">
        <v>138.16666666666666</v>
      </c>
      <c r="L694" s="8"/>
      <c r="M694" s="8"/>
      <c r="N694" s="8"/>
    </row>
    <row r="695" spans="1:14" x14ac:dyDescent="0.2">
      <c r="A695" s="14">
        <v>44041.833333333328</v>
      </c>
      <c r="B695" s="8">
        <v>14.668934</v>
      </c>
      <c r="C695" s="8">
        <v>32</v>
      </c>
      <c r="D695" s="67">
        <v>0</v>
      </c>
    </row>
    <row r="696" spans="1:14" x14ac:dyDescent="0.2">
      <c r="A696" s="14">
        <v>44041.875</v>
      </c>
      <c r="B696" s="8">
        <v>13.688934</v>
      </c>
      <c r="C696" s="8">
        <v>34</v>
      </c>
      <c r="D696" s="67">
        <v>0</v>
      </c>
    </row>
    <row r="697" spans="1:14" x14ac:dyDescent="0.2">
      <c r="A697" s="14">
        <v>44041.916666666672</v>
      </c>
      <c r="B697" s="8">
        <v>12.768934</v>
      </c>
      <c r="C697" s="8">
        <v>36</v>
      </c>
      <c r="D697" s="67">
        <v>0</v>
      </c>
    </row>
    <row r="698" spans="1:14" x14ac:dyDescent="0.2">
      <c r="A698" s="14">
        <v>44041.958333333328</v>
      </c>
      <c r="B698" s="8">
        <v>11.338934</v>
      </c>
      <c r="C698" s="8">
        <v>38</v>
      </c>
      <c r="D698" s="67">
        <v>0</v>
      </c>
    </row>
    <row r="699" spans="1:14" x14ac:dyDescent="0.2">
      <c r="A699" s="14">
        <v>44042</v>
      </c>
      <c r="B699" s="8">
        <v>10.118935</v>
      </c>
      <c r="C699" s="8">
        <v>41</v>
      </c>
      <c r="D699" s="67">
        <v>0</v>
      </c>
    </row>
    <row r="700" spans="1:14" x14ac:dyDescent="0.2">
      <c r="A700" s="14">
        <v>44042.041666666672</v>
      </c>
      <c r="B700" s="8">
        <v>9.1989350000000005</v>
      </c>
      <c r="C700" s="8">
        <v>43</v>
      </c>
      <c r="D700" s="67">
        <v>0</v>
      </c>
    </row>
    <row r="701" spans="1:14" x14ac:dyDescent="0.2">
      <c r="A701" s="14">
        <v>44042.083333333328</v>
      </c>
      <c r="B701" s="8">
        <v>8.5689340000000005</v>
      </c>
      <c r="C701" s="8">
        <v>44</v>
      </c>
      <c r="D701" s="67">
        <v>0</v>
      </c>
    </row>
    <row r="702" spans="1:14" x14ac:dyDescent="0.2">
      <c r="A702" s="14">
        <v>44042.125</v>
      </c>
      <c r="B702" s="8">
        <v>7.6889339999999997</v>
      </c>
      <c r="C702" s="8">
        <v>46</v>
      </c>
      <c r="D702" s="67">
        <v>0</v>
      </c>
    </row>
    <row r="703" spans="1:14" x14ac:dyDescent="0.2">
      <c r="A703" s="14">
        <v>44042.166666666672</v>
      </c>
      <c r="B703" s="8">
        <v>7.2389336000000002</v>
      </c>
      <c r="C703" s="8">
        <v>47</v>
      </c>
      <c r="D703" s="67">
        <v>0</v>
      </c>
    </row>
    <row r="704" spans="1:14" x14ac:dyDescent="0.2">
      <c r="A704" s="14">
        <v>44042.208333333328</v>
      </c>
      <c r="B704" s="8">
        <v>6.8089336999999999</v>
      </c>
      <c r="C704" s="8">
        <v>49</v>
      </c>
      <c r="D704" s="67">
        <v>0</v>
      </c>
    </row>
    <row r="705" spans="1:14" x14ac:dyDescent="0.2">
      <c r="A705" s="14">
        <v>44042.25</v>
      </c>
      <c r="B705" s="8">
        <v>6.7889337999999997</v>
      </c>
      <c r="C705" s="8">
        <v>49</v>
      </c>
      <c r="D705" s="67">
        <v>0</v>
      </c>
    </row>
    <row r="706" spans="1:14" x14ac:dyDescent="0.2">
      <c r="A706" s="14">
        <v>44042.291666666672</v>
      </c>
      <c r="B706" s="8">
        <v>7.1789335999999997</v>
      </c>
      <c r="C706" s="8">
        <v>47</v>
      </c>
      <c r="D706" s="67">
        <v>0</v>
      </c>
      <c r="F706" s="8">
        <v>6.9</v>
      </c>
      <c r="G706" s="8">
        <v>64.400000000000006</v>
      </c>
      <c r="H706" s="8">
        <v>144319</v>
      </c>
      <c r="I706" s="8">
        <v>7.5</v>
      </c>
      <c r="J706" s="8">
        <v>63.5</v>
      </c>
      <c r="K706" s="8">
        <v>174501</v>
      </c>
    </row>
    <row r="707" spans="1:14" x14ac:dyDescent="0.2">
      <c r="A707" s="14">
        <v>44042.333333333328</v>
      </c>
      <c r="B707" s="8">
        <v>10.408935</v>
      </c>
      <c r="C707" s="8">
        <v>39</v>
      </c>
      <c r="D707" s="67">
        <v>0</v>
      </c>
      <c r="F707" s="8">
        <v>12.6</v>
      </c>
      <c r="G707" s="8">
        <v>66.2</v>
      </c>
      <c r="I707" s="8">
        <v>12.6</v>
      </c>
      <c r="J707" s="8">
        <v>64.5</v>
      </c>
    </row>
    <row r="708" spans="1:14" x14ac:dyDescent="0.2">
      <c r="A708" s="14">
        <v>44042.375</v>
      </c>
      <c r="B708" s="8">
        <v>16.158933999999999</v>
      </c>
      <c r="C708" s="8">
        <v>29</v>
      </c>
      <c r="D708" s="67">
        <v>0</v>
      </c>
      <c r="F708" s="8">
        <v>17.5</v>
      </c>
      <c r="G708" s="8">
        <v>38.700000000000003</v>
      </c>
      <c r="I708" s="8">
        <v>17.3</v>
      </c>
      <c r="J708" s="8">
        <v>36.200000000000003</v>
      </c>
    </row>
    <row r="709" spans="1:14" x14ac:dyDescent="0.2">
      <c r="A709" s="14">
        <v>44042.416666666672</v>
      </c>
      <c r="B709" s="8">
        <v>20.068933000000001</v>
      </c>
      <c r="C709" s="8">
        <v>22</v>
      </c>
      <c r="D709" s="67">
        <v>0</v>
      </c>
      <c r="F709" s="8">
        <v>21.1</v>
      </c>
      <c r="G709" s="8">
        <v>30.9</v>
      </c>
      <c r="I709" s="8">
        <v>20.6</v>
      </c>
      <c r="J709" s="8">
        <v>30.4</v>
      </c>
    </row>
    <row r="710" spans="1:14" x14ac:dyDescent="0.2">
      <c r="A710" s="14">
        <v>44042.458333333328</v>
      </c>
      <c r="B710" s="8">
        <v>21.608934000000001</v>
      </c>
      <c r="C710" s="8">
        <v>18</v>
      </c>
      <c r="D710" s="67">
        <v>0</v>
      </c>
      <c r="F710" s="8">
        <v>13.5</v>
      </c>
      <c r="G710" s="8">
        <v>41.7</v>
      </c>
      <c r="I710" s="8">
        <v>16.3</v>
      </c>
      <c r="J710" s="8">
        <v>49.5</v>
      </c>
    </row>
    <row r="711" spans="1:14" x14ac:dyDescent="0.2">
      <c r="A711" s="14">
        <v>44042.5</v>
      </c>
      <c r="B711" s="8">
        <v>22.408933999999999</v>
      </c>
      <c r="C711" s="8">
        <v>16</v>
      </c>
      <c r="D711" s="67">
        <v>0</v>
      </c>
      <c r="F711" s="8">
        <v>15.6</v>
      </c>
      <c r="G711" s="8">
        <v>41.1</v>
      </c>
      <c r="I711" s="8">
        <v>23</v>
      </c>
      <c r="J711" s="8">
        <v>30.1</v>
      </c>
    </row>
    <row r="712" spans="1:14" x14ac:dyDescent="0.2">
      <c r="A712" s="14">
        <v>44042.541666666672</v>
      </c>
      <c r="B712" s="8">
        <v>23.018934000000002</v>
      </c>
      <c r="C712" s="8">
        <v>15</v>
      </c>
      <c r="D712" s="67">
        <v>0</v>
      </c>
      <c r="F712" s="8">
        <v>16.399999999999999</v>
      </c>
      <c r="G712" s="8">
        <v>36.4</v>
      </c>
      <c r="I712" s="8">
        <v>19.8</v>
      </c>
      <c r="J712" s="8">
        <v>30.4</v>
      </c>
    </row>
    <row r="713" spans="1:14" x14ac:dyDescent="0.2">
      <c r="A713" s="14">
        <v>44042.583333333328</v>
      </c>
      <c r="B713" s="8">
        <v>22.798935</v>
      </c>
      <c r="C713" s="8">
        <v>16</v>
      </c>
      <c r="D713" s="67">
        <v>0</v>
      </c>
      <c r="F713" s="8">
        <v>20.5</v>
      </c>
      <c r="G713" s="8">
        <v>30.1</v>
      </c>
      <c r="I713" s="8">
        <v>20</v>
      </c>
      <c r="J713" s="8">
        <v>30.7</v>
      </c>
    </row>
    <row r="714" spans="1:14" x14ac:dyDescent="0.2">
      <c r="A714" s="14">
        <v>44042.625</v>
      </c>
      <c r="B714" s="8">
        <v>22.908933999999999</v>
      </c>
      <c r="C714" s="8">
        <v>15</v>
      </c>
      <c r="D714" s="67">
        <v>0</v>
      </c>
      <c r="F714" s="8">
        <v>19.3</v>
      </c>
      <c r="G714" s="8">
        <v>31.7</v>
      </c>
      <c r="I714" s="8">
        <v>20.7</v>
      </c>
      <c r="J714" s="8">
        <v>30.5</v>
      </c>
    </row>
    <row r="715" spans="1:14" x14ac:dyDescent="0.2">
      <c r="A715" s="14">
        <v>44042.666666666672</v>
      </c>
      <c r="B715" s="8">
        <v>22.588933999999998</v>
      </c>
      <c r="C715" s="8">
        <v>14</v>
      </c>
      <c r="D715" s="67">
        <v>0</v>
      </c>
      <c r="F715" s="8">
        <v>15.5</v>
      </c>
      <c r="G715" s="8">
        <v>66.099999999999994</v>
      </c>
      <c r="I715" s="8">
        <v>17</v>
      </c>
      <c r="J715" s="8">
        <v>45.3</v>
      </c>
    </row>
    <row r="716" spans="1:14" x14ac:dyDescent="0.2">
      <c r="A716" s="14">
        <v>44042.708333333328</v>
      </c>
      <c r="B716" s="8">
        <v>21.098934</v>
      </c>
      <c r="C716" s="8">
        <v>15</v>
      </c>
      <c r="D716" s="67">
        <v>0</v>
      </c>
    </row>
    <row r="717" spans="1:14" x14ac:dyDescent="0.2">
      <c r="A717" s="14">
        <v>44042.75</v>
      </c>
      <c r="B717" s="8">
        <v>17.618935</v>
      </c>
      <c r="C717" s="8">
        <v>18</v>
      </c>
      <c r="D717" s="67">
        <v>0</v>
      </c>
    </row>
    <row r="718" spans="1:14" x14ac:dyDescent="0.2">
      <c r="A718" s="14">
        <v>44042.791666666672</v>
      </c>
      <c r="B718" s="8">
        <v>15.878933999999999</v>
      </c>
      <c r="C718" s="8">
        <v>20</v>
      </c>
      <c r="D718" s="67">
        <v>0</v>
      </c>
      <c r="E718" s="67">
        <v>0</v>
      </c>
      <c r="L718" s="8"/>
      <c r="M718" s="8"/>
      <c r="N718" s="8"/>
    </row>
    <row r="719" spans="1:14" x14ac:dyDescent="0.2">
      <c r="A719" s="14">
        <v>44042.833333333328</v>
      </c>
      <c r="B719" s="8">
        <v>13.038933999999999</v>
      </c>
      <c r="C719" s="8">
        <v>23</v>
      </c>
      <c r="D719" s="67">
        <v>0</v>
      </c>
    </row>
    <row r="720" spans="1:14" x14ac:dyDescent="0.2">
      <c r="A720" s="14">
        <v>44042.875</v>
      </c>
      <c r="B720" s="8">
        <v>11.488934499999999</v>
      </c>
      <c r="C720" s="8">
        <v>27</v>
      </c>
      <c r="D720" s="67">
        <v>0</v>
      </c>
    </row>
    <row r="721" spans="1:11" x14ac:dyDescent="0.2">
      <c r="A721" s="14">
        <v>44042.916666666672</v>
      </c>
      <c r="B721" s="8">
        <v>10.068934</v>
      </c>
      <c r="C721" s="8">
        <v>30</v>
      </c>
      <c r="D721" s="67">
        <v>0</v>
      </c>
    </row>
    <row r="722" spans="1:11" x14ac:dyDescent="0.2">
      <c r="A722" s="14">
        <v>44042.958333333328</v>
      </c>
      <c r="B722" s="8">
        <v>8.9889344999999992</v>
      </c>
      <c r="C722" s="8">
        <v>33</v>
      </c>
      <c r="D722" s="67">
        <v>0</v>
      </c>
    </row>
    <row r="723" spans="1:11" x14ac:dyDescent="0.2">
      <c r="A723" s="14">
        <v>44043</v>
      </c>
      <c r="B723" s="8">
        <v>7.3789340000000001</v>
      </c>
      <c r="C723" s="8">
        <v>37</v>
      </c>
      <c r="D723" s="67">
        <v>0</v>
      </c>
    </row>
    <row r="724" spans="1:11" x14ac:dyDescent="0.2">
      <c r="A724" s="14">
        <v>44043.041666666672</v>
      </c>
      <c r="B724" s="8">
        <v>6.3689337000000004</v>
      </c>
      <c r="C724" s="8">
        <v>39</v>
      </c>
      <c r="D724" s="67">
        <v>0</v>
      </c>
    </row>
    <row r="725" spans="1:11" x14ac:dyDescent="0.2">
      <c r="A725" s="14">
        <v>44043.083333333328</v>
      </c>
      <c r="B725" s="8">
        <v>6.8989339999999997</v>
      </c>
      <c r="C725" s="8">
        <v>37</v>
      </c>
      <c r="D725" s="67">
        <v>0</v>
      </c>
    </row>
    <row r="726" spans="1:11" x14ac:dyDescent="0.2">
      <c r="A726" s="14">
        <v>44043.125</v>
      </c>
      <c r="B726" s="8">
        <v>7.3389335000000004</v>
      </c>
      <c r="C726" s="8">
        <v>40</v>
      </c>
      <c r="D726" s="67">
        <v>0</v>
      </c>
    </row>
    <row r="727" spans="1:11" x14ac:dyDescent="0.2">
      <c r="A727" s="14">
        <v>44043.166666666672</v>
      </c>
      <c r="B727" s="8">
        <v>6.9289335999999997</v>
      </c>
      <c r="C727" s="8">
        <v>46</v>
      </c>
      <c r="D727" s="67">
        <v>0</v>
      </c>
    </row>
    <row r="728" spans="1:11" x14ac:dyDescent="0.2">
      <c r="A728" s="14">
        <v>44043.208333333328</v>
      </c>
      <c r="B728" s="8">
        <v>6.4389339999999997</v>
      </c>
      <c r="C728" s="8">
        <v>49</v>
      </c>
      <c r="D728" s="67">
        <v>0</v>
      </c>
    </row>
    <row r="729" spans="1:11" x14ac:dyDescent="0.2">
      <c r="A729" s="14">
        <v>44043.25</v>
      </c>
      <c r="B729" s="8">
        <v>6.2189335999999997</v>
      </c>
      <c r="C729" s="8">
        <v>50</v>
      </c>
      <c r="D729" s="67">
        <v>0</v>
      </c>
    </row>
    <row r="730" spans="1:11" x14ac:dyDescent="0.2">
      <c r="A730" s="14">
        <v>44043.291666666672</v>
      </c>
      <c r="B730" s="8">
        <v>5.8489336999999999</v>
      </c>
      <c r="C730" s="8">
        <v>52</v>
      </c>
      <c r="D730" s="67">
        <v>0</v>
      </c>
      <c r="F730" s="8">
        <v>8.1</v>
      </c>
      <c r="G730" s="8">
        <v>77.2</v>
      </c>
      <c r="H730" s="8">
        <v>144504</v>
      </c>
      <c r="I730" s="8">
        <v>8.1</v>
      </c>
      <c r="J730" s="8">
        <v>75.400000000000006</v>
      </c>
      <c r="K730" s="8">
        <v>174501</v>
      </c>
    </row>
    <row r="731" spans="1:11" x14ac:dyDescent="0.2">
      <c r="A731" s="14">
        <v>44043.333333333328</v>
      </c>
      <c r="B731" s="8">
        <v>9.4389339999999997</v>
      </c>
      <c r="C731" s="8">
        <v>42</v>
      </c>
      <c r="D731" s="67">
        <v>0</v>
      </c>
      <c r="F731" s="8">
        <v>10.7</v>
      </c>
      <c r="G731" s="8">
        <v>79.900000000000006</v>
      </c>
      <c r="I731" s="8">
        <v>10.8</v>
      </c>
      <c r="J731" s="8">
        <v>79</v>
      </c>
    </row>
    <row r="732" spans="1:11" x14ac:dyDescent="0.2">
      <c r="A732" s="14">
        <v>44043.375</v>
      </c>
      <c r="B732" s="8">
        <v>14.2789345</v>
      </c>
      <c r="C732" s="8">
        <v>34</v>
      </c>
      <c r="D732" s="67">
        <v>0</v>
      </c>
      <c r="F732" s="8">
        <v>11.3</v>
      </c>
      <c r="G732" s="8">
        <v>78.3</v>
      </c>
      <c r="I732" s="8">
        <v>11.3</v>
      </c>
      <c r="J732" s="8">
        <v>78.900000000000006</v>
      </c>
    </row>
    <row r="733" spans="1:11" x14ac:dyDescent="0.2">
      <c r="A733" s="14">
        <v>44043.416666666672</v>
      </c>
      <c r="B733" s="8">
        <v>17.048935</v>
      </c>
      <c r="C733" s="8">
        <v>29</v>
      </c>
      <c r="D733" s="67">
        <v>0</v>
      </c>
      <c r="F733" s="8">
        <v>12.4</v>
      </c>
      <c r="G733" s="8">
        <v>75</v>
      </c>
      <c r="I733" s="8">
        <v>12.3</v>
      </c>
      <c r="J733" s="8">
        <v>75.7</v>
      </c>
    </row>
    <row r="734" spans="1:11" x14ac:dyDescent="0.2">
      <c r="A734" s="14">
        <v>44043.458333333328</v>
      </c>
      <c r="B734" s="8">
        <v>19.068933000000001</v>
      </c>
      <c r="C734" s="8">
        <v>25</v>
      </c>
      <c r="D734" s="67">
        <v>0</v>
      </c>
      <c r="F734" s="8">
        <v>16.3</v>
      </c>
      <c r="G734" s="8">
        <v>60.3</v>
      </c>
      <c r="I734" s="8">
        <v>15.2</v>
      </c>
      <c r="J734" s="8">
        <v>64.2</v>
      </c>
    </row>
    <row r="735" spans="1:11" x14ac:dyDescent="0.2">
      <c r="A735" s="14">
        <v>44043.5</v>
      </c>
      <c r="B735" s="8">
        <v>20.408933999999999</v>
      </c>
      <c r="C735" s="8">
        <v>22</v>
      </c>
      <c r="D735" s="67">
        <v>0</v>
      </c>
      <c r="F735" s="8">
        <v>19.399999999999999</v>
      </c>
      <c r="G735" s="8">
        <v>36.5</v>
      </c>
      <c r="I735" s="8">
        <v>20.100000000000001</v>
      </c>
      <c r="J735" s="8">
        <v>37.1</v>
      </c>
    </row>
    <row r="736" spans="1:11" x14ac:dyDescent="0.2">
      <c r="A736" s="14">
        <v>44043.541666666672</v>
      </c>
      <c r="B736" s="8">
        <v>21.358934000000001</v>
      </c>
      <c r="C736" s="8">
        <v>21</v>
      </c>
      <c r="D736" s="67">
        <v>0</v>
      </c>
      <c r="F736" s="8">
        <v>20.3</v>
      </c>
      <c r="G736" s="8">
        <v>34</v>
      </c>
      <c r="I736" s="8">
        <v>21</v>
      </c>
      <c r="J736" s="8">
        <v>34.9</v>
      </c>
    </row>
    <row r="737" spans="1:10" x14ac:dyDescent="0.2">
      <c r="A737" s="14">
        <v>44043.583333333328</v>
      </c>
      <c r="B737" s="8">
        <v>22.158933999999999</v>
      </c>
      <c r="C737" s="8">
        <v>15</v>
      </c>
      <c r="D737" s="67">
        <v>0</v>
      </c>
      <c r="F737" s="8">
        <v>21.7</v>
      </c>
      <c r="G737" s="8">
        <v>32</v>
      </c>
      <c r="I737" s="8">
        <v>21.2</v>
      </c>
      <c r="J737" s="8">
        <v>34.700000000000003</v>
      </c>
    </row>
    <row r="738" spans="1:10" x14ac:dyDescent="0.2">
      <c r="A738" s="14">
        <v>44043.625</v>
      </c>
      <c r="B738" s="8">
        <v>22.408933999999999</v>
      </c>
      <c r="C738" s="8">
        <v>15</v>
      </c>
      <c r="D738" s="67">
        <v>0</v>
      </c>
      <c r="F738" s="8">
        <v>21.2</v>
      </c>
      <c r="G738" s="8">
        <v>32.799999999999997</v>
      </c>
      <c r="I738" s="8">
        <v>21.1</v>
      </c>
      <c r="J738" s="8">
        <v>33.200000000000003</v>
      </c>
    </row>
    <row r="739" spans="1:10" x14ac:dyDescent="0.2">
      <c r="A739" s="14">
        <v>44043.666666666672</v>
      </c>
      <c r="B739" s="8">
        <v>22.158933999999999</v>
      </c>
      <c r="C739" s="8">
        <v>14</v>
      </c>
      <c r="D739" s="67">
        <v>0</v>
      </c>
      <c r="F739" s="8">
        <v>21</v>
      </c>
      <c r="G739" s="8">
        <v>33</v>
      </c>
      <c r="I739" s="8">
        <v>21.1</v>
      </c>
      <c r="J739" s="8">
        <v>33.200000000000003</v>
      </c>
    </row>
    <row r="740" spans="1:10" x14ac:dyDescent="0.2">
      <c r="A740" s="14">
        <v>44043.708333333328</v>
      </c>
      <c r="B740" s="8">
        <v>20.738934</v>
      </c>
      <c r="C740" s="8">
        <v>17</v>
      </c>
      <c r="D740" s="67">
        <v>0</v>
      </c>
    </row>
    <row r="741" spans="1:10" x14ac:dyDescent="0.2">
      <c r="A741" s="14">
        <v>44043.75</v>
      </c>
      <c r="B741" s="8">
        <v>18.578934</v>
      </c>
      <c r="C741" s="8">
        <v>18</v>
      </c>
      <c r="D741" s="67">
        <v>0</v>
      </c>
    </row>
    <row r="742" spans="1:10" x14ac:dyDescent="0.2">
      <c r="A742" s="14">
        <v>44043.791666666672</v>
      </c>
      <c r="B742" s="8">
        <v>17.328934</v>
      </c>
      <c r="C742" s="8">
        <v>19</v>
      </c>
      <c r="D742" s="67">
        <v>0</v>
      </c>
    </row>
    <row r="743" spans="1:10" x14ac:dyDescent="0.2">
      <c r="A743" s="14">
        <v>44043.833333333328</v>
      </c>
      <c r="B743" s="8">
        <v>16.178934000000002</v>
      </c>
      <c r="C743" s="8">
        <v>21</v>
      </c>
      <c r="D743" s="67">
        <v>0</v>
      </c>
    </row>
    <row r="744" spans="1:10" x14ac:dyDescent="0.2">
      <c r="A744" s="14">
        <v>44043.875</v>
      </c>
      <c r="B744" s="8">
        <v>15.038933999999999</v>
      </c>
      <c r="C744" s="8">
        <v>22</v>
      </c>
      <c r="D744" s="67">
        <v>0</v>
      </c>
    </row>
    <row r="745" spans="1:10" x14ac:dyDescent="0.2">
      <c r="A745" s="14">
        <v>44043.916666666672</v>
      </c>
      <c r="B745" s="8">
        <v>14.208933999999999</v>
      </c>
      <c r="C745" s="8">
        <v>23</v>
      </c>
      <c r="D745" s="67">
        <v>0</v>
      </c>
    </row>
    <row r="746" spans="1:10" x14ac:dyDescent="0.2">
      <c r="A746" s="14">
        <v>44043.958333333328</v>
      </c>
      <c r="B746" s="8">
        <v>13.168934</v>
      </c>
      <c r="C746" s="8">
        <v>25</v>
      </c>
      <c r="D746" s="67">
        <v>0</v>
      </c>
      <c r="E746" s="67">
        <v>0</v>
      </c>
    </row>
    <row r="747" spans="1:10" x14ac:dyDescent="0.2">
      <c r="A747" s="1"/>
    </row>
    <row r="748" spans="1:10" x14ac:dyDescent="0.2">
      <c r="A748" s="1"/>
    </row>
    <row r="749" spans="1:10" x14ac:dyDescent="0.2">
      <c r="A749" s="11"/>
    </row>
    <row r="750" spans="1:10" x14ac:dyDescent="0.2">
      <c r="A750" s="11"/>
    </row>
    <row r="751" spans="1:10" x14ac:dyDescent="0.2">
      <c r="A751" s="11"/>
    </row>
    <row r="752" spans="1:10" x14ac:dyDescent="0.2">
      <c r="A752" s="11"/>
    </row>
    <row r="753" spans="1:1" x14ac:dyDescent="0.2">
      <c r="A753" s="11"/>
    </row>
    <row r="754" spans="1:1" x14ac:dyDescent="0.2">
      <c r="A754" s="11"/>
    </row>
    <row r="755" spans="1:1" x14ac:dyDescent="0.2">
      <c r="A755" s="11"/>
    </row>
    <row r="756" spans="1:1" x14ac:dyDescent="0.2">
      <c r="A756" s="8"/>
    </row>
    <row r="757" spans="1:1" x14ac:dyDescent="0.2">
      <c r="A757" s="11"/>
    </row>
    <row r="758" spans="1:1" x14ac:dyDescent="0.2">
      <c r="A758" s="11"/>
    </row>
    <row r="759" spans="1:1" x14ac:dyDescent="0.2">
      <c r="A759" s="11"/>
    </row>
    <row r="760" spans="1:1" x14ac:dyDescent="0.2">
      <c r="A760" s="11"/>
    </row>
    <row r="761" spans="1:1" x14ac:dyDescent="0.2">
      <c r="A761" s="11"/>
    </row>
    <row r="762" spans="1:1" x14ac:dyDescent="0.2">
      <c r="A762" s="11"/>
    </row>
    <row r="763" spans="1:1" x14ac:dyDescent="0.2">
      <c r="A763" s="11"/>
    </row>
    <row r="764" spans="1:1" x14ac:dyDescent="0.2">
      <c r="A764" s="11"/>
    </row>
    <row r="765" spans="1:1" x14ac:dyDescent="0.2">
      <c r="A765" s="8"/>
    </row>
    <row r="766" spans="1:1" x14ac:dyDescent="0.2">
      <c r="A766" s="11"/>
    </row>
    <row r="767" spans="1:1" x14ac:dyDescent="0.2">
      <c r="A767" s="11"/>
    </row>
    <row r="768" spans="1:1" x14ac:dyDescent="0.2">
      <c r="A768" s="11"/>
    </row>
    <row r="769" spans="1:1" x14ac:dyDescent="0.2">
      <c r="A769" s="11"/>
    </row>
    <row r="770" spans="1:1" x14ac:dyDescent="0.2">
      <c r="A770" s="11"/>
    </row>
    <row r="771" spans="1:1" x14ac:dyDescent="0.2">
      <c r="A771" s="11"/>
    </row>
    <row r="772" spans="1:1" x14ac:dyDescent="0.2">
      <c r="A772" s="11"/>
    </row>
    <row r="773" spans="1:1" x14ac:dyDescent="0.2">
      <c r="A773" s="11"/>
    </row>
    <row r="774" spans="1:1" x14ac:dyDescent="0.2">
      <c r="A774" s="8"/>
    </row>
    <row r="775" spans="1:1" x14ac:dyDescent="0.2">
      <c r="A775" s="11"/>
    </row>
    <row r="776" spans="1:1" x14ac:dyDescent="0.2">
      <c r="A776" s="11"/>
    </row>
    <row r="777" spans="1:1" x14ac:dyDescent="0.2">
      <c r="A777" s="11"/>
    </row>
    <row r="778" spans="1:1" x14ac:dyDescent="0.2">
      <c r="A778" s="11"/>
    </row>
    <row r="779" spans="1:1" x14ac:dyDescent="0.2">
      <c r="A779" s="11"/>
    </row>
    <row r="780" spans="1:1" x14ac:dyDescent="0.2">
      <c r="A780" s="11"/>
    </row>
    <row r="781" spans="1:1" x14ac:dyDescent="0.2">
      <c r="A781" s="11"/>
    </row>
    <row r="782" spans="1:1" x14ac:dyDescent="0.2">
      <c r="A782" s="11"/>
    </row>
    <row r="783" spans="1:1" x14ac:dyDescent="0.2">
      <c r="A783" s="8"/>
    </row>
    <row r="784" spans="1:1" x14ac:dyDescent="0.2">
      <c r="A784" s="11"/>
    </row>
    <row r="785" spans="1:1" x14ac:dyDescent="0.2">
      <c r="A785" s="11"/>
    </row>
    <row r="786" spans="1:1" x14ac:dyDescent="0.2">
      <c r="A786" s="11"/>
    </row>
    <row r="787" spans="1:1" x14ac:dyDescent="0.2">
      <c r="A787" s="11"/>
    </row>
    <row r="788" spans="1:1" x14ac:dyDescent="0.2">
      <c r="A788" s="11"/>
    </row>
    <row r="789" spans="1:1" x14ac:dyDescent="0.2">
      <c r="A789" s="11"/>
    </row>
    <row r="790" spans="1:1" x14ac:dyDescent="0.2">
      <c r="A790" s="11"/>
    </row>
    <row r="791" spans="1:1" x14ac:dyDescent="0.2">
      <c r="A791" s="11"/>
    </row>
    <row r="792" spans="1:1" x14ac:dyDescent="0.2">
      <c r="A792" s="8"/>
    </row>
    <row r="793" spans="1:1" x14ac:dyDescent="0.2">
      <c r="A793" s="11"/>
    </row>
    <row r="794" spans="1:1" x14ac:dyDescent="0.2">
      <c r="A794" s="11"/>
    </row>
    <row r="795" spans="1:1" x14ac:dyDescent="0.2">
      <c r="A795" s="11"/>
    </row>
    <row r="796" spans="1:1" x14ac:dyDescent="0.2">
      <c r="A796" s="11"/>
    </row>
    <row r="797" spans="1:1" x14ac:dyDescent="0.2">
      <c r="A797" s="11"/>
    </row>
    <row r="798" spans="1:1" x14ac:dyDescent="0.2">
      <c r="A798" s="11"/>
    </row>
    <row r="799" spans="1:1" x14ac:dyDescent="0.2">
      <c r="A799" s="11"/>
    </row>
    <row r="800" spans="1:1" x14ac:dyDescent="0.2">
      <c r="A800" s="11"/>
    </row>
    <row r="801" spans="1:1" x14ac:dyDescent="0.2">
      <c r="A801" s="8"/>
    </row>
    <row r="802" spans="1:1" x14ac:dyDescent="0.2">
      <c r="A802" s="11"/>
    </row>
    <row r="803" spans="1:1" x14ac:dyDescent="0.2">
      <c r="A803" s="11"/>
    </row>
    <row r="804" spans="1:1" x14ac:dyDescent="0.2">
      <c r="A804" s="11"/>
    </row>
    <row r="805" spans="1:1" x14ac:dyDescent="0.2">
      <c r="A805" s="11"/>
    </row>
    <row r="806" spans="1:1" x14ac:dyDescent="0.2">
      <c r="A806" s="11"/>
    </row>
    <row r="807" spans="1:1" x14ac:dyDescent="0.2">
      <c r="A807" s="11"/>
    </row>
    <row r="808" spans="1:1" x14ac:dyDescent="0.2">
      <c r="A808" s="11"/>
    </row>
    <row r="809" spans="1:1" x14ac:dyDescent="0.2">
      <c r="A809" s="11"/>
    </row>
    <row r="810" spans="1:1" x14ac:dyDescent="0.2">
      <c r="A810" s="8"/>
    </row>
    <row r="811" spans="1:1" x14ac:dyDescent="0.2">
      <c r="A811" s="11"/>
    </row>
    <row r="812" spans="1:1" x14ac:dyDescent="0.2">
      <c r="A812" s="11"/>
    </row>
    <row r="813" spans="1:1" x14ac:dyDescent="0.2">
      <c r="A813" s="11"/>
    </row>
    <row r="814" spans="1:1" x14ac:dyDescent="0.2">
      <c r="A814" s="11"/>
    </row>
    <row r="815" spans="1:1" x14ac:dyDescent="0.2">
      <c r="A815" s="11"/>
    </row>
    <row r="816" spans="1:1" x14ac:dyDescent="0.2">
      <c r="A816" s="11"/>
    </row>
    <row r="817" spans="1:1" x14ac:dyDescent="0.2">
      <c r="A817" s="11"/>
    </row>
    <row r="818" spans="1:1" x14ac:dyDescent="0.2">
      <c r="A818" s="11"/>
    </row>
    <row r="819" spans="1:1" x14ac:dyDescent="0.2">
      <c r="A819" s="8"/>
    </row>
    <row r="820" spans="1:1" x14ac:dyDescent="0.2">
      <c r="A820" s="11"/>
    </row>
    <row r="821" spans="1:1" x14ac:dyDescent="0.2">
      <c r="A821" s="11"/>
    </row>
    <row r="822" spans="1:1" x14ac:dyDescent="0.2">
      <c r="A822" s="11"/>
    </row>
    <row r="823" spans="1:1" x14ac:dyDescent="0.2">
      <c r="A823" s="11"/>
    </row>
    <row r="824" spans="1:1" x14ac:dyDescent="0.2">
      <c r="A824" s="11"/>
    </row>
    <row r="825" spans="1:1" x14ac:dyDescent="0.2">
      <c r="A825" s="11"/>
    </row>
    <row r="826" spans="1:1" x14ac:dyDescent="0.2">
      <c r="A826" s="11"/>
    </row>
    <row r="827" spans="1:1" x14ac:dyDescent="0.2">
      <c r="A827" s="11"/>
    </row>
    <row r="828" spans="1:1" x14ac:dyDescent="0.2">
      <c r="A828" s="8"/>
    </row>
  </sheetData>
  <mergeCells count="2">
    <mergeCell ref="F1:K1"/>
    <mergeCell ref="B1:E1"/>
  </mergeCells>
  <conditionalFormatting sqref="G548:H548 J538:K547 G526:H537 F526:F548 I21:K21 I418:K427 I106:K115 I250:K260 I586:K595 I130:K139 I274:K283 I610:K619 I45:K45 I69:K69 I93:K93 I165:K165 I189:K189 I213:K213 I237:K237 I333:K333 I357:K357 I381:K381 I405:K405 I429:K429 I501:K501 I525:K525 I549:K549 I665:K665 I698:K698 F549:H1048576 I718:K718 I141:K141 J2:K20 F2:H525 F1">
    <cfRule type="containsText" dxfId="627" priority="26" operator="containsText" text="off">
      <formula>NOT(ISERROR(SEARCH("off",F1)))</formula>
    </cfRule>
  </conditionalFormatting>
  <conditionalFormatting sqref="I2:I20 I22:I44 I46:I68 I70:I92 I94:I105 I166:I188 I190:I212 I214:I236 I238:I249 I261:I273 I334:I356 I358:I380 I382:I404 I406:I417 I430:I500 I502:I524 I526:I548 I550:I585 I666:I697 I699:I717 I719:I1048576 I116:I164 I284:I332 I428 I596:I609 I620:I664 J242">
    <cfRule type="containsText" dxfId="626" priority="25" operator="containsText" text="off">
      <formula>NOT(ISERROR(SEARCH("off",I2)))</formula>
    </cfRule>
  </conditionalFormatting>
  <conditionalFormatting sqref="J22:K44 J46:K68 J70:K92 J94:K105 J166:K188 J190:K212 J214:K236 J238:K241 J261:K273 J334:K356 J358:K380 J382:K404 J406:K417 J430:K500 J502:K524 J526:K548 J550:K585 J666:K697 J699:K717 J719:K1048576 J116:K164 J284:K332 J428:K428 J596:K609 J620:K664 J243:K249 K242">
    <cfRule type="containsText" dxfId="625" priority="24" operator="containsText" text="off">
      <formula>NOT(ISERROR(SEARCH("off",J22)))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/>
  <dimension ref="A1:S828"/>
  <sheetViews>
    <sheetView zoomScale="70" zoomScaleNormal="70" zoomScalePageLayoutView="70" workbookViewId="0">
      <pane xSplit="1" topLeftCell="B1" activePane="topRight" state="frozen"/>
      <selection pane="topRight" activeCell="O3" sqref="O3"/>
    </sheetView>
  </sheetViews>
  <sheetFormatPr baseColWidth="10" defaultColWidth="11" defaultRowHeight="16" x14ac:dyDescent="0.2"/>
  <cols>
    <col min="1" max="1" width="25" style="65" customWidth="1"/>
    <col min="2" max="2" width="17" style="12" customWidth="1"/>
    <col min="3" max="3" width="13.6640625" style="65" customWidth="1"/>
    <col min="4" max="4" width="17.33203125" style="66" customWidth="1"/>
    <col min="5" max="5" width="17" style="8" customWidth="1"/>
    <col min="6" max="14" width="17" style="65" customWidth="1"/>
    <col min="15" max="15" width="12.1640625" style="65" customWidth="1"/>
    <col min="16" max="16" width="33.5" style="65" customWidth="1"/>
    <col min="17" max="19" width="11" style="65" customWidth="1"/>
    <col min="20" max="16384" width="11" style="65"/>
  </cols>
  <sheetData>
    <row r="1" spans="1:17" s="76" customFormat="1" ht="16" customHeight="1" x14ac:dyDescent="0.2">
      <c r="A1" s="85"/>
      <c r="B1" s="103" t="s">
        <v>5731</v>
      </c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M1" s="86"/>
      <c r="N1" s="86"/>
    </row>
    <row r="2" spans="1:17" s="76" customFormat="1" ht="48" x14ac:dyDescent="0.2">
      <c r="A2" s="79"/>
      <c r="B2" s="84" t="s">
        <v>9</v>
      </c>
      <c r="C2" s="77" t="s">
        <v>10</v>
      </c>
      <c r="D2" s="80" t="s">
        <v>52</v>
      </c>
      <c r="E2" s="83" t="s">
        <v>5735</v>
      </c>
      <c r="F2" s="81" t="s">
        <v>529</v>
      </c>
      <c r="G2" s="81" t="s">
        <v>530</v>
      </c>
      <c r="H2" s="81" t="s">
        <v>534</v>
      </c>
      <c r="I2" s="81" t="s">
        <v>532</v>
      </c>
      <c r="J2" s="81" t="s">
        <v>533</v>
      </c>
      <c r="K2" s="81" t="s">
        <v>531</v>
      </c>
      <c r="L2" s="81"/>
      <c r="M2" s="81"/>
      <c r="N2" s="81"/>
      <c r="O2" s="79" t="s">
        <v>5734</v>
      </c>
      <c r="P2" s="79" t="s">
        <v>541</v>
      </c>
    </row>
    <row r="3" spans="1:17" x14ac:dyDescent="0.2">
      <c r="A3" s="14">
        <v>44044</v>
      </c>
      <c r="B3" s="65">
        <v>11.878933999999999</v>
      </c>
      <c r="C3" s="65">
        <v>27</v>
      </c>
      <c r="D3" s="66">
        <v>0</v>
      </c>
      <c r="O3" s="18">
        <v>44044</v>
      </c>
      <c r="Q3" s="66"/>
    </row>
    <row r="4" spans="1:17" x14ac:dyDescent="0.2">
      <c r="A4" s="14">
        <v>44044.041666666672</v>
      </c>
      <c r="B4" s="65">
        <v>11.108934</v>
      </c>
      <c r="C4" s="65">
        <v>29</v>
      </c>
      <c r="D4" s="66">
        <v>0</v>
      </c>
      <c r="O4" s="18">
        <v>44045</v>
      </c>
      <c r="P4" s="65" t="s">
        <v>542</v>
      </c>
      <c r="Q4" s="66"/>
    </row>
    <row r="5" spans="1:17" x14ac:dyDescent="0.2">
      <c r="A5" s="14">
        <v>44044.083333333328</v>
      </c>
      <c r="B5" s="65">
        <v>10.438934</v>
      </c>
      <c r="C5" s="65">
        <v>30</v>
      </c>
      <c r="D5" s="66">
        <v>0</v>
      </c>
      <c r="O5" s="18">
        <v>44046</v>
      </c>
      <c r="P5" s="65" t="s">
        <v>542</v>
      </c>
      <c r="Q5" s="66"/>
    </row>
    <row r="6" spans="1:17" x14ac:dyDescent="0.2">
      <c r="A6" s="14">
        <v>44044.125</v>
      </c>
      <c r="B6" s="65">
        <v>9.7289340000000006</v>
      </c>
      <c r="C6" s="65">
        <v>32</v>
      </c>
      <c r="D6" s="66">
        <v>0</v>
      </c>
      <c r="O6" s="18">
        <v>44047</v>
      </c>
      <c r="P6" s="65" t="s">
        <v>543</v>
      </c>
      <c r="Q6" s="66"/>
    </row>
    <row r="7" spans="1:17" x14ac:dyDescent="0.2">
      <c r="A7" s="14">
        <v>44044.166666666672</v>
      </c>
      <c r="B7" s="65">
        <v>9.0589340000000007</v>
      </c>
      <c r="C7" s="65">
        <v>34</v>
      </c>
      <c r="D7" s="66">
        <v>0</v>
      </c>
      <c r="O7" s="18">
        <v>44048</v>
      </c>
      <c r="Q7" s="66"/>
    </row>
    <row r="8" spans="1:17" x14ac:dyDescent="0.2">
      <c r="A8" s="14">
        <v>44044.208333333328</v>
      </c>
      <c r="B8" s="65">
        <v>8.6689340000000001</v>
      </c>
      <c r="C8" s="65">
        <v>35</v>
      </c>
      <c r="D8" s="66">
        <v>0</v>
      </c>
      <c r="O8" s="18">
        <v>44049</v>
      </c>
      <c r="Q8" s="66"/>
    </row>
    <row r="9" spans="1:17" x14ac:dyDescent="0.2">
      <c r="A9" s="14">
        <v>44044.25</v>
      </c>
      <c r="B9" s="65">
        <v>8.508934</v>
      </c>
      <c r="C9" s="65">
        <v>36</v>
      </c>
      <c r="D9" s="66">
        <v>0</v>
      </c>
      <c r="O9" s="18">
        <v>44050</v>
      </c>
      <c r="Q9" s="66"/>
    </row>
    <row r="10" spans="1:17" x14ac:dyDescent="0.2">
      <c r="A10" s="14">
        <v>44044.291666666672</v>
      </c>
      <c r="B10" s="65">
        <v>8.1589349999999996</v>
      </c>
      <c r="C10" s="65">
        <v>38</v>
      </c>
      <c r="D10" s="66">
        <v>0</v>
      </c>
      <c r="F10" s="65" t="s">
        <v>537</v>
      </c>
      <c r="G10" s="65" t="s">
        <v>537</v>
      </c>
      <c r="H10" s="65" t="s">
        <v>537</v>
      </c>
      <c r="I10" s="65" t="s">
        <v>537</v>
      </c>
      <c r="J10" s="65" t="s">
        <v>537</v>
      </c>
      <c r="K10" s="65" t="s">
        <v>537</v>
      </c>
      <c r="O10" s="18">
        <v>44051</v>
      </c>
      <c r="Q10" s="66"/>
    </row>
    <row r="11" spans="1:17" x14ac:dyDescent="0.2">
      <c r="A11" s="14">
        <v>44044.333333333328</v>
      </c>
      <c r="B11" s="65">
        <v>10.408935</v>
      </c>
      <c r="C11" s="65">
        <v>34</v>
      </c>
      <c r="D11" s="66">
        <v>0</v>
      </c>
      <c r="F11" s="65" t="s">
        <v>537</v>
      </c>
      <c r="G11" s="65" t="s">
        <v>537</v>
      </c>
      <c r="H11" s="65" t="s">
        <v>537</v>
      </c>
      <c r="I11" s="65" t="s">
        <v>537</v>
      </c>
      <c r="J11" s="65" t="s">
        <v>537</v>
      </c>
      <c r="K11" s="65" t="s">
        <v>537</v>
      </c>
      <c r="O11" s="18">
        <v>44052</v>
      </c>
      <c r="Q11" s="66"/>
    </row>
    <row r="12" spans="1:17" x14ac:dyDescent="0.2">
      <c r="A12" s="14">
        <v>44044.375</v>
      </c>
      <c r="B12" s="65">
        <v>14.568934</v>
      </c>
      <c r="C12" s="65">
        <v>32</v>
      </c>
      <c r="D12" s="66">
        <v>0</v>
      </c>
      <c r="F12" s="65" t="s">
        <v>537</v>
      </c>
      <c r="G12" s="65" t="s">
        <v>537</v>
      </c>
      <c r="H12" s="65" t="s">
        <v>537</v>
      </c>
      <c r="I12" s="65" t="s">
        <v>537</v>
      </c>
      <c r="J12" s="65" t="s">
        <v>537</v>
      </c>
      <c r="K12" s="65" t="s">
        <v>537</v>
      </c>
      <c r="O12" s="18">
        <v>44053</v>
      </c>
      <c r="Q12" s="66"/>
    </row>
    <row r="13" spans="1:17" x14ac:dyDescent="0.2">
      <c r="A13" s="14">
        <v>44044.416666666672</v>
      </c>
      <c r="B13" s="65">
        <v>16.618935</v>
      </c>
      <c r="C13" s="65">
        <v>32</v>
      </c>
      <c r="D13" s="66">
        <v>692</v>
      </c>
      <c r="F13" s="65" t="s">
        <v>537</v>
      </c>
      <c r="G13" s="65" t="s">
        <v>537</v>
      </c>
      <c r="H13" s="65" t="s">
        <v>537</v>
      </c>
      <c r="I13" s="65" t="s">
        <v>537</v>
      </c>
      <c r="J13" s="65" t="s">
        <v>537</v>
      </c>
      <c r="K13" s="65" t="s">
        <v>537</v>
      </c>
      <c r="O13" s="18">
        <v>44054</v>
      </c>
      <c r="Q13" s="66"/>
    </row>
    <row r="14" spans="1:17" x14ac:dyDescent="0.2">
      <c r="A14" s="14">
        <v>44044.458333333328</v>
      </c>
      <c r="B14" s="65">
        <v>18.788934999999999</v>
      </c>
      <c r="C14" s="65">
        <v>28</v>
      </c>
      <c r="D14" s="66">
        <v>0</v>
      </c>
      <c r="F14" s="65" t="s">
        <v>537</v>
      </c>
      <c r="G14" s="65" t="s">
        <v>537</v>
      </c>
      <c r="H14" s="65" t="s">
        <v>537</v>
      </c>
      <c r="I14" s="65" t="s">
        <v>537</v>
      </c>
      <c r="J14" s="65" t="s">
        <v>537</v>
      </c>
      <c r="K14" s="65" t="s">
        <v>537</v>
      </c>
      <c r="O14" s="18">
        <v>44055</v>
      </c>
      <c r="Q14" s="66"/>
    </row>
    <row r="15" spans="1:17" x14ac:dyDescent="0.2">
      <c r="A15" s="14">
        <v>44044.5</v>
      </c>
      <c r="B15" s="65">
        <v>20.878934999999998</v>
      </c>
      <c r="C15" s="65">
        <v>24</v>
      </c>
      <c r="D15" s="66">
        <v>0</v>
      </c>
      <c r="F15" s="65" t="s">
        <v>537</v>
      </c>
      <c r="G15" s="65" t="s">
        <v>537</v>
      </c>
      <c r="H15" s="65" t="s">
        <v>537</v>
      </c>
      <c r="I15" s="65" t="s">
        <v>537</v>
      </c>
      <c r="J15" s="65" t="s">
        <v>537</v>
      </c>
      <c r="K15" s="65" t="s">
        <v>537</v>
      </c>
      <c r="O15" s="18">
        <v>44056</v>
      </c>
      <c r="Q15" s="66"/>
    </row>
    <row r="16" spans="1:17" x14ac:dyDescent="0.2">
      <c r="A16" s="14">
        <v>44044.541666666672</v>
      </c>
      <c r="B16" s="65">
        <v>22.508934</v>
      </c>
      <c r="C16" s="65">
        <v>20</v>
      </c>
      <c r="D16" s="66">
        <v>0</v>
      </c>
      <c r="F16" s="65" t="s">
        <v>537</v>
      </c>
      <c r="G16" s="65" t="s">
        <v>537</v>
      </c>
      <c r="H16" s="65" t="s">
        <v>537</v>
      </c>
      <c r="I16" s="65" t="s">
        <v>537</v>
      </c>
      <c r="J16" s="65" t="s">
        <v>537</v>
      </c>
      <c r="K16" s="65" t="s">
        <v>537</v>
      </c>
      <c r="O16" s="18">
        <v>44057</v>
      </c>
      <c r="Q16" s="66"/>
    </row>
    <row r="17" spans="1:17" ht="32" x14ac:dyDescent="0.2">
      <c r="A17" s="14">
        <v>44044.583333333328</v>
      </c>
      <c r="B17" s="65">
        <v>24.178934000000002</v>
      </c>
      <c r="C17" s="65">
        <v>8</v>
      </c>
      <c r="D17" s="66">
        <v>0</v>
      </c>
      <c r="F17" s="65" t="s">
        <v>537</v>
      </c>
      <c r="G17" s="65" t="s">
        <v>537</v>
      </c>
      <c r="H17" s="65" t="s">
        <v>537</v>
      </c>
      <c r="I17" s="65" t="s">
        <v>537</v>
      </c>
      <c r="J17" s="65" t="s">
        <v>537</v>
      </c>
      <c r="K17" s="65" t="s">
        <v>537</v>
      </c>
      <c r="O17" s="18">
        <v>44058</v>
      </c>
      <c r="P17" s="26" t="s">
        <v>549</v>
      </c>
      <c r="Q17" s="66"/>
    </row>
    <row r="18" spans="1:17" x14ac:dyDescent="0.2">
      <c r="A18" s="14">
        <v>44044.625</v>
      </c>
      <c r="B18" s="65">
        <v>24.488934</v>
      </c>
      <c r="C18" s="65">
        <v>8</v>
      </c>
      <c r="D18" s="66">
        <v>0</v>
      </c>
      <c r="F18" s="65" t="s">
        <v>537</v>
      </c>
      <c r="G18" s="65" t="s">
        <v>537</v>
      </c>
      <c r="H18" s="65" t="s">
        <v>537</v>
      </c>
      <c r="I18" s="65" t="s">
        <v>537</v>
      </c>
      <c r="J18" s="65" t="s">
        <v>537</v>
      </c>
      <c r="K18" s="65" t="s">
        <v>537</v>
      </c>
      <c r="O18" s="18">
        <v>44059</v>
      </c>
      <c r="P18" s="23" t="s">
        <v>546</v>
      </c>
      <c r="Q18" s="66"/>
    </row>
    <row r="19" spans="1:17" x14ac:dyDescent="0.2">
      <c r="A19" s="14">
        <v>44044.666666666672</v>
      </c>
      <c r="B19" s="65">
        <v>24.208935</v>
      </c>
      <c r="C19" s="65">
        <v>8</v>
      </c>
      <c r="D19" s="66">
        <v>0</v>
      </c>
      <c r="F19" s="65" t="s">
        <v>537</v>
      </c>
      <c r="G19" s="65" t="s">
        <v>537</v>
      </c>
      <c r="H19" s="65" t="s">
        <v>537</v>
      </c>
      <c r="I19" s="65" t="s">
        <v>537</v>
      </c>
      <c r="J19" s="65" t="s">
        <v>537</v>
      </c>
      <c r="K19" s="65" t="s">
        <v>537</v>
      </c>
      <c r="O19" s="18">
        <v>44060</v>
      </c>
      <c r="P19" s="23" t="s">
        <v>547</v>
      </c>
      <c r="Q19" s="66"/>
    </row>
    <row r="20" spans="1:17" x14ac:dyDescent="0.2">
      <c r="A20" s="14">
        <v>44044.708333333328</v>
      </c>
      <c r="B20" s="65">
        <v>22.908933999999999</v>
      </c>
      <c r="C20" s="65">
        <v>10</v>
      </c>
      <c r="D20" s="66">
        <v>0</v>
      </c>
      <c r="O20" s="18">
        <v>44061</v>
      </c>
      <c r="P20" s="23" t="s">
        <v>544</v>
      </c>
      <c r="Q20" s="66"/>
    </row>
    <row r="21" spans="1:17" x14ac:dyDescent="0.2">
      <c r="A21" s="14">
        <v>44044.75</v>
      </c>
      <c r="B21" s="65">
        <v>20.548935</v>
      </c>
      <c r="C21" s="65">
        <v>10</v>
      </c>
      <c r="D21" s="66">
        <v>0</v>
      </c>
      <c r="O21" s="18">
        <v>44062</v>
      </c>
      <c r="Q21" s="66"/>
    </row>
    <row r="22" spans="1:17" x14ac:dyDescent="0.2">
      <c r="A22" s="14">
        <v>44044.791666666672</v>
      </c>
      <c r="B22" s="65">
        <v>18.328934</v>
      </c>
      <c r="C22" s="65">
        <v>12</v>
      </c>
      <c r="D22" s="66">
        <v>0</v>
      </c>
      <c r="O22" s="18">
        <v>44063</v>
      </c>
      <c r="Q22" s="66"/>
    </row>
    <row r="23" spans="1:17" x14ac:dyDescent="0.2">
      <c r="A23" s="14">
        <v>44044.833333333328</v>
      </c>
      <c r="B23" s="65">
        <v>17.038934999999999</v>
      </c>
      <c r="C23" s="65">
        <v>13</v>
      </c>
      <c r="D23" s="66">
        <v>0</v>
      </c>
      <c r="O23" s="18">
        <v>44064</v>
      </c>
      <c r="P23" s="23"/>
      <c r="Q23" s="66"/>
    </row>
    <row r="24" spans="1:17" x14ac:dyDescent="0.2">
      <c r="A24" s="14">
        <v>44044.875</v>
      </c>
      <c r="B24" s="65">
        <v>15.478934000000001</v>
      </c>
      <c r="C24" s="65">
        <v>14</v>
      </c>
      <c r="D24" s="66">
        <v>0</v>
      </c>
      <c r="O24" s="18">
        <v>44065</v>
      </c>
      <c r="P24" s="23" t="s">
        <v>545</v>
      </c>
      <c r="Q24" s="66"/>
    </row>
    <row r="25" spans="1:17" x14ac:dyDescent="0.2">
      <c r="A25" s="14">
        <v>44044.916666666672</v>
      </c>
      <c r="B25" s="65">
        <v>14.618935</v>
      </c>
      <c r="C25" s="65">
        <v>15</v>
      </c>
      <c r="D25" s="66">
        <v>0</v>
      </c>
      <c r="O25" s="18">
        <v>44066</v>
      </c>
      <c r="Q25" s="66"/>
    </row>
    <row r="26" spans="1:17" x14ac:dyDescent="0.2">
      <c r="A26" s="14">
        <v>44044.958333333328</v>
      </c>
      <c r="B26" s="65">
        <v>13.198935000000001</v>
      </c>
      <c r="C26" s="65">
        <v>17</v>
      </c>
      <c r="D26" s="66">
        <v>0</v>
      </c>
      <c r="E26" s="67">
        <v>28.833333333333332</v>
      </c>
      <c r="L26" s="8"/>
      <c r="M26" s="8"/>
      <c r="N26" s="8"/>
      <c r="O26" s="18">
        <v>44067</v>
      </c>
      <c r="Q26" s="66"/>
    </row>
    <row r="27" spans="1:17" x14ac:dyDescent="0.2">
      <c r="A27" s="14">
        <v>44045</v>
      </c>
      <c r="B27" s="65">
        <v>12.178934</v>
      </c>
      <c r="C27" s="65">
        <v>18</v>
      </c>
      <c r="D27" s="66">
        <v>0</v>
      </c>
      <c r="O27" s="18">
        <v>44068</v>
      </c>
      <c r="Q27" s="66"/>
    </row>
    <row r="28" spans="1:17" x14ac:dyDescent="0.2">
      <c r="A28" s="14">
        <v>44045.041666666672</v>
      </c>
      <c r="B28" s="65">
        <v>10.918934</v>
      </c>
      <c r="C28" s="65">
        <v>22</v>
      </c>
      <c r="D28" s="66">
        <v>0</v>
      </c>
      <c r="O28" s="18">
        <v>44069</v>
      </c>
      <c r="Q28" s="66"/>
    </row>
    <row r="29" spans="1:17" x14ac:dyDescent="0.2">
      <c r="A29" s="14">
        <v>44045.083333333328</v>
      </c>
      <c r="B29" s="65">
        <v>9.3789339999999992</v>
      </c>
      <c r="C29" s="65">
        <v>42</v>
      </c>
      <c r="D29" s="66">
        <v>0</v>
      </c>
      <c r="O29" s="18">
        <v>44070</v>
      </c>
      <c r="Q29" s="66"/>
    </row>
    <row r="30" spans="1:17" ht="15.75" customHeight="1" x14ac:dyDescent="0.2">
      <c r="A30" s="14">
        <v>44045.125</v>
      </c>
      <c r="B30" s="65">
        <v>7.9089336000000001</v>
      </c>
      <c r="C30" s="65">
        <v>59</v>
      </c>
      <c r="D30" s="66">
        <v>0</v>
      </c>
      <c r="O30" s="18">
        <v>44071</v>
      </c>
      <c r="Q30" s="66"/>
    </row>
    <row r="31" spans="1:17" x14ac:dyDescent="0.2">
      <c r="A31" s="14">
        <v>44045.166666666672</v>
      </c>
      <c r="B31" s="65">
        <v>7.5689335</v>
      </c>
      <c r="C31" s="65">
        <v>63</v>
      </c>
      <c r="D31" s="66">
        <v>0</v>
      </c>
      <c r="O31" s="18">
        <v>44072</v>
      </c>
      <c r="Q31" s="66"/>
    </row>
    <row r="32" spans="1:17" x14ac:dyDescent="0.2">
      <c r="A32" s="14">
        <v>44045.208333333328</v>
      </c>
      <c r="B32" s="65">
        <v>7.2389336000000002</v>
      </c>
      <c r="C32" s="65">
        <v>65</v>
      </c>
      <c r="D32" s="66">
        <v>0</v>
      </c>
      <c r="O32" s="18">
        <v>44073</v>
      </c>
      <c r="Q32" s="66"/>
    </row>
    <row r="33" spans="1:19" x14ac:dyDescent="0.2">
      <c r="A33" s="14">
        <v>44045.25</v>
      </c>
      <c r="B33" s="65">
        <v>7.1289340000000001</v>
      </c>
      <c r="C33" s="65">
        <v>65</v>
      </c>
      <c r="D33" s="66">
        <v>0</v>
      </c>
      <c r="O33" s="18">
        <v>44074</v>
      </c>
      <c r="Q33" s="66"/>
    </row>
    <row r="34" spans="1:19" x14ac:dyDescent="0.2">
      <c r="A34" s="14">
        <v>44045.291666666672</v>
      </c>
      <c r="B34" s="65">
        <v>7.1389336999999999</v>
      </c>
      <c r="C34" s="65">
        <v>65</v>
      </c>
      <c r="D34" s="66">
        <v>0</v>
      </c>
      <c r="F34" s="65" t="s">
        <v>537</v>
      </c>
      <c r="G34" s="65" t="s">
        <v>537</v>
      </c>
      <c r="H34" s="65" t="s">
        <v>537</v>
      </c>
      <c r="I34" s="65" t="s">
        <v>537</v>
      </c>
      <c r="J34" s="65" t="s">
        <v>537</v>
      </c>
      <c r="K34" s="65" t="s">
        <v>537</v>
      </c>
      <c r="O34" s="8"/>
      <c r="P34" s="8"/>
      <c r="Q34" s="67"/>
      <c r="R34" s="8"/>
      <c r="S34" s="8"/>
    </row>
    <row r="35" spans="1:19" x14ac:dyDescent="0.2">
      <c r="A35" s="14">
        <v>44045.333333333328</v>
      </c>
      <c r="B35" s="65">
        <v>10.378933999999999</v>
      </c>
      <c r="C35" s="65">
        <v>58</v>
      </c>
      <c r="D35" s="66">
        <v>0</v>
      </c>
      <c r="F35" s="65" t="s">
        <v>537</v>
      </c>
      <c r="G35" s="65" t="s">
        <v>537</v>
      </c>
      <c r="H35" s="65" t="s">
        <v>537</v>
      </c>
      <c r="I35" s="65" t="s">
        <v>537</v>
      </c>
      <c r="J35" s="65" t="s">
        <v>537</v>
      </c>
      <c r="K35" s="65" t="s">
        <v>537</v>
      </c>
      <c r="O35" s="8"/>
      <c r="P35" s="71"/>
      <c r="Q35" s="8"/>
      <c r="R35" s="8"/>
      <c r="S35" s="8"/>
    </row>
    <row r="36" spans="1:19" x14ac:dyDescent="0.2">
      <c r="A36" s="14">
        <v>44045.375</v>
      </c>
      <c r="B36" s="65">
        <v>15.708933999999999</v>
      </c>
      <c r="C36" s="65">
        <v>45</v>
      </c>
      <c r="D36" s="66">
        <v>811</v>
      </c>
      <c r="F36" s="65" t="s">
        <v>537</v>
      </c>
      <c r="G36" s="65" t="s">
        <v>537</v>
      </c>
      <c r="H36" s="65" t="s">
        <v>537</v>
      </c>
      <c r="I36" s="65" t="s">
        <v>537</v>
      </c>
      <c r="J36" s="65" t="s">
        <v>537</v>
      </c>
      <c r="K36" s="65" t="s">
        <v>537</v>
      </c>
      <c r="O36" s="72"/>
      <c r="P36" s="8"/>
      <c r="Q36" s="8"/>
      <c r="R36" s="8"/>
      <c r="S36" s="8"/>
    </row>
    <row r="37" spans="1:19" x14ac:dyDescent="0.2">
      <c r="A37" s="14">
        <v>44045.416666666672</v>
      </c>
      <c r="B37" s="65">
        <v>18.518934000000002</v>
      </c>
      <c r="C37" s="65">
        <v>36</v>
      </c>
      <c r="D37" s="66">
        <v>881</v>
      </c>
      <c r="F37" s="65" t="s">
        <v>537</v>
      </c>
      <c r="G37" s="65" t="s">
        <v>537</v>
      </c>
      <c r="H37" s="65" t="s">
        <v>537</v>
      </c>
      <c r="I37" s="65" t="s">
        <v>537</v>
      </c>
      <c r="J37" s="65" t="s">
        <v>537</v>
      </c>
      <c r="K37" s="65" t="s">
        <v>537</v>
      </c>
      <c r="O37" s="8"/>
      <c r="P37" s="8"/>
      <c r="Q37" s="8"/>
      <c r="R37" s="8"/>
      <c r="S37" s="8"/>
    </row>
    <row r="38" spans="1:19" x14ac:dyDescent="0.2">
      <c r="A38" s="14">
        <v>44045.458333333328</v>
      </c>
      <c r="B38" s="65">
        <v>20.378934999999998</v>
      </c>
      <c r="C38" s="65">
        <v>30</v>
      </c>
      <c r="D38" s="66">
        <v>1003</v>
      </c>
      <c r="F38" s="65" t="s">
        <v>537</v>
      </c>
      <c r="G38" s="65" t="s">
        <v>537</v>
      </c>
      <c r="H38" s="65" t="s">
        <v>537</v>
      </c>
      <c r="I38" s="65" t="s">
        <v>537</v>
      </c>
      <c r="J38" s="65" t="s">
        <v>537</v>
      </c>
      <c r="K38" s="65" t="s">
        <v>537</v>
      </c>
      <c r="O38" s="8"/>
      <c r="P38" s="8"/>
      <c r="Q38" s="8"/>
      <c r="R38" s="8"/>
      <c r="S38" s="8"/>
    </row>
    <row r="39" spans="1:19" x14ac:dyDescent="0.2">
      <c r="A39" s="14">
        <v>44045.5</v>
      </c>
      <c r="B39" s="65">
        <v>21.928934000000002</v>
      </c>
      <c r="C39" s="65">
        <v>26</v>
      </c>
      <c r="D39" s="66">
        <v>0</v>
      </c>
      <c r="F39" s="65" t="s">
        <v>537</v>
      </c>
      <c r="G39" s="65" t="s">
        <v>537</v>
      </c>
      <c r="H39" s="65" t="s">
        <v>537</v>
      </c>
      <c r="I39" s="65" t="s">
        <v>537</v>
      </c>
      <c r="J39" s="65" t="s">
        <v>537</v>
      </c>
      <c r="K39" s="65" t="s">
        <v>537</v>
      </c>
      <c r="O39" s="8"/>
      <c r="P39" s="8"/>
      <c r="Q39" s="8"/>
      <c r="R39" s="8"/>
      <c r="S39" s="8"/>
    </row>
    <row r="40" spans="1:19" x14ac:dyDescent="0.2">
      <c r="A40" s="14">
        <v>44045.541666666672</v>
      </c>
      <c r="B40" s="65">
        <v>23.308933</v>
      </c>
      <c r="C40" s="65">
        <v>21</v>
      </c>
      <c r="D40" s="66">
        <v>0</v>
      </c>
      <c r="F40" s="65" t="s">
        <v>537</v>
      </c>
      <c r="G40" s="65" t="s">
        <v>537</v>
      </c>
      <c r="H40" s="65" t="s">
        <v>537</v>
      </c>
      <c r="I40" s="65" t="s">
        <v>537</v>
      </c>
      <c r="J40" s="65" t="s">
        <v>537</v>
      </c>
      <c r="K40" s="65" t="s">
        <v>537</v>
      </c>
      <c r="O40" s="8"/>
      <c r="P40" s="8"/>
      <c r="Q40" s="8"/>
      <c r="R40" s="8"/>
      <c r="S40" s="8"/>
    </row>
    <row r="41" spans="1:19" x14ac:dyDescent="0.2">
      <c r="A41" s="14">
        <v>44045.583333333328</v>
      </c>
      <c r="B41" s="65">
        <v>24.238934</v>
      </c>
      <c r="C41" s="65">
        <v>14</v>
      </c>
      <c r="D41" s="66">
        <v>0</v>
      </c>
      <c r="F41" s="65" t="s">
        <v>537</v>
      </c>
      <c r="G41" s="65" t="s">
        <v>537</v>
      </c>
      <c r="H41" s="65" t="s">
        <v>537</v>
      </c>
      <c r="I41" s="65" t="s">
        <v>537</v>
      </c>
      <c r="J41" s="65" t="s">
        <v>537</v>
      </c>
      <c r="K41" s="65" t="s">
        <v>537</v>
      </c>
      <c r="O41" s="8"/>
      <c r="P41" s="8"/>
      <c r="Q41" s="8"/>
      <c r="R41" s="8"/>
      <c r="S41" s="8"/>
    </row>
    <row r="42" spans="1:19" x14ac:dyDescent="0.2">
      <c r="A42" s="14">
        <v>44045.625</v>
      </c>
      <c r="B42" s="65">
        <v>24.378934999999998</v>
      </c>
      <c r="C42" s="65">
        <v>13</v>
      </c>
      <c r="D42" s="66">
        <v>0</v>
      </c>
      <c r="F42" s="65" t="s">
        <v>537</v>
      </c>
      <c r="G42" s="65" t="s">
        <v>537</v>
      </c>
      <c r="H42" s="65" t="s">
        <v>537</v>
      </c>
      <c r="I42" s="65" t="s">
        <v>537</v>
      </c>
      <c r="J42" s="65" t="s">
        <v>537</v>
      </c>
      <c r="K42" s="65" t="s">
        <v>537</v>
      </c>
      <c r="O42" s="8"/>
      <c r="P42" s="8"/>
      <c r="Q42" s="8"/>
      <c r="R42" s="8"/>
      <c r="S42" s="8"/>
    </row>
    <row r="43" spans="1:19" x14ac:dyDescent="0.2">
      <c r="A43" s="14">
        <v>44045.666666666672</v>
      </c>
      <c r="B43" s="65">
        <v>23.928934000000002</v>
      </c>
      <c r="C43" s="65">
        <v>13</v>
      </c>
      <c r="D43" s="66">
        <v>0</v>
      </c>
      <c r="F43" s="65" t="s">
        <v>537</v>
      </c>
      <c r="G43" s="65" t="s">
        <v>537</v>
      </c>
      <c r="H43" s="65" t="s">
        <v>537</v>
      </c>
      <c r="I43" s="65" t="s">
        <v>537</v>
      </c>
      <c r="J43" s="65" t="s">
        <v>537</v>
      </c>
      <c r="K43" s="65" t="s">
        <v>537</v>
      </c>
      <c r="O43" s="8"/>
      <c r="P43" s="8"/>
      <c r="Q43" s="8"/>
      <c r="R43" s="8"/>
      <c r="S43" s="8"/>
    </row>
    <row r="44" spans="1:19" x14ac:dyDescent="0.2">
      <c r="A44" s="14">
        <v>44045.708333333328</v>
      </c>
      <c r="B44" s="65">
        <v>22.158933999999999</v>
      </c>
      <c r="C44" s="65">
        <v>15</v>
      </c>
      <c r="D44" s="66">
        <v>0</v>
      </c>
      <c r="O44" s="8"/>
      <c r="P44" s="8"/>
      <c r="Q44" s="8"/>
      <c r="R44" s="8"/>
      <c r="S44" s="8"/>
    </row>
    <row r="45" spans="1:19" x14ac:dyDescent="0.2">
      <c r="A45" s="14">
        <v>44045.75</v>
      </c>
      <c r="B45" s="65">
        <v>19.078934</v>
      </c>
      <c r="C45" s="65">
        <v>17</v>
      </c>
      <c r="D45" s="66">
        <v>0</v>
      </c>
      <c r="O45" s="70"/>
      <c r="P45" s="8"/>
      <c r="Q45" s="8"/>
      <c r="R45" s="8"/>
      <c r="S45" s="8"/>
    </row>
    <row r="46" spans="1:19" x14ac:dyDescent="0.2">
      <c r="A46" s="14">
        <v>44045.791666666672</v>
      </c>
      <c r="B46" s="65">
        <v>17.628934999999998</v>
      </c>
      <c r="C46" s="65">
        <v>18</v>
      </c>
      <c r="D46" s="66">
        <v>0</v>
      </c>
      <c r="O46" s="70"/>
      <c r="P46" s="8"/>
      <c r="Q46" s="8"/>
      <c r="R46" s="8"/>
      <c r="S46" s="8"/>
    </row>
    <row r="47" spans="1:19" x14ac:dyDescent="0.2">
      <c r="A47" s="14">
        <v>44045.833333333328</v>
      </c>
      <c r="B47" s="65">
        <v>16.318933000000001</v>
      </c>
      <c r="C47" s="65">
        <v>20</v>
      </c>
      <c r="D47" s="66">
        <v>0</v>
      </c>
      <c r="O47" s="70"/>
      <c r="P47" s="8"/>
      <c r="Q47" s="8"/>
      <c r="R47" s="8"/>
      <c r="S47" s="8"/>
    </row>
    <row r="48" spans="1:19" x14ac:dyDescent="0.2">
      <c r="A48" s="14">
        <v>44045.875</v>
      </c>
      <c r="B48" s="65">
        <v>15.158935</v>
      </c>
      <c r="C48" s="65">
        <v>22</v>
      </c>
      <c r="D48" s="66">
        <v>0</v>
      </c>
      <c r="O48" s="70"/>
      <c r="P48" s="8"/>
      <c r="Q48" s="8"/>
      <c r="R48" s="8"/>
      <c r="S48" s="8"/>
    </row>
    <row r="49" spans="1:19" ht="23.25" customHeight="1" x14ac:dyDescent="0.2">
      <c r="A49" s="14">
        <v>44045.916666666672</v>
      </c>
      <c r="B49" s="65">
        <v>13.808934000000001</v>
      </c>
      <c r="C49" s="65">
        <v>26</v>
      </c>
      <c r="D49" s="66">
        <v>0</v>
      </c>
      <c r="O49" s="70"/>
      <c r="P49" s="8"/>
      <c r="Q49" s="8"/>
      <c r="R49" s="8"/>
      <c r="S49" s="8"/>
    </row>
    <row r="50" spans="1:19" x14ac:dyDescent="0.2">
      <c r="A50" s="14">
        <v>44045.958333333328</v>
      </c>
      <c r="B50" s="65">
        <v>10.498934</v>
      </c>
      <c r="C50" s="65">
        <v>39</v>
      </c>
      <c r="D50" s="66">
        <v>0</v>
      </c>
      <c r="E50" s="67">
        <v>112.29166666666667</v>
      </c>
      <c r="L50" s="8"/>
      <c r="M50" s="8"/>
      <c r="N50" s="8"/>
      <c r="O50" s="70"/>
      <c r="P50" s="8"/>
      <c r="Q50" s="8"/>
      <c r="R50" s="8"/>
      <c r="S50" s="8"/>
    </row>
    <row r="51" spans="1:19" x14ac:dyDescent="0.2">
      <c r="A51" s="14">
        <v>44046</v>
      </c>
      <c r="B51" s="65">
        <v>8.4389339999999997</v>
      </c>
      <c r="C51" s="65">
        <v>51</v>
      </c>
      <c r="D51" s="66">
        <v>0</v>
      </c>
      <c r="O51" s="70"/>
      <c r="P51" s="8"/>
      <c r="Q51" s="8"/>
      <c r="R51" s="8"/>
      <c r="S51" s="8"/>
    </row>
    <row r="52" spans="1:19" x14ac:dyDescent="0.2">
      <c r="A52" s="14">
        <v>44046.041666666672</v>
      </c>
      <c r="B52" s="65">
        <v>7.6289340000000001</v>
      </c>
      <c r="C52" s="65">
        <v>60</v>
      </c>
      <c r="D52" s="66">
        <v>0</v>
      </c>
      <c r="O52" s="70"/>
      <c r="P52" s="8"/>
      <c r="Q52" s="8"/>
      <c r="R52" s="8"/>
      <c r="S52" s="8"/>
    </row>
    <row r="53" spans="1:19" x14ac:dyDescent="0.2">
      <c r="A53" s="14">
        <v>44046.083333333328</v>
      </c>
      <c r="B53" s="65">
        <v>7.3489336999999999</v>
      </c>
      <c r="C53" s="65">
        <v>66</v>
      </c>
      <c r="D53" s="66">
        <v>0</v>
      </c>
      <c r="O53" s="70"/>
      <c r="P53" s="8"/>
      <c r="Q53" s="8"/>
      <c r="R53" s="8"/>
      <c r="S53" s="8"/>
    </row>
    <row r="54" spans="1:19" x14ac:dyDescent="0.2">
      <c r="A54" s="14">
        <v>44046.125</v>
      </c>
      <c r="B54" s="65">
        <v>7.4089336000000001</v>
      </c>
      <c r="C54" s="65">
        <v>67</v>
      </c>
      <c r="D54" s="66">
        <v>0</v>
      </c>
      <c r="F54" s="8"/>
      <c r="G54" s="8"/>
      <c r="H54" s="8"/>
      <c r="I54" s="8"/>
      <c r="J54" s="8"/>
      <c r="K54" s="8"/>
      <c r="L54" s="8"/>
      <c r="M54" s="8"/>
      <c r="N54" s="8"/>
      <c r="O54" s="70"/>
      <c r="P54" s="8"/>
      <c r="Q54" s="8"/>
      <c r="R54" s="8"/>
      <c r="S54" s="8"/>
    </row>
    <row r="55" spans="1:19" x14ac:dyDescent="0.2">
      <c r="A55" s="14">
        <v>44046.166666666672</v>
      </c>
      <c r="B55" s="65">
        <v>7.3789340000000001</v>
      </c>
      <c r="C55" s="65">
        <v>68</v>
      </c>
      <c r="D55" s="66">
        <v>0</v>
      </c>
      <c r="O55" s="70"/>
      <c r="P55" s="8"/>
      <c r="Q55" s="8"/>
      <c r="R55" s="8"/>
      <c r="S55" s="8"/>
    </row>
    <row r="56" spans="1:19" x14ac:dyDescent="0.2">
      <c r="A56" s="14">
        <v>44046.208333333328</v>
      </c>
      <c r="B56" s="65">
        <v>7.4689335999999997</v>
      </c>
      <c r="C56" s="65">
        <v>69</v>
      </c>
      <c r="D56" s="66">
        <v>0</v>
      </c>
      <c r="O56" s="70"/>
      <c r="P56" s="8"/>
      <c r="Q56" s="8"/>
      <c r="R56" s="8"/>
      <c r="S56" s="8"/>
    </row>
    <row r="57" spans="1:19" x14ac:dyDescent="0.2">
      <c r="A57" s="14">
        <v>44046.25</v>
      </c>
      <c r="B57" s="65">
        <v>7.3489336999999999</v>
      </c>
      <c r="C57" s="65">
        <v>69</v>
      </c>
      <c r="D57" s="66">
        <v>0</v>
      </c>
      <c r="O57" s="70"/>
      <c r="P57" s="8"/>
      <c r="Q57" s="8"/>
      <c r="R57" s="8"/>
      <c r="S57" s="8"/>
    </row>
    <row r="58" spans="1:19" x14ac:dyDescent="0.2">
      <c r="A58" s="14">
        <v>44046.291666666672</v>
      </c>
      <c r="B58" s="65">
        <v>7.0289334999999999</v>
      </c>
      <c r="C58" s="65">
        <v>73</v>
      </c>
      <c r="D58" s="66">
        <v>0</v>
      </c>
      <c r="F58" s="65">
        <v>8.9</v>
      </c>
      <c r="G58" s="65">
        <v>63.3</v>
      </c>
      <c r="H58" s="65">
        <v>144504</v>
      </c>
      <c r="I58" s="65">
        <v>9.6</v>
      </c>
      <c r="J58" s="65">
        <v>58.8</v>
      </c>
      <c r="K58" s="65">
        <v>174685</v>
      </c>
      <c r="O58" s="70"/>
      <c r="P58" s="8"/>
      <c r="Q58" s="8"/>
      <c r="R58" s="8"/>
      <c r="S58" s="8"/>
    </row>
    <row r="59" spans="1:19" x14ac:dyDescent="0.2">
      <c r="A59" s="14">
        <v>44046.333333333328</v>
      </c>
      <c r="B59" s="65">
        <v>9.9589339999999993</v>
      </c>
      <c r="C59" s="65">
        <v>67</v>
      </c>
      <c r="D59" s="66">
        <v>0</v>
      </c>
      <c r="F59" s="65">
        <v>15.3</v>
      </c>
      <c r="G59" s="65">
        <v>56.5</v>
      </c>
      <c r="I59" s="65">
        <v>15.5</v>
      </c>
      <c r="J59" s="65">
        <v>55.9</v>
      </c>
      <c r="O59" s="70"/>
      <c r="P59" s="8"/>
      <c r="Q59" s="8"/>
      <c r="R59" s="8"/>
      <c r="S59" s="8"/>
    </row>
    <row r="60" spans="1:19" x14ac:dyDescent="0.2">
      <c r="A60" s="14">
        <v>44046.375</v>
      </c>
      <c r="B60" s="65">
        <v>13.788933999999999</v>
      </c>
      <c r="C60" s="65">
        <v>55</v>
      </c>
      <c r="D60" s="66">
        <v>0</v>
      </c>
      <c r="F60" s="65">
        <v>12</v>
      </c>
      <c r="G60" s="65">
        <v>64.599999999999994</v>
      </c>
      <c r="I60" s="65">
        <v>15.5</v>
      </c>
      <c r="J60" s="65">
        <v>48.9</v>
      </c>
      <c r="O60" s="70"/>
      <c r="P60" s="8"/>
      <c r="Q60" s="8"/>
      <c r="R60" s="8"/>
      <c r="S60" s="8"/>
    </row>
    <row r="61" spans="1:19" x14ac:dyDescent="0.2">
      <c r="A61" s="14">
        <v>44046.416666666672</v>
      </c>
      <c r="B61" s="65">
        <v>16.778934</v>
      </c>
      <c r="C61" s="65">
        <v>45</v>
      </c>
      <c r="D61" s="66">
        <v>921</v>
      </c>
      <c r="F61" s="65">
        <v>12.5</v>
      </c>
      <c r="G61" s="65">
        <v>75.900000000000006</v>
      </c>
      <c r="I61" s="65">
        <v>13</v>
      </c>
      <c r="J61" s="65">
        <v>72.7</v>
      </c>
      <c r="O61" s="70"/>
      <c r="P61" s="8"/>
      <c r="Q61" s="8"/>
      <c r="R61" s="8"/>
      <c r="S61" s="8"/>
    </row>
    <row r="62" spans="1:19" x14ac:dyDescent="0.2">
      <c r="A62" s="14">
        <v>44046.458333333328</v>
      </c>
      <c r="B62" s="65">
        <v>19.008934</v>
      </c>
      <c r="C62" s="65">
        <v>32</v>
      </c>
      <c r="D62" s="66">
        <v>949</v>
      </c>
      <c r="F62" s="65">
        <v>13.6</v>
      </c>
      <c r="G62" s="65">
        <v>75.2</v>
      </c>
      <c r="I62" s="65">
        <v>14.6</v>
      </c>
      <c r="J62" s="65">
        <v>78.5</v>
      </c>
      <c r="O62" s="70"/>
      <c r="P62" s="8"/>
      <c r="Q62" s="8"/>
      <c r="R62" s="8"/>
      <c r="S62" s="8"/>
    </row>
    <row r="63" spans="1:19" x14ac:dyDescent="0.2">
      <c r="A63" s="14">
        <v>44046.5</v>
      </c>
      <c r="B63" s="65">
        <v>20.788934999999999</v>
      </c>
      <c r="C63" s="65">
        <v>28</v>
      </c>
      <c r="D63" s="66">
        <v>0</v>
      </c>
      <c r="F63" s="65">
        <v>13.6</v>
      </c>
      <c r="G63" s="65">
        <v>72.3</v>
      </c>
      <c r="I63" s="65">
        <v>20.5</v>
      </c>
      <c r="J63" s="65">
        <v>38</v>
      </c>
      <c r="O63" s="70"/>
      <c r="P63" s="8"/>
      <c r="Q63" s="8"/>
      <c r="R63" s="8"/>
      <c r="S63" s="8"/>
    </row>
    <row r="64" spans="1:19" x14ac:dyDescent="0.2">
      <c r="A64" s="14">
        <v>44046.541666666672</v>
      </c>
      <c r="B64" s="65">
        <v>22.328934</v>
      </c>
      <c r="C64" s="65">
        <v>23</v>
      </c>
      <c r="D64" s="66">
        <v>0</v>
      </c>
      <c r="F64" s="65">
        <v>19.3</v>
      </c>
      <c r="G64" s="65">
        <v>39.9</v>
      </c>
      <c r="I64" s="65">
        <v>15.6</v>
      </c>
      <c r="J64" s="65">
        <v>55.5</v>
      </c>
      <c r="O64" s="70"/>
      <c r="P64" s="8"/>
      <c r="Q64" s="8"/>
      <c r="R64" s="8"/>
      <c r="S64" s="8"/>
    </row>
    <row r="65" spans="1:19" x14ac:dyDescent="0.2">
      <c r="A65" s="14">
        <v>44046.583333333328</v>
      </c>
      <c r="B65" s="65">
        <v>23.018934000000002</v>
      </c>
      <c r="C65" s="65">
        <v>16</v>
      </c>
      <c r="D65" s="66">
        <v>0</v>
      </c>
      <c r="F65" s="65">
        <v>20.3</v>
      </c>
      <c r="G65" s="65">
        <v>38</v>
      </c>
      <c r="I65" s="65">
        <v>15.6</v>
      </c>
      <c r="J65" s="65">
        <v>54.5</v>
      </c>
      <c r="O65" s="70"/>
      <c r="P65" s="8"/>
      <c r="Q65" s="8"/>
      <c r="R65" s="8"/>
      <c r="S65" s="8"/>
    </row>
    <row r="66" spans="1:19" x14ac:dyDescent="0.2">
      <c r="A66" s="14">
        <v>44046.625</v>
      </c>
      <c r="B66" s="65">
        <v>23.438934</v>
      </c>
      <c r="C66" s="65">
        <v>14</v>
      </c>
      <c r="D66" s="66">
        <v>0</v>
      </c>
      <c r="F66" s="16">
        <v>21</v>
      </c>
      <c r="G66" s="16">
        <v>32.9</v>
      </c>
      <c r="I66" s="16">
        <v>16.399999999999999</v>
      </c>
      <c r="J66" s="16">
        <v>50.7</v>
      </c>
      <c r="O66" s="70"/>
      <c r="P66" s="8"/>
      <c r="Q66" s="8"/>
      <c r="R66" s="8"/>
      <c r="S66" s="8"/>
    </row>
    <row r="67" spans="1:19" x14ac:dyDescent="0.2">
      <c r="A67" s="14">
        <v>44046.666666666672</v>
      </c>
      <c r="B67" s="65">
        <v>23.178934000000002</v>
      </c>
      <c r="C67" s="65">
        <v>13</v>
      </c>
      <c r="D67" s="66">
        <v>0</v>
      </c>
      <c r="F67" s="16">
        <v>21.2</v>
      </c>
      <c r="G67" s="16">
        <v>30.5</v>
      </c>
      <c r="I67" s="16">
        <v>16</v>
      </c>
      <c r="J67" s="16">
        <v>52.2</v>
      </c>
      <c r="O67" s="70"/>
      <c r="P67" s="8"/>
      <c r="Q67" s="8"/>
      <c r="R67" s="8"/>
      <c r="S67" s="8"/>
    </row>
    <row r="68" spans="1:19" x14ac:dyDescent="0.2">
      <c r="A68" s="14">
        <v>44046.708333333328</v>
      </c>
      <c r="B68" s="65">
        <v>21.778934</v>
      </c>
      <c r="C68" s="65">
        <v>16</v>
      </c>
      <c r="D68" s="66">
        <v>0</v>
      </c>
      <c r="O68" s="70"/>
      <c r="P68" s="8"/>
      <c r="Q68" s="8"/>
      <c r="R68" s="8"/>
      <c r="S68" s="8"/>
    </row>
    <row r="69" spans="1:19" x14ac:dyDescent="0.2">
      <c r="A69" s="14">
        <v>44046.75</v>
      </c>
      <c r="B69" s="65">
        <v>18.828934</v>
      </c>
      <c r="C69" s="65">
        <v>17</v>
      </c>
      <c r="D69" s="66">
        <v>0</v>
      </c>
      <c r="O69" s="70"/>
      <c r="P69" s="8"/>
      <c r="Q69" s="8"/>
      <c r="R69" s="8"/>
      <c r="S69" s="8"/>
    </row>
    <row r="70" spans="1:19" x14ac:dyDescent="0.2">
      <c r="A70" s="14">
        <v>44046.791666666672</v>
      </c>
      <c r="B70" s="65">
        <v>17.428934000000002</v>
      </c>
      <c r="C70" s="65">
        <v>18</v>
      </c>
      <c r="D70" s="66">
        <v>0</v>
      </c>
      <c r="O70" s="70"/>
      <c r="P70" s="8"/>
      <c r="Q70" s="8"/>
      <c r="R70" s="8"/>
      <c r="S70" s="8"/>
    </row>
    <row r="71" spans="1:19" x14ac:dyDescent="0.2">
      <c r="A71" s="14">
        <v>44046.833333333328</v>
      </c>
      <c r="B71" s="65">
        <v>16.168934</v>
      </c>
      <c r="C71" s="65">
        <v>20</v>
      </c>
      <c r="D71" s="66">
        <v>0</v>
      </c>
      <c r="O71" s="70"/>
      <c r="P71" s="8"/>
      <c r="Q71" s="8"/>
      <c r="R71" s="8"/>
      <c r="S71" s="8"/>
    </row>
    <row r="72" spans="1:19" x14ac:dyDescent="0.2">
      <c r="A72" s="14">
        <v>44046.875</v>
      </c>
      <c r="B72" s="65">
        <v>14.598934</v>
      </c>
      <c r="C72" s="65">
        <v>22</v>
      </c>
      <c r="D72" s="66">
        <v>0</v>
      </c>
      <c r="O72" s="70"/>
      <c r="P72" s="8"/>
      <c r="Q72" s="8"/>
      <c r="R72" s="8"/>
      <c r="S72" s="8"/>
    </row>
    <row r="73" spans="1:19" x14ac:dyDescent="0.2">
      <c r="A73" s="14">
        <v>44046.916666666672</v>
      </c>
      <c r="B73" s="65">
        <v>13.758934</v>
      </c>
      <c r="C73" s="65">
        <v>23</v>
      </c>
      <c r="D73" s="66">
        <v>0</v>
      </c>
      <c r="O73" s="70"/>
      <c r="P73" s="8"/>
      <c r="Q73" s="8"/>
      <c r="R73" s="8"/>
      <c r="S73" s="8"/>
    </row>
    <row r="74" spans="1:19" x14ac:dyDescent="0.2">
      <c r="A74" s="14">
        <v>44046.958333333328</v>
      </c>
      <c r="B74" s="65">
        <v>12.078934</v>
      </c>
      <c r="C74" s="65">
        <v>26</v>
      </c>
      <c r="D74" s="66">
        <v>0</v>
      </c>
      <c r="E74" s="67">
        <v>77.916666666666671</v>
      </c>
      <c r="F74" s="55">
        <f>AVERAGE(F58:F73)</f>
        <v>15.77</v>
      </c>
      <c r="G74" s="55">
        <f>AVERAGE(G58:G73)</f>
        <v>54.909999999999989</v>
      </c>
      <c r="H74" s="55">
        <f>H82-H58</f>
        <v>427</v>
      </c>
      <c r="I74" s="55">
        <f>AVERAGE(I58:I73)</f>
        <v>15.229999999999999</v>
      </c>
      <c r="J74" s="55">
        <f>AVERAGE(J58:J73)</f>
        <v>56.570000000000007</v>
      </c>
      <c r="K74" s="55">
        <f>K82-K58</f>
        <v>185</v>
      </c>
      <c r="L74" s="8"/>
      <c r="M74" s="8"/>
      <c r="N74" s="8"/>
      <c r="O74" s="70"/>
      <c r="P74" s="8"/>
      <c r="Q74" s="8"/>
      <c r="R74" s="8"/>
      <c r="S74" s="8"/>
    </row>
    <row r="75" spans="1:19" x14ac:dyDescent="0.2">
      <c r="A75" s="14">
        <v>44047</v>
      </c>
      <c r="B75" s="65">
        <v>10.808934000000001</v>
      </c>
      <c r="C75" s="65">
        <v>28</v>
      </c>
      <c r="D75" s="66">
        <v>0</v>
      </c>
      <c r="O75" s="70"/>
      <c r="P75" s="8"/>
      <c r="Q75" s="8"/>
      <c r="R75" s="8"/>
      <c r="S75" s="8"/>
    </row>
    <row r="76" spans="1:19" x14ac:dyDescent="0.2">
      <c r="A76" s="14">
        <v>44047.041666666672</v>
      </c>
      <c r="B76" s="65">
        <v>9.9789340000000006</v>
      </c>
      <c r="C76" s="65">
        <v>30</v>
      </c>
      <c r="D76" s="66">
        <v>0</v>
      </c>
      <c r="O76" s="8"/>
      <c r="P76" s="8"/>
      <c r="Q76" s="8"/>
      <c r="R76" s="8"/>
      <c r="S76" s="8"/>
    </row>
    <row r="77" spans="1:19" x14ac:dyDescent="0.2">
      <c r="A77" s="14">
        <v>44047.083333333328</v>
      </c>
      <c r="B77" s="65">
        <v>9.2089339999999993</v>
      </c>
      <c r="C77" s="65">
        <v>32</v>
      </c>
      <c r="D77" s="66">
        <v>0</v>
      </c>
      <c r="O77" s="8"/>
      <c r="P77" s="8"/>
      <c r="Q77" s="8"/>
      <c r="R77" s="8"/>
      <c r="S77" s="8"/>
    </row>
    <row r="78" spans="1:19" x14ac:dyDescent="0.2">
      <c r="A78" s="14">
        <v>44047.125</v>
      </c>
      <c r="B78" s="65">
        <v>8.4389339999999997</v>
      </c>
      <c r="C78" s="65">
        <v>33</v>
      </c>
      <c r="D78" s="66">
        <v>0</v>
      </c>
      <c r="O78" s="8"/>
      <c r="P78" s="8"/>
      <c r="Q78" s="8"/>
      <c r="R78" s="8"/>
      <c r="S78" s="8"/>
    </row>
    <row r="79" spans="1:19" x14ac:dyDescent="0.2">
      <c r="A79" s="14">
        <v>44047.166666666672</v>
      </c>
      <c r="B79" s="65">
        <v>7.7489340000000002</v>
      </c>
      <c r="C79" s="65">
        <v>35</v>
      </c>
      <c r="D79" s="66">
        <v>0</v>
      </c>
      <c r="O79" s="8"/>
      <c r="P79" s="8"/>
      <c r="Q79" s="8"/>
      <c r="R79" s="8"/>
      <c r="S79" s="8"/>
    </row>
    <row r="80" spans="1:19" x14ac:dyDescent="0.2">
      <c r="A80" s="14">
        <v>44047.208333333328</v>
      </c>
      <c r="B80" s="65">
        <v>7.2689339999999998</v>
      </c>
      <c r="C80" s="65">
        <v>36</v>
      </c>
      <c r="D80" s="66">
        <v>0</v>
      </c>
      <c r="O80" s="8"/>
      <c r="P80" s="8"/>
      <c r="Q80" s="8"/>
      <c r="R80" s="8"/>
      <c r="S80" s="8"/>
    </row>
    <row r="81" spans="1:19" x14ac:dyDescent="0.2">
      <c r="A81" s="14">
        <v>44047.25</v>
      </c>
      <c r="B81" s="65">
        <v>6.8589339999999996</v>
      </c>
      <c r="C81" s="65">
        <v>37</v>
      </c>
      <c r="D81" s="66">
        <v>0</v>
      </c>
      <c r="O81" s="8"/>
      <c r="P81" s="8"/>
      <c r="Q81" s="8"/>
      <c r="R81" s="8"/>
      <c r="S81" s="8"/>
    </row>
    <row r="82" spans="1:19" x14ac:dyDescent="0.2">
      <c r="A82" s="14">
        <v>44047.291666666672</v>
      </c>
      <c r="B82" s="65">
        <v>6.4389339999999997</v>
      </c>
      <c r="C82" s="65">
        <v>38</v>
      </c>
      <c r="D82" s="66">
        <v>0</v>
      </c>
      <c r="F82" s="16">
        <v>6.9</v>
      </c>
      <c r="G82" s="16">
        <v>59.8</v>
      </c>
      <c r="H82" s="16">
        <v>144931</v>
      </c>
      <c r="I82" s="16">
        <v>17.3</v>
      </c>
      <c r="J82" s="16">
        <v>54.9</v>
      </c>
      <c r="K82" s="65">
        <v>174870</v>
      </c>
    </row>
    <row r="83" spans="1:19" x14ac:dyDescent="0.2">
      <c r="A83" s="14">
        <v>44047.333333333328</v>
      </c>
      <c r="B83" s="65">
        <v>9.3989340000000006</v>
      </c>
      <c r="C83" s="65">
        <v>32</v>
      </c>
      <c r="D83" s="66">
        <v>0</v>
      </c>
      <c r="F83" s="16">
        <v>11.3</v>
      </c>
      <c r="G83" s="16">
        <v>55.7</v>
      </c>
      <c r="H83" s="16"/>
      <c r="I83" s="16">
        <v>10.9</v>
      </c>
      <c r="J83" s="16">
        <v>64.400000000000006</v>
      </c>
    </row>
    <row r="84" spans="1:19" x14ac:dyDescent="0.2">
      <c r="A84" s="14">
        <v>44047.375</v>
      </c>
      <c r="B84" s="65">
        <v>14.868935</v>
      </c>
      <c r="C84" s="65">
        <v>24</v>
      </c>
      <c r="D84" s="66">
        <v>0</v>
      </c>
      <c r="F84" s="16">
        <v>15.5</v>
      </c>
      <c r="G84" s="16">
        <v>44.5</v>
      </c>
      <c r="H84" s="16"/>
      <c r="I84" s="16">
        <v>14.2</v>
      </c>
      <c r="J84" s="16">
        <v>65.900000000000006</v>
      </c>
    </row>
    <row r="85" spans="1:19" x14ac:dyDescent="0.2">
      <c r="A85" s="14">
        <v>44047.416666666672</v>
      </c>
      <c r="B85" s="65">
        <v>17.428934000000002</v>
      </c>
      <c r="C85" s="65">
        <v>20</v>
      </c>
      <c r="D85" s="66">
        <v>0</v>
      </c>
      <c r="F85" s="16">
        <v>15.1</v>
      </c>
      <c r="G85" s="16">
        <v>42.5</v>
      </c>
      <c r="H85" s="16"/>
      <c r="I85" s="16">
        <v>15.9</v>
      </c>
      <c r="J85" s="16">
        <v>49.6</v>
      </c>
    </row>
    <row r="86" spans="1:19" x14ac:dyDescent="0.2">
      <c r="A86" s="14">
        <v>44047.458333333328</v>
      </c>
      <c r="B86" s="65">
        <v>19.588933999999998</v>
      </c>
      <c r="C86" s="65">
        <v>18</v>
      </c>
      <c r="D86" s="66">
        <v>0</v>
      </c>
      <c r="F86" s="16">
        <v>19.3</v>
      </c>
      <c r="G86" s="16">
        <v>35.700000000000003</v>
      </c>
      <c r="H86" s="16"/>
      <c r="I86" s="16">
        <v>13.7</v>
      </c>
      <c r="J86" s="16">
        <v>57.9</v>
      </c>
    </row>
    <row r="87" spans="1:19" x14ac:dyDescent="0.2">
      <c r="A87" s="14">
        <v>44047.5</v>
      </c>
      <c r="B87" s="65">
        <v>21.078934</v>
      </c>
      <c r="C87" s="65">
        <v>16</v>
      </c>
      <c r="D87" s="66">
        <v>0</v>
      </c>
      <c r="F87" s="16">
        <v>22.5</v>
      </c>
      <c r="G87" s="16">
        <v>32.4</v>
      </c>
      <c r="H87" s="16"/>
      <c r="I87" s="16">
        <v>14.9</v>
      </c>
      <c r="J87" s="16">
        <v>49.6</v>
      </c>
    </row>
    <row r="88" spans="1:19" x14ac:dyDescent="0.2">
      <c r="A88" s="14">
        <v>44047.541666666672</v>
      </c>
      <c r="B88" s="65">
        <v>22.128934999999998</v>
      </c>
      <c r="C88" s="65">
        <v>15</v>
      </c>
      <c r="D88" s="66">
        <v>0</v>
      </c>
      <c r="F88" s="16">
        <v>21.1</v>
      </c>
      <c r="G88" s="16">
        <v>29</v>
      </c>
      <c r="H88" s="16"/>
      <c r="I88" s="16">
        <v>20.3</v>
      </c>
      <c r="J88" s="16">
        <v>32.700000000000003</v>
      </c>
    </row>
    <row r="89" spans="1:19" x14ac:dyDescent="0.2">
      <c r="A89" s="14">
        <v>44047.583333333328</v>
      </c>
      <c r="B89" s="65">
        <v>22.648933</v>
      </c>
      <c r="C89" s="65">
        <v>10</v>
      </c>
      <c r="D89" s="66">
        <v>0</v>
      </c>
      <c r="F89" s="16">
        <v>21.3</v>
      </c>
      <c r="G89" s="16">
        <v>28.8</v>
      </c>
      <c r="H89" s="16"/>
      <c r="I89" s="16">
        <v>21.1</v>
      </c>
      <c r="J89" s="16">
        <v>27.5</v>
      </c>
    </row>
    <row r="90" spans="1:19" x14ac:dyDescent="0.2">
      <c r="A90" s="14">
        <v>44047.625</v>
      </c>
      <c r="B90" s="65">
        <v>22.658933999999999</v>
      </c>
      <c r="C90" s="65">
        <v>10</v>
      </c>
      <c r="D90" s="66">
        <v>0</v>
      </c>
      <c r="F90" s="16">
        <v>16.3</v>
      </c>
      <c r="G90" s="16">
        <v>28.8</v>
      </c>
      <c r="H90" s="16"/>
      <c r="I90" s="16">
        <v>15.7</v>
      </c>
      <c r="J90" s="16">
        <v>28</v>
      </c>
    </row>
    <row r="91" spans="1:19" x14ac:dyDescent="0.2">
      <c r="A91" s="14">
        <v>44047.666666666672</v>
      </c>
      <c r="B91" s="65">
        <v>22.138935</v>
      </c>
      <c r="C91" s="65">
        <v>9</v>
      </c>
      <c r="D91" s="66">
        <v>0</v>
      </c>
      <c r="F91" s="16">
        <v>15.3</v>
      </c>
      <c r="G91" s="16">
        <v>26.3</v>
      </c>
      <c r="H91" s="16"/>
      <c r="I91" s="16">
        <v>20.3</v>
      </c>
      <c r="J91" s="16">
        <v>27.5</v>
      </c>
    </row>
    <row r="92" spans="1:19" x14ac:dyDescent="0.2">
      <c r="A92" s="14">
        <v>44047.708333333328</v>
      </c>
      <c r="B92" s="65">
        <v>20.318933000000001</v>
      </c>
      <c r="C92" s="65">
        <v>11</v>
      </c>
      <c r="D92" s="66">
        <v>0</v>
      </c>
    </row>
    <row r="93" spans="1:19" x14ac:dyDescent="0.2">
      <c r="A93" s="14">
        <v>44047.75</v>
      </c>
      <c r="B93" s="65">
        <v>17.158933999999999</v>
      </c>
      <c r="C93" s="65">
        <v>12</v>
      </c>
      <c r="D93" s="66">
        <v>0</v>
      </c>
    </row>
    <row r="94" spans="1:19" x14ac:dyDescent="0.2">
      <c r="A94" s="14">
        <v>44047.791666666672</v>
      </c>
      <c r="B94" s="65">
        <v>16.168934</v>
      </c>
      <c r="C94" s="65">
        <v>13</v>
      </c>
      <c r="D94" s="66">
        <v>0</v>
      </c>
    </row>
    <row r="95" spans="1:19" x14ac:dyDescent="0.2">
      <c r="A95" s="14">
        <v>44047.833333333328</v>
      </c>
      <c r="B95" s="65">
        <v>15.378933999999999</v>
      </c>
      <c r="C95" s="65">
        <v>14</v>
      </c>
      <c r="D95" s="66">
        <v>0</v>
      </c>
    </row>
    <row r="96" spans="1:19" x14ac:dyDescent="0.2">
      <c r="A96" s="14">
        <v>44047.875</v>
      </c>
      <c r="B96" s="65">
        <v>14.138934000000001</v>
      </c>
      <c r="C96" s="65">
        <v>15</v>
      </c>
      <c r="D96" s="66">
        <v>0</v>
      </c>
    </row>
    <row r="97" spans="1:14" x14ac:dyDescent="0.2">
      <c r="A97" s="14">
        <v>44047.916666666672</v>
      </c>
      <c r="B97" s="65">
        <v>12.948935000000001</v>
      </c>
      <c r="C97" s="65">
        <v>16</v>
      </c>
      <c r="D97" s="66">
        <v>0</v>
      </c>
    </row>
    <row r="98" spans="1:14" x14ac:dyDescent="0.2">
      <c r="A98" s="14">
        <v>44047.958333333328</v>
      </c>
      <c r="B98" s="65">
        <v>11.908935</v>
      </c>
      <c r="C98" s="65">
        <v>18</v>
      </c>
      <c r="D98" s="66">
        <v>0</v>
      </c>
      <c r="E98" s="67">
        <v>0</v>
      </c>
      <c r="F98" s="55">
        <f>AVERAGE(F82:F97)</f>
        <v>16.460000000000004</v>
      </c>
      <c r="G98" s="55">
        <f>AVERAGE(G82:G97)</f>
        <v>38.35</v>
      </c>
      <c r="H98" s="55">
        <f>H106-H82</f>
        <v>1</v>
      </c>
      <c r="I98" s="55">
        <f>AVERAGE(I82:I97)</f>
        <v>16.43</v>
      </c>
      <c r="J98" s="55">
        <f>AVERAGE(J82:J97)</f>
        <v>45.8</v>
      </c>
      <c r="K98" s="55">
        <f>K106-K82</f>
        <v>0</v>
      </c>
      <c r="L98" s="8"/>
      <c r="M98" s="8"/>
      <c r="N98" s="8"/>
    </row>
    <row r="99" spans="1:14" x14ac:dyDescent="0.2">
      <c r="A99" s="14">
        <v>44048</v>
      </c>
      <c r="B99" s="65">
        <v>10.808934000000001</v>
      </c>
      <c r="C99" s="65">
        <v>20</v>
      </c>
      <c r="D99" s="66">
        <v>0</v>
      </c>
    </row>
    <row r="100" spans="1:14" x14ac:dyDescent="0.2">
      <c r="A100" s="14">
        <v>44048.041666666672</v>
      </c>
      <c r="B100" s="65">
        <v>10.368935</v>
      </c>
      <c r="C100" s="65">
        <v>21</v>
      </c>
      <c r="D100" s="66">
        <v>0</v>
      </c>
    </row>
    <row r="101" spans="1:14" x14ac:dyDescent="0.2">
      <c r="A101" s="14">
        <v>44048.083333333328</v>
      </c>
      <c r="B101" s="65">
        <v>9.9589339999999993</v>
      </c>
      <c r="C101" s="65">
        <v>22</v>
      </c>
      <c r="D101" s="66">
        <v>0</v>
      </c>
    </row>
    <row r="102" spans="1:14" x14ac:dyDescent="0.2">
      <c r="A102" s="14">
        <v>44048.125</v>
      </c>
      <c r="B102" s="65">
        <v>9.3989340000000006</v>
      </c>
      <c r="C102" s="65">
        <v>23</v>
      </c>
      <c r="D102" s="66">
        <v>0</v>
      </c>
    </row>
    <row r="103" spans="1:14" x14ac:dyDescent="0.2">
      <c r="A103" s="14">
        <v>44048.166666666672</v>
      </c>
      <c r="B103" s="65">
        <v>8.758934</v>
      </c>
      <c r="C103" s="65">
        <v>24</v>
      </c>
      <c r="D103" s="66">
        <v>0</v>
      </c>
    </row>
    <row r="104" spans="1:14" x14ac:dyDescent="0.2">
      <c r="A104" s="14">
        <v>44048.208333333328</v>
      </c>
      <c r="B104" s="65">
        <v>8.0789340000000003</v>
      </c>
      <c r="C104" s="65">
        <v>25</v>
      </c>
      <c r="D104" s="66">
        <v>0</v>
      </c>
    </row>
    <row r="105" spans="1:14" x14ac:dyDescent="0.2">
      <c r="A105" s="14">
        <v>44048.25</v>
      </c>
      <c r="B105" s="65">
        <v>7.4589340000000002</v>
      </c>
      <c r="C105" s="65">
        <v>26</v>
      </c>
      <c r="D105" s="66">
        <v>0</v>
      </c>
    </row>
    <row r="106" spans="1:14" x14ac:dyDescent="0.2">
      <c r="A106" s="14">
        <v>44048.291666666672</v>
      </c>
      <c r="B106" s="65">
        <v>6.8889336999999999</v>
      </c>
      <c r="C106" s="65">
        <v>27</v>
      </c>
      <c r="D106" s="66">
        <v>0</v>
      </c>
      <c r="F106" s="65">
        <v>7.1</v>
      </c>
      <c r="G106" s="65">
        <v>79.099999999999994</v>
      </c>
      <c r="H106" s="65">
        <v>144932</v>
      </c>
      <c r="I106" s="65">
        <v>10.1</v>
      </c>
      <c r="J106" s="65">
        <v>48.7</v>
      </c>
      <c r="K106" s="65">
        <v>174870</v>
      </c>
    </row>
    <row r="107" spans="1:14" x14ac:dyDescent="0.2">
      <c r="A107" s="14">
        <v>44048.333333333328</v>
      </c>
      <c r="B107" s="65">
        <v>9.8789339999999992</v>
      </c>
      <c r="C107" s="65">
        <v>23</v>
      </c>
      <c r="D107" s="66">
        <v>0</v>
      </c>
      <c r="F107" s="65">
        <v>11</v>
      </c>
      <c r="G107" s="65">
        <v>80.8</v>
      </c>
      <c r="I107" s="65">
        <v>15.5</v>
      </c>
      <c r="J107" s="65">
        <v>42.2</v>
      </c>
    </row>
    <row r="108" spans="1:14" x14ac:dyDescent="0.2">
      <c r="A108" s="14">
        <v>44048.375</v>
      </c>
      <c r="B108" s="65">
        <v>14.928934</v>
      </c>
      <c r="C108" s="65">
        <v>21</v>
      </c>
      <c r="D108" s="66">
        <v>0</v>
      </c>
      <c r="F108" s="65">
        <v>11.3</v>
      </c>
      <c r="G108" s="65">
        <v>80.3</v>
      </c>
      <c r="I108" s="65">
        <v>16.2</v>
      </c>
      <c r="J108" s="65">
        <v>49.3</v>
      </c>
    </row>
    <row r="109" spans="1:14" x14ac:dyDescent="0.2">
      <c r="A109" s="14">
        <v>44048.416666666672</v>
      </c>
      <c r="B109" s="65">
        <v>18.418934</v>
      </c>
      <c r="C109" s="65">
        <v>17</v>
      </c>
      <c r="D109" s="66">
        <v>0</v>
      </c>
      <c r="F109" s="65">
        <v>13.5</v>
      </c>
      <c r="G109" s="65">
        <v>77.5</v>
      </c>
      <c r="I109" s="65">
        <v>17</v>
      </c>
      <c r="J109" s="65">
        <v>45.6</v>
      </c>
    </row>
    <row r="110" spans="1:14" x14ac:dyDescent="0.2">
      <c r="A110" s="14">
        <v>44048.458333333328</v>
      </c>
      <c r="B110" s="65">
        <v>20.408933999999999</v>
      </c>
      <c r="C110" s="65">
        <v>14</v>
      </c>
      <c r="D110" s="66">
        <v>0</v>
      </c>
      <c r="F110" s="65">
        <v>16.100000000000001</v>
      </c>
      <c r="G110" s="65">
        <v>64.400000000000006</v>
      </c>
      <c r="I110" s="65">
        <v>17.3</v>
      </c>
      <c r="J110" s="65">
        <v>49.1</v>
      </c>
    </row>
    <row r="111" spans="1:14" x14ac:dyDescent="0.2">
      <c r="A111" s="14">
        <v>44048.5</v>
      </c>
      <c r="B111" s="65">
        <v>21.718934999999998</v>
      </c>
      <c r="C111" s="65">
        <v>12</v>
      </c>
      <c r="D111" s="66">
        <v>0</v>
      </c>
      <c r="F111" s="65">
        <v>20.7</v>
      </c>
      <c r="G111" s="65">
        <v>38.799999999999997</v>
      </c>
      <c r="I111" s="65">
        <v>16.399999999999999</v>
      </c>
      <c r="J111" s="65">
        <v>49.7</v>
      </c>
    </row>
    <row r="112" spans="1:14" x14ac:dyDescent="0.2">
      <c r="A112" s="14">
        <v>44048.541666666672</v>
      </c>
      <c r="B112" s="65">
        <v>22.458935</v>
      </c>
      <c r="C112" s="65">
        <v>11</v>
      </c>
      <c r="D112" s="66">
        <v>0</v>
      </c>
      <c r="F112" s="65">
        <v>15.8</v>
      </c>
      <c r="G112" s="65">
        <v>61.2</v>
      </c>
      <c r="I112" s="65">
        <v>16.2</v>
      </c>
      <c r="J112" s="65">
        <v>51.5</v>
      </c>
    </row>
    <row r="113" spans="1:14" x14ac:dyDescent="0.2">
      <c r="A113" s="14">
        <v>44048.583333333328</v>
      </c>
      <c r="B113" s="65">
        <v>23.238934</v>
      </c>
      <c r="C113" s="65">
        <v>9</v>
      </c>
      <c r="D113" s="66">
        <v>0</v>
      </c>
      <c r="F113" s="65">
        <v>14.7</v>
      </c>
      <c r="G113" s="65">
        <v>69</v>
      </c>
      <c r="I113" s="65">
        <v>16.7</v>
      </c>
      <c r="J113" s="65">
        <v>53.6</v>
      </c>
    </row>
    <row r="114" spans="1:14" x14ac:dyDescent="0.2">
      <c r="A114" s="14">
        <v>44048.625</v>
      </c>
      <c r="B114" s="65">
        <v>23.028934</v>
      </c>
      <c r="C114" s="65">
        <v>9</v>
      </c>
      <c r="D114" s="66">
        <v>0</v>
      </c>
      <c r="F114" s="65">
        <v>12.7</v>
      </c>
      <c r="G114" s="65">
        <v>54</v>
      </c>
      <c r="H114" s="8"/>
      <c r="I114" s="65">
        <v>17</v>
      </c>
      <c r="J114" s="65">
        <v>58.3</v>
      </c>
      <c r="L114" s="8"/>
      <c r="M114" s="8"/>
      <c r="N114" s="8"/>
    </row>
    <row r="115" spans="1:14" x14ac:dyDescent="0.2">
      <c r="A115" s="14">
        <v>44048.666666666672</v>
      </c>
      <c r="B115" s="65">
        <v>22.468934999999998</v>
      </c>
      <c r="C115" s="65">
        <v>10</v>
      </c>
      <c r="D115" s="66">
        <v>0</v>
      </c>
      <c r="F115" s="65">
        <v>13.4</v>
      </c>
      <c r="G115" s="65">
        <v>67</v>
      </c>
      <c r="H115" s="8"/>
      <c r="I115" s="65">
        <v>17</v>
      </c>
      <c r="J115" s="65">
        <v>49.2</v>
      </c>
      <c r="L115" s="8"/>
      <c r="M115" s="8"/>
      <c r="N115" s="8"/>
    </row>
    <row r="116" spans="1:14" x14ac:dyDescent="0.2">
      <c r="A116" s="14">
        <v>44048.708333333328</v>
      </c>
      <c r="B116" s="65">
        <v>20.978933000000001</v>
      </c>
      <c r="C116" s="65">
        <v>12</v>
      </c>
      <c r="D116" s="66">
        <v>0</v>
      </c>
    </row>
    <row r="117" spans="1:14" x14ac:dyDescent="0.2">
      <c r="A117" s="14">
        <v>44048.75</v>
      </c>
      <c r="B117" s="65">
        <v>18.338933999999998</v>
      </c>
      <c r="C117" s="65">
        <v>13</v>
      </c>
      <c r="D117" s="66">
        <v>0</v>
      </c>
    </row>
    <row r="118" spans="1:14" x14ac:dyDescent="0.2">
      <c r="A118" s="14">
        <v>44048.791666666672</v>
      </c>
      <c r="B118" s="65">
        <v>16.968934999999998</v>
      </c>
      <c r="C118" s="65">
        <v>15</v>
      </c>
      <c r="D118" s="66">
        <v>0</v>
      </c>
    </row>
    <row r="119" spans="1:14" x14ac:dyDescent="0.2">
      <c r="A119" s="14">
        <v>44048.833333333328</v>
      </c>
      <c r="B119" s="65">
        <v>15.398934000000001</v>
      </c>
      <c r="C119" s="65">
        <v>16</v>
      </c>
      <c r="D119" s="66">
        <v>0</v>
      </c>
    </row>
    <row r="120" spans="1:14" x14ac:dyDescent="0.2">
      <c r="A120" s="14">
        <v>44048.875</v>
      </c>
      <c r="B120" s="65">
        <v>14.108934</v>
      </c>
      <c r="C120" s="65">
        <v>18</v>
      </c>
      <c r="D120" s="66">
        <v>0</v>
      </c>
    </row>
    <row r="121" spans="1:14" x14ac:dyDescent="0.2">
      <c r="A121" s="14">
        <v>44048.916666666672</v>
      </c>
      <c r="B121" s="65">
        <v>9.7289340000000006</v>
      </c>
      <c r="C121" s="65">
        <v>47</v>
      </c>
      <c r="D121" s="66">
        <v>0</v>
      </c>
    </row>
    <row r="122" spans="1:14" x14ac:dyDescent="0.2">
      <c r="A122" s="14">
        <v>44048.958333333328</v>
      </c>
      <c r="B122" s="65">
        <v>9.0989339999999999</v>
      </c>
      <c r="C122" s="65">
        <v>89</v>
      </c>
      <c r="D122" s="66">
        <v>0</v>
      </c>
      <c r="E122" s="67">
        <v>0</v>
      </c>
      <c r="F122" s="55">
        <f>AVERAGE(F106:F121)</f>
        <v>13.63</v>
      </c>
      <c r="G122" s="55">
        <f>AVERAGE(G106:G121)</f>
        <v>67.210000000000008</v>
      </c>
      <c r="H122" s="55">
        <f>H130-H106</f>
        <v>0</v>
      </c>
      <c r="I122" s="55">
        <f>AVERAGE(I106:I121)</f>
        <v>15.940000000000001</v>
      </c>
      <c r="J122" s="55">
        <f>AVERAGE(J106:J121)</f>
        <v>49.72</v>
      </c>
      <c r="K122" s="55">
        <f>K130-K106</f>
        <v>0</v>
      </c>
    </row>
    <row r="123" spans="1:14" x14ac:dyDescent="0.2">
      <c r="A123" s="14">
        <v>44049</v>
      </c>
      <c r="B123" s="65">
        <v>8.5389339999999994</v>
      </c>
      <c r="C123" s="65">
        <v>91</v>
      </c>
      <c r="D123" s="66">
        <v>0</v>
      </c>
    </row>
    <row r="124" spans="1:14" x14ac:dyDescent="0.2">
      <c r="A124" s="14">
        <v>44049.041666666672</v>
      </c>
      <c r="B124" s="65">
        <v>8.0489339999999991</v>
      </c>
      <c r="C124" s="65">
        <v>93</v>
      </c>
      <c r="D124" s="66">
        <v>0</v>
      </c>
    </row>
    <row r="125" spans="1:14" x14ac:dyDescent="0.2">
      <c r="A125" s="14">
        <v>44049.083333333328</v>
      </c>
      <c r="B125" s="65">
        <v>8.2089339999999993</v>
      </c>
      <c r="C125" s="65">
        <v>95</v>
      </c>
      <c r="D125" s="66">
        <v>0</v>
      </c>
    </row>
    <row r="126" spans="1:14" x14ac:dyDescent="0.2">
      <c r="A126" s="14">
        <v>44049.125</v>
      </c>
      <c r="B126" s="65">
        <v>8.6789339999999999</v>
      </c>
      <c r="C126" s="65">
        <v>97</v>
      </c>
      <c r="D126" s="66">
        <v>0</v>
      </c>
    </row>
    <row r="127" spans="1:14" x14ac:dyDescent="0.2">
      <c r="A127" s="14">
        <v>44049.166666666672</v>
      </c>
      <c r="B127" s="65">
        <v>8.9589339999999993</v>
      </c>
      <c r="C127" s="65">
        <v>95</v>
      </c>
      <c r="D127" s="66">
        <v>0</v>
      </c>
    </row>
    <row r="128" spans="1:14" x14ac:dyDescent="0.2">
      <c r="A128" s="14">
        <v>44049.208333333328</v>
      </c>
      <c r="B128" s="65">
        <v>8.7689339999999998</v>
      </c>
      <c r="C128" s="65">
        <v>96</v>
      </c>
      <c r="D128" s="66">
        <v>0</v>
      </c>
    </row>
    <row r="129" spans="1:11" x14ac:dyDescent="0.2">
      <c r="A129" s="14">
        <v>44049.25</v>
      </c>
      <c r="B129" s="65">
        <v>8.5889340000000001</v>
      </c>
      <c r="C129" s="65">
        <v>96</v>
      </c>
      <c r="D129" s="66">
        <v>0</v>
      </c>
    </row>
    <row r="130" spans="1:11" x14ac:dyDescent="0.2">
      <c r="A130" s="14">
        <v>44049.291666666672</v>
      </c>
      <c r="B130" s="65">
        <v>8.4989340000000002</v>
      </c>
      <c r="C130" s="65">
        <v>95</v>
      </c>
      <c r="D130" s="66">
        <v>0</v>
      </c>
      <c r="F130" s="65">
        <v>10.5</v>
      </c>
      <c r="G130" s="65">
        <v>69.3</v>
      </c>
      <c r="H130" s="65">
        <v>144932</v>
      </c>
      <c r="I130" s="65">
        <v>11.2</v>
      </c>
      <c r="J130" s="65">
        <v>64.5</v>
      </c>
      <c r="K130" s="65">
        <v>174870</v>
      </c>
    </row>
    <row r="131" spans="1:11" x14ac:dyDescent="0.2">
      <c r="A131" s="14">
        <v>44049.333333333328</v>
      </c>
      <c r="B131" s="65">
        <v>9.4689340000000009</v>
      </c>
      <c r="C131" s="65">
        <v>91</v>
      </c>
      <c r="D131" s="66">
        <v>0</v>
      </c>
      <c r="F131" s="65">
        <v>13.8</v>
      </c>
      <c r="G131" s="65">
        <v>68.400000000000006</v>
      </c>
      <c r="I131" s="65">
        <v>14</v>
      </c>
      <c r="J131" s="65">
        <v>64.3</v>
      </c>
    </row>
    <row r="132" spans="1:11" x14ac:dyDescent="0.2">
      <c r="A132" s="14">
        <v>44049.375</v>
      </c>
      <c r="B132" s="65">
        <v>12.0289345</v>
      </c>
      <c r="C132" s="65">
        <v>75</v>
      </c>
      <c r="D132" s="66">
        <v>0</v>
      </c>
      <c r="F132" s="65">
        <v>17.3</v>
      </c>
      <c r="G132" s="65">
        <v>54.3</v>
      </c>
      <c r="I132" s="65">
        <v>15.8</v>
      </c>
      <c r="J132" s="65">
        <v>58</v>
      </c>
    </row>
    <row r="133" spans="1:11" x14ac:dyDescent="0.2">
      <c r="A133" s="14">
        <v>44049.416666666672</v>
      </c>
      <c r="B133" s="65">
        <v>14.608934</v>
      </c>
      <c r="C133" s="65">
        <v>59</v>
      </c>
      <c r="D133" s="66">
        <v>0</v>
      </c>
      <c r="F133" s="65">
        <v>17.7</v>
      </c>
      <c r="G133" s="65">
        <v>48.5</v>
      </c>
      <c r="I133" s="65">
        <v>17.899999999999999</v>
      </c>
      <c r="J133" s="65">
        <v>48</v>
      </c>
    </row>
    <row r="134" spans="1:11" x14ac:dyDescent="0.2">
      <c r="A134" s="14">
        <v>44049.458333333328</v>
      </c>
      <c r="B134" s="65">
        <v>17.098934</v>
      </c>
      <c r="C134" s="65">
        <v>50</v>
      </c>
      <c r="D134" s="66">
        <v>1103</v>
      </c>
      <c r="F134" s="65">
        <v>19.399999999999999</v>
      </c>
      <c r="G134" s="65">
        <v>45</v>
      </c>
      <c r="I134" s="65">
        <v>20</v>
      </c>
      <c r="J134" s="65">
        <v>44.9</v>
      </c>
    </row>
    <row r="135" spans="1:11" x14ac:dyDescent="0.2">
      <c r="A135" s="14">
        <v>44049.5</v>
      </c>
      <c r="B135" s="65">
        <v>18.808933</v>
      </c>
      <c r="C135" s="65">
        <v>43</v>
      </c>
      <c r="D135" s="66">
        <v>1098</v>
      </c>
      <c r="F135" s="65">
        <v>14</v>
      </c>
      <c r="G135" s="65">
        <v>75</v>
      </c>
      <c r="I135" s="65">
        <v>21.1</v>
      </c>
      <c r="J135" s="65">
        <v>42.5</v>
      </c>
    </row>
    <row r="136" spans="1:11" x14ac:dyDescent="0.2">
      <c r="A136" s="14">
        <v>44049.541666666672</v>
      </c>
      <c r="B136" s="65">
        <v>20.238934</v>
      </c>
      <c r="C136" s="65">
        <v>39</v>
      </c>
      <c r="D136" s="66">
        <v>1003</v>
      </c>
      <c r="F136" s="65">
        <v>14.3</v>
      </c>
      <c r="G136" s="65">
        <v>76.599999999999994</v>
      </c>
      <c r="I136" s="65">
        <v>21.5</v>
      </c>
      <c r="J136" s="65">
        <v>43.9</v>
      </c>
    </row>
    <row r="137" spans="1:11" x14ac:dyDescent="0.2">
      <c r="A137" s="14">
        <v>44049.583333333328</v>
      </c>
      <c r="B137" s="65">
        <v>21.628934999999998</v>
      </c>
      <c r="C137" s="65">
        <v>29</v>
      </c>
      <c r="D137" s="66">
        <v>0</v>
      </c>
      <c r="F137" s="65">
        <v>14.6</v>
      </c>
      <c r="G137" s="65">
        <v>70.7</v>
      </c>
      <c r="I137" s="65">
        <v>21.4</v>
      </c>
      <c r="J137" s="65">
        <v>41.9</v>
      </c>
    </row>
    <row r="138" spans="1:11" x14ac:dyDescent="0.2">
      <c r="A138" s="14">
        <v>44049.625</v>
      </c>
      <c r="B138" s="65">
        <v>22.128934999999998</v>
      </c>
      <c r="C138" s="65">
        <v>26</v>
      </c>
      <c r="D138" s="66">
        <v>0</v>
      </c>
      <c r="F138" s="65">
        <v>13.8</v>
      </c>
      <c r="G138" s="65">
        <v>74.8</v>
      </c>
      <c r="I138" s="65">
        <v>21.9</v>
      </c>
      <c r="J138" s="65">
        <v>38.4</v>
      </c>
    </row>
    <row r="139" spans="1:11" x14ac:dyDescent="0.2">
      <c r="A139" s="14">
        <v>44049.666666666672</v>
      </c>
      <c r="B139" s="65">
        <v>22.018934000000002</v>
      </c>
      <c r="C139" s="65">
        <v>25</v>
      </c>
      <c r="D139" s="66">
        <v>0</v>
      </c>
      <c r="F139" s="65">
        <v>13.9</v>
      </c>
      <c r="G139" s="65">
        <v>71.2</v>
      </c>
      <c r="I139" s="65">
        <v>21.4</v>
      </c>
      <c r="J139" s="65">
        <v>40.700000000000003</v>
      </c>
    </row>
    <row r="140" spans="1:11" x14ac:dyDescent="0.2">
      <c r="A140" s="14">
        <v>44049.708333333328</v>
      </c>
      <c r="B140" s="65">
        <v>20.998933999999998</v>
      </c>
      <c r="C140" s="65">
        <v>25</v>
      </c>
      <c r="D140" s="66">
        <v>0</v>
      </c>
    </row>
    <row r="141" spans="1:11" x14ac:dyDescent="0.2">
      <c r="A141" s="14">
        <v>44049.75</v>
      </c>
      <c r="B141" s="65">
        <v>17.788934999999999</v>
      </c>
      <c r="C141" s="65">
        <v>30</v>
      </c>
      <c r="D141" s="66">
        <v>797</v>
      </c>
    </row>
    <row r="142" spans="1:11" x14ac:dyDescent="0.2">
      <c r="A142" s="14">
        <v>44049.791666666672</v>
      </c>
      <c r="B142" s="65">
        <v>17.448934999999999</v>
      </c>
      <c r="C142" s="65">
        <v>30</v>
      </c>
      <c r="D142" s="66">
        <v>797</v>
      </c>
    </row>
    <row r="143" spans="1:11" x14ac:dyDescent="0.2">
      <c r="A143" s="14">
        <v>44049.833333333328</v>
      </c>
      <c r="B143" s="65">
        <v>15.958933999999999</v>
      </c>
      <c r="C143" s="65">
        <v>33</v>
      </c>
      <c r="D143" s="66">
        <v>565</v>
      </c>
    </row>
    <row r="144" spans="1:11" x14ac:dyDescent="0.2">
      <c r="A144" s="14">
        <v>44049.875</v>
      </c>
      <c r="B144" s="65">
        <v>16.228933000000001</v>
      </c>
      <c r="C144" s="65">
        <v>32</v>
      </c>
      <c r="D144" s="66">
        <v>692</v>
      </c>
    </row>
    <row r="145" spans="1:11" x14ac:dyDescent="0.2">
      <c r="A145" s="14">
        <v>44049.916666666672</v>
      </c>
      <c r="B145" s="65">
        <v>14.928934</v>
      </c>
      <c r="C145" s="65">
        <v>36</v>
      </c>
      <c r="D145" s="66">
        <v>0</v>
      </c>
    </row>
    <row r="146" spans="1:11" x14ac:dyDescent="0.2">
      <c r="A146" s="14">
        <v>44049.958333333328</v>
      </c>
      <c r="B146" s="65">
        <v>13.258934</v>
      </c>
      <c r="C146" s="65">
        <v>40</v>
      </c>
      <c r="D146" s="66">
        <v>0</v>
      </c>
      <c r="E146" s="67">
        <v>252.29166666666666</v>
      </c>
      <c r="F146" s="55">
        <f>AVERAGE(F130:F145)</f>
        <v>14.929999999999998</v>
      </c>
      <c r="G146" s="55">
        <f>AVERAGE(G130:G145)</f>
        <v>65.38000000000001</v>
      </c>
      <c r="H146" s="55">
        <f>H154-H130</f>
        <v>167</v>
      </c>
      <c r="I146" s="55">
        <f>AVERAGE(I130:I145)</f>
        <v>18.62</v>
      </c>
      <c r="J146" s="55">
        <f>AVERAGE(J130:J145)</f>
        <v>48.709999999999994</v>
      </c>
      <c r="K146" s="55">
        <f>K154-K130</f>
        <v>198</v>
      </c>
    </row>
    <row r="147" spans="1:11" x14ac:dyDescent="0.2">
      <c r="A147" s="14">
        <v>44050</v>
      </c>
      <c r="B147" s="65">
        <v>10.908935</v>
      </c>
      <c r="C147" s="65">
        <v>46</v>
      </c>
      <c r="D147" s="66">
        <v>0</v>
      </c>
    </row>
    <row r="148" spans="1:11" x14ac:dyDescent="0.2">
      <c r="A148" s="14">
        <v>44050.041666666672</v>
      </c>
      <c r="B148" s="65">
        <v>7.3989339999999997</v>
      </c>
      <c r="C148" s="65">
        <v>56</v>
      </c>
      <c r="D148" s="66">
        <v>0</v>
      </c>
    </row>
    <row r="149" spans="1:11" x14ac:dyDescent="0.2">
      <c r="A149" s="14">
        <v>44050.083333333328</v>
      </c>
      <c r="B149" s="65">
        <v>6.7889337999999997</v>
      </c>
      <c r="C149" s="65">
        <v>53</v>
      </c>
      <c r="D149" s="66">
        <v>0</v>
      </c>
    </row>
    <row r="150" spans="1:11" x14ac:dyDescent="0.2">
      <c r="A150" s="14">
        <v>44050.125</v>
      </c>
      <c r="B150" s="65">
        <v>5.9689335999999997</v>
      </c>
      <c r="C150" s="65">
        <v>50</v>
      </c>
      <c r="D150" s="66">
        <v>0</v>
      </c>
    </row>
    <row r="151" spans="1:11" x14ac:dyDescent="0.2">
      <c r="A151" s="14">
        <v>44050.166666666672</v>
      </c>
      <c r="B151" s="65">
        <v>5.0689335</v>
      </c>
      <c r="C151" s="65">
        <v>54</v>
      </c>
      <c r="D151" s="66">
        <v>0</v>
      </c>
    </row>
    <row r="152" spans="1:11" x14ac:dyDescent="0.2">
      <c r="A152" s="14">
        <v>44050.208333333328</v>
      </c>
      <c r="B152" s="65">
        <v>6.2889337999999997</v>
      </c>
      <c r="C152" s="65">
        <v>79</v>
      </c>
      <c r="D152" s="66">
        <v>0</v>
      </c>
    </row>
    <row r="153" spans="1:11" x14ac:dyDescent="0.2">
      <c r="A153" s="14">
        <v>44050.25</v>
      </c>
      <c r="B153" s="65">
        <v>5.6189337000000004</v>
      </c>
      <c r="C153" s="65">
        <v>90</v>
      </c>
      <c r="D153" s="66">
        <v>0</v>
      </c>
    </row>
    <row r="154" spans="1:11" x14ac:dyDescent="0.2">
      <c r="A154" s="14">
        <v>44050.291666666672</v>
      </c>
      <c r="B154" s="65">
        <v>5.3689337000000004</v>
      </c>
      <c r="C154" s="65">
        <v>81</v>
      </c>
      <c r="D154" s="66">
        <v>0</v>
      </c>
      <c r="F154" s="17">
        <v>11.1</v>
      </c>
      <c r="G154" s="65">
        <v>65.400000000000006</v>
      </c>
      <c r="H154" s="65">
        <v>145099</v>
      </c>
      <c r="I154" s="17">
        <v>12.1</v>
      </c>
      <c r="J154" s="65">
        <v>69.3</v>
      </c>
      <c r="K154" s="65">
        <v>175068</v>
      </c>
    </row>
    <row r="155" spans="1:11" x14ac:dyDescent="0.2">
      <c r="A155" s="14">
        <v>44050.333333333328</v>
      </c>
      <c r="B155" s="65">
        <v>7.9989340000000002</v>
      </c>
      <c r="C155" s="65">
        <v>63</v>
      </c>
      <c r="D155" s="66">
        <v>0</v>
      </c>
      <c r="F155" s="17">
        <v>13.1</v>
      </c>
      <c r="G155" s="65">
        <v>70.400000000000006</v>
      </c>
      <c r="I155" s="17">
        <v>14</v>
      </c>
      <c r="J155" s="65">
        <v>62.4</v>
      </c>
    </row>
    <row r="156" spans="1:11" x14ac:dyDescent="0.2">
      <c r="A156" s="14">
        <v>44050.375</v>
      </c>
      <c r="B156" s="65">
        <v>10.348934</v>
      </c>
      <c r="C156" s="65">
        <v>51</v>
      </c>
      <c r="D156" s="66">
        <v>0</v>
      </c>
      <c r="F156" s="17">
        <v>13.8</v>
      </c>
      <c r="G156" s="65">
        <v>65.900000000000006</v>
      </c>
      <c r="I156" s="17">
        <v>14.9</v>
      </c>
      <c r="J156" s="65">
        <v>58.5</v>
      </c>
    </row>
    <row r="157" spans="1:11" x14ac:dyDescent="0.2">
      <c r="A157" s="14">
        <v>44050.416666666672</v>
      </c>
      <c r="B157" s="65">
        <v>12.898934000000001</v>
      </c>
      <c r="C157" s="65">
        <v>44</v>
      </c>
      <c r="D157" s="66">
        <v>0</v>
      </c>
      <c r="F157" s="17">
        <v>16.2</v>
      </c>
      <c r="G157" s="65">
        <v>58.9</v>
      </c>
      <c r="I157" s="17">
        <v>16.7</v>
      </c>
      <c r="J157" s="65">
        <v>55</v>
      </c>
    </row>
    <row r="158" spans="1:11" x14ac:dyDescent="0.2">
      <c r="A158" s="14">
        <v>44050.458333333328</v>
      </c>
      <c r="B158" s="65">
        <v>15.008934</v>
      </c>
      <c r="C158" s="65">
        <v>41</v>
      </c>
      <c r="D158" s="66">
        <v>811</v>
      </c>
      <c r="F158" s="17">
        <v>14.1</v>
      </c>
      <c r="G158" s="65">
        <v>60.4</v>
      </c>
      <c r="I158" s="17">
        <v>15.1</v>
      </c>
      <c r="J158" s="65">
        <v>57.3</v>
      </c>
    </row>
    <row r="159" spans="1:11" x14ac:dyDescent="0.2">
      <c r="A159" s="14">
        <v>44050.5</v>
      </c>
      <c r="B159" s="65">
        <v>16.708935</v>
      </c>
      <c r="C159" s="65">
        <v>37</v>
      </c>
      <c r="D159" s="66">
        <v>692</v>
      </c>
      <c r="F159" s="17">
        <v>15.7</v>
      </c>
      <c r="G159" s="65">
        <v>56</v>
      </c>
      <c r="I159" s="17">
        <v>14</v>
      </c>
      <c r="J159" s="65">
        <v>56.5</v>
      </c>
    </row>
    <row r="160" spans="1:11" x14ac:dyDescent="0.2">
      <c r="A160" s="14">
        <v>44050.541666666672</v>
      </c>
      <c r="B160" s="65">
        <v>18.208935</v>
      </c>
      <c r="C160" s="65">
        <v>34</v>
      </c>
      <c r="D160" s="66">
        <v>881</v>
      </c>
      <c r="F160" s="17">
        <v>16.399999999999999</v>
      </c>
      <c r="G160" s="65">
        <v>53.1</v>
      </c>
      <c r="I160" s="17">
        <v>16.100000000000001</v>
      </c>
      <c r="J160" s="65">
        <v>54.6</v>
      </c>
    </row>
    <row r="161" spans="1:14" x14ac:dyDescent="0.2">
      <c r="A161" s="14">
        <v>44050.583333333328</v>
      </c>
      <c r="B161" s="65">
        <v>18.238934</v>
      </c>
      <c r="C161" s="65">
        <v>39</v>
      </c>
      <c r="D161" s="66">
        <v>881</v>
      </c>
      <c r="F161" s="17">
        <v>15</v>
      </c>
      <c r="G161" s="65">
        <v>56.8</v>
      </c>
      <c r="I161" s="17">
        <v>16.3</v>
      </c>
      <c r="J161" s="65">
        <v>53.5</v>
      </c>
    </row>
    <row r="162" spans="1:14" x14ac:dyDescent="0.2">
      <c r="A162" s="14">
        <v>44050.625</v>
      </c>
      <c r="B162" s="65">
        <v>18.708935</v>
      </c>
      <c r="C162" s="65">
        <v>38</v>
      </c>
      <c r="D162" s="66">
        <v>881</v>
      </c>
      <c r="F162" s="17">
        <v>16.2</v>
      </c>
      <c r="G162" s="65">
        <v>56.7</v>
      </c>
      <c r="I162" s="17">
        <v>17</v>
      </c>
      <c r="J162" s="65">
        <v>54.3</v>
      </c>
    </row>
    <row r="163" spans="1:14" x14ac:dyDescent="0.2">
      <c r="A163" s="14">
        <v>44050.666666666672</v>
      </c>
      <c r="B163" s="65">
        <v>18.518934000000002</v>
      </c>
      <c r="C163" s="65">
        <v>39</v>
      </c>
      <c r="D163" s="66">
        <v>881</v>
      </c>
      <c r="F163" s="17">
        <v>12.6</v>
      </c>
      <c r="G163" s="65">
        <v>73.8</v>
      </c>
      <c r="I163" s="17">
        <v>16.5</v>
      </c>
      <c r="J163" s="65">
        <v>54.6</v>
      </c>
    </row>
    <row r="164" spans="1:14" x14ac:dyDescent="0.2">
      <c r="A164" s="14">
        <v>44050.708333333328</v>
      </c>
      <c r="B164" s="65">
        <v>17.668934</v>
      </c>
      <c r="C164" s="65">
        <v>40</v>
      </c>
      <c r="D164" s="66">
        <v>1016</v>
      </c>
    </row>
    <row r="165" spans="1:14" x14ac:dyDescent="0.2">
      <c r="A165" s="14">
        <v>44050.75</v>
      </c>
      <c r="B165" s="65">
        <v>15.928934</v>
      </c>
      <c r="C165" s="65">
        <v>44</v>
      </c>
      <c r="D165" s="66">
        <v>811</v>
      </c>
    </row>
    <row r="166" spans="1:14" x14ac:dyDescent="0.2">
      <c r="A166" s="14">
        <v>44050.791666666672</v>
      </c>
      <c r="B166" s="65">
        <v>12.978934000000001</v>
      </c>
      <c r="C166" s="65">
        <v>51</v>
      </c>
      <c r="D166" s="66">
        <v>0</v>
      </c>
    </row>
    <row r="167" spans="1:14" x14ac:dyDescent="0.2">
      <c r="A167" s="14">
        <v>44050.833333333328</v>
      </c>
      <c r="B167" s="65">
        <v>12.368935</v>
      </c>
      <c r="C167" s="65">
        <v>49</v>
      </c>
      <c r="D167" s="66">
        <v>0</v>
      </c>
    </row>
    <row r="168" spans="1:14" x14ac:dyDescent="0.2">
      <c r="A168" s="14">
        <v>44050.875</v>
      </c>
      <c r="B168" s="65">
        <v>11.378933999999999</v>
      </c>
      <c r="C168" s="65">
        <v>45</v>
      </c>
      <c r="D168" s="66">
        <v>0</v>
      </c>
    </row>
    <row r="169" spans="1:14" x14ac:dyDescent="0.2">
      <c r="A169" s="14">
        <v>44050.916666666672</v>
      </c>
      <c r="B169" s="65">
        <v>9.5189339999999998</v>
      </c>
      <c r="C169" s="65">
        <v>45</v>
      </c>
      <c r="D169" s="66">
        <v>0</v>
      </c>
    </row>
    <row r="170" spans="1:14" x14ac:dyDescent="0.2">
      <c r="A170" s="14">
        <v>44050.958333333328</v>
      </c>
      <c r="B170" s="65">
        <v>7.9489336000000002</v>
      </c>
      <c r="C170" s="65">
        <v>48</v>
      </c>
      <c r="D170" s="66">
        <v>0</v>
      </c>
      <c r="E170" s="67">
        <v>285.58333333333331</v>
      </c>
      <c r="F170" s="55">
        <f>AVERAGE(F154:F169)</f>
        <v>14.419999999999998</v>
      </c>
      <c r="G170" s="55">
        <f>AVERAGE(G154:G169)</f>
        <v>61.739999999999995</v>
      </c>
      <c r="H170" s="55">
        <f>H250-H154</f>
        <v>809</v>
      </c>
      <c r="I170" s="55">
        <f>AVERAGE(I154:I169)</f>
        <v>15.27</v>
      </c>
      <c r="J170" s="55">
        <f>AVERAGE(J154:J169)</f>
        <v>57.6</v>
      </c>
      <c r="K170" s="55">
        <f>K250-K154</f>
        <v>189</v>
      </c>
      <c r="L170" s="8"/>
      <c r="M170" s="8"/>
      <c r="N170" s="8"/>
    </row>
    <row r="171" spans="1:14" x14ac:dyDescent="0.2">
      <c r="A171" s="14">
        <v>44051</v>
      </c>
      <c r="B171" s="65">
        <v>6.2389336000000002</v>
      </c>
      <c r="C171" s="65">
        <v>53</v>
      </c>
      <c r="D171" s="66">
        <v>0</v>
      </c>
    </row>
    <row r="172" spans="1:14" x14ac:dyDescent="0.2">
      <c r="A172" s="14">
        <v>44051.041666666672</v>
      </c>
      <c r="B172" s="65">
        <v>4.4389339999999997</v>
      </c>
      <c r="C172" s="65">
        <v>61</v>
      </c>
      <c r="D172" s="66">
        <v>0</v>
      </c>
    </row>
    <row r="173" spans="1:14" x14ac:dyDescent="0.2">
      <c r="A173" s="14">
        <v>44051.083333333328</v>
      </c>
      <c r="B173" s="65">
        <v>3.7589337999999999</v>
      </c>
      <c r="C173" s="65">
        <v>65</v>
      </c>
      <c r="D173" s="66">
        <v>0</v>
      </c>
    </row>
    <row r="174" spans="1:14" x14ac:dyDescent="0.2">
      <c r="A174" s="14">
        <v>44051.125</v>
      </c>
      <c r="B174" s="65">
        <v>3.6589336000000001</v>
      </c>
      <c r="C174" s="65">
        <v>69</v>
      </c>
      <c r="D174" s="66">
        <v>0</v>
      </c>
    </row>
    <row r="175" spans="1:14" x14ac:dyDescent="0.2">
      <c r="A175" s="14">
        <v>44051.166666666672</v>
      </c>
      <c r="B175" s="65">
        <v>5.5289334999999999</v>
      </c>
      <c r="C175" s="65">
        <v>66</v>
      </c>
      <c r="D175" s="66">
        <v>0</v>
      </c>
    </row>
    <row r="176" spans="1:14" x14ac:dyDescent="0.2">
      <c r="A176" s="14">
        <v>44051.208333333328</v>
      </c>
      <c r="B176" s="65">
        <v>6.9389339999999997</v>
      </c>
      <c r="C176" s="65">
        <v>73</v>
      </c>
      <c r="D176" s="66">
        <v>0</v>
      </c>
    </row>
    <row r="177" spans="1:11" x14ac:dyDescent="0.2">
      <c r="A177" s="14">
        <v>44051.25</v>
      </c>
      <c r="B177" s="65">
        <v>6.4489336000000002</v>
      </c>
      <c r="C177" s="65">
        <v>80</v>
      </c>
      <c r="D177" s="66">
        <v>0</v>
      </c>
    </row>
    <row r="178" spans="1:11" x14ac:dyDescent="0.2">
      <c r="A178" s="14">
        <v>44051.291666666672</v>
      </c>
      <c r="B178" s="65">
        <v>5.9789339999999997</v>
      </c>
      <c r="C178" s="65">
        <v>84</v>
      </c>
      <c r="D178" s="66">
        <v>0</v>
      </c>
      <c r="F178" s="17" t="s">
        <v>537</v>
      </c>
      <c r="G178" s="17" t="s">
        <v>537</v>
      </c>
      <c r="H178" s="17" t="s">
        <v>537</v>
      </c>
      <c r="I178" s="17" t="s">
        <v>537</v>
      </c>
      <c r="J178" s="17" t="s">
        <v>537</v>
      </c>
      <c r="K178" s="17" t="s">
        <v>537</v>
      </c>
    </row>
    <row r="179" spans="1:11" x14ac:dyDescent="0.2">
      <c r="A179" s="14">
        <v>44051.333333333328</v>
      </c>
      <c r="B179" s="65">
        <v>7.0689335</v>
      </c>
      <c r="C179" s="65">
        <v>80</v>
      </c>
      <c r="D179" s="66">
        <v>0</v>
      </c>
      <c r="F179" s="17" t="s">
        <v>537</v>
      </c>
      <c r="G179" s="17" t="s">
        <v>537</v>
      </c>
      <c r="H179" s="17" t="s">
        <v>537</v>
      </c>
      <c r="I179" s="17" t="s">
        <v>537</v>
      </c>
      <c r="J179" s="17" t="s">
        <v>537</v>
      </c>
      <c r="K179" s="17" t="s">
        <v>537</v>
      </c>
    </row>
    <row r="180" spans="1:11" x14ac:dyDescent="0.2">
      <c r="A180" s="14">
        <v>44051.375</v>
      </c>
      <c r="B180" s="65">
        <v>9.1089339999999996</v>
      </c>
      <c r="C180" s="65">
        <v>70</v>
      </c>
      <c r="D180" s="66">
        <v>0</v>
      </c>
      <c r="F180" s="17" t="s">
        <v>537</v>
      </c>
      <c r="G180" s="17" t="s">
        <v>537</v>
      </c>
      <c r="H180" s="17" t="s">
        <v>537</v>
      </c>
      <c r="I180" s="17" t="s">
        <v>537</v>
      </c>
      <c r="J180" s="17" t="s">
        <v>537</v>
      </c>
      <c r="K180" s="17" t="s">
        <v>537</v>
      </c>
    </row>
    <row r="181" spans="1:11" x14ac:dyDescent="0.2">
      <c r="A181" s="14">
        <v>44051.416666666672</v>
      </c>
      <c r="B181" s="65">
        <v>11.488934499999999</v>
      </c>
      <c r="C181" s="65">
        <v>58</v>
      </c>
      <c r="D181" s="66">
        <v>0</v>
      </c>
      <c r="F181" s="17" t="s">
        <v>537</v>
      </c>
      <c r="G181" s="17" t="s">
        <v>537</v>
      </c>
      <c r="H181" s="17" t="s">
        <v>537</v>
      </c>
      <c r="I181" s="17" t="s">
        <v>537</v>
      </c>
      <c r="J181" s="17" t="s">
        <v>537</v>
      </c>
      <c r="K181" s="17" t="s">
        <v>537</v>
      </c>
    </row>
    <row r="182" spans="1:11" x14ac:dyDescent="0.2">
      <c r="A182" s="14">
        <v>44051.458333333328</v>
      </c>
      <c r="B182" s="65">
        <v>13.918934</v>
      </c>
      <c r="C182" s="65">
        <v>49</v>
      </c>
      <c r="D182" s="66">
        <v>0</v>
      </c>
      <c r="F182" s="17" t="s">
        <v>537</v>
      </c>
      <c r="G182" s="17" t="s">
        <v>537</v>
      </c>
      <c r="H182" s="17" t="s">
        <v>537</v>
      </c>
      <c r="I182" s="17" t="s">
        <v>537</v>
      </c>
      <c r="J182" s="17" t="s">
        <v>537</v>
      </c>
      <c r="K182" s="17" t="s">
        <v>537</v>
      </c>
    </row>
    <row r="183" spans="1:11" x14ac:dyDescent="0.2">
      <c r="A183" s="14">
        <v>44051.5</v>
      </c>
      <c r="B183" s="65">
        <v>16.008934</v>
      </c>
      <c r="C183" s="65">
        <v>41</v>
      </c>
      <c r="D183" s="66">
        <v>921</v>
      </c>
      <c r="F183" s="17" t="s">
        <v>537</v>
      </c>
      <c r="G183" s="17" t="s">
        <v>537</v>
      </c>
      <c r="H183" s="17" t="s">
        <v>537</v>
      </c>
      <c r="I183" s="17" t="s">
        <v>537</v>
      </c>
      <c r="J183" s="17" t="s">
        <v>537</v>
      </c>
      <c r="K183" s="17" t="s">
        <v>537</v>
      </c>
    </row>
    <row r="184" spans="1:11" x14ac:dyDescent="0.2">
      <c r="A184" s="14">
        <v>44051.541666666672</v>
      </c>
      <c r="B184" s="65">
        <v>17.568933000000001</v>
      </c>
      <c r="C184" s="65">
        <v>37</v>
      </c>
      <c r="D184" s="66">
        <v>797</v>
      </c>
      <c r="F184" s="17" t="s">
        <v>537</v>
      </c>
      <c r="G184" s="17" t="s">
        <v>537</v>
      </c>
      <c r="H184" s="17" t="s">
        <v>537</v>
      </c>
      <c r="I184" s="17" t="s">
        <v>537</v>
      </c>
      <c r="J184" s="17" t="s">
        <v>537</v>
      </c>
      <c r="K184" s="17" t="s">
        <v>537</v>
      </c>
    </row>
    <row r="185" spans="1:11" x14ac:dyDescent="0.2">
      <c r="A185" s="14">
        <v>44051.583333333328</v>
      </c>
      <c r="B185" s="65">
        <v>19.548935</v>
      </c>
      <c r="C185" s="65">
        <v>34</v>
      </c>
      <c r="D185" s="66">
        <v>949</v>
      </c>
      <c r="F185" s="17" t="s">
        <v>537</v>
      </c>
      <c r="G185" s="17" t="s">
        <v>537</v>
      </c>
      <c r="H185" s="17" t="s">
        <v>537</v>
      </c>
      <c r="I185" s="17" t="s">
        <v>537</v>
      </c>
      <c r="J185" s="17" t="s">
        <v>537</v>
      </c>
      <c r="K185" s="17" t="s">
        <v>537</v>
      </c>
    </row>
    <row r="186" spans="1:11" x14ac:dyDescent="0.2">
      <c r="A186" s="14">
        <v>44051.625</v>
      </c>
      <c r="B186" s="65">
        <v>20.038934999999999</v>
      </c>
      <c r="C186" s="65">
        <v>33</v>
      </c>
      <c r="D186" s="66">
        <v>1003</v>
      </c>
      <c r="F186" s="17" t="s">
        <v>537</v>
      </c>
      <c r="G186" s="17" t="s">
        <v>537</v>
      </c>
      <c r="H186" s="17" t="s">
        <v>537</v>
      </c>
      <c r="I186" s="17" t="s">
        <v>537</v>
      </c>
      <c r="J186" s="17" t="s">
        <v>537</v>
      </c>
      <c r="K186" s="17" t="s">
        <v>537</v>
      </c>
    </row>
    <row r="187" spans="1:11" x14ac:dyDescent="0.2">
      <c r="A187" s="14">
        <v>44051.666666666672</v>
      </c>
      <c r="B187" s="65">
        <v>19.958935</v>
      </c>
      <c r="C187" s="65">
        <v>34</v>
      </c>
      <c r="D187" s="66">
        <v>949</v>
      </c>
      <c r="F187" s="17" t="s">
        <v>537</v>
      </c>
      <c r="G187" s="17" t="s">
        <v>537</v>
      </c>
      <c r="H187" s="17" t="s">
        <v>537</v>
      </c>
      <c r="I187" s="17" t="s">
        <v>537</v>
      </c>
      <c r="J187" s="17" t="s">
        <v>537</v>
      </c>
      <c r="K187" s="17" t="s">
        <v>537</v>
      </c>
    </row>
    <row r="188" spans="1:11" x14ac:dyDescent="0.2">
      <c r="A188" s="14">
        <v>44051.708333333328</v>
      </c>
      <c r="B188" s="65">
        <v>19.068933000000001</v>
      </c>
      <c r="C188" s="65">
        <v>36</v>
      </c>
      <c r="D188" s="66">
        <v>949</v>
      </c>
    </row>
    <row r="189" spans="1:11" x14ac:dyDescent="0.2">
      <c r="A189" s="14">
        <v>44051.75</v>
      </c>
      <c r="B189" s="65">
        <v>16.118935</v>
      </c>
      <c r="C189" s="65">
        <v>43</v>
      </c>
      <c r="D189" s="66">
        <v>921</v>
      </c>
    </row>
    <row r="190" spans="1:11" x14ac:dyDescent="0.2">
      <c r="A190" s="14">
        <v>44051.791666666672</v>
      </c>
      <c r="B190" s="65">
        <v>14.968934000000001</v>
      </c>
      <c r="C190" s="65">
        <v>47</v>
      </c>
      <c r="D190" s="66">
        <v>0</v>
      </c>
    </row>
    <row r="191" spans="1:11" x14ac:dyDescent="0.2">
      <c r="A191" s="14">
        <v>44051.833333333328</v>
      </c>
      <c r="B191" s="65">
        <v>14.358934</v>
      </c>
      <c r="C191" s="65">
        <v>49</v>
      </c>
      <c r="D191" s="66">
        <v>0</v>
      </c>
    </row>
    <row r="192" spans="1:11" x14ac:dyDescent="0.2">
      <c r="A192" s="14">
        <v>44051.875</v>
      </c>
      <c r="B192" s="65">
        <v>13.908935</v>
      </c>
      <c r="C192" s="65">
        <v>51</v>
      </c>
      <c r="D192" s="66">
        <v>0</v>
      </c>
    </row>
    <row r="193" spans="1:14" x14ac:dyDescent="0.2">
      <c r="A193" s="14">
        <v>44051.916666666672</v>
      </c>
      <c r="B193" s="65">
        <v>13.248934</v>
      </c>
      <c r="C193" s="65">
        <v>54</v>
      </c>
      <c r="D193" s="66">
        <v>0</v>
      </c>
    </row>
    <row r="194" spans="1:14" x14ac:dyDescent="0.2">
      <c r="A194" s="14">
        <v>44051.958333333328</v>
      </c>
      <c r="B194" s="65">
        <v>12.498934</v>
      </c>
      <c r="C194" s="65">
        <v>57</v>
      </c>
      <c r="D194" s="66">
        <v>0</v>
      </c>
      <c r="E194" s="67">
        <v>270.375</v>
      </c>
      <c r="L194" s="8"/>
      <c r="M194" s="8"/>
      <c r="N194" s="8"/>
    </row>
    <row r="195" spans="1:14" x14ac:dyDescent="0.2">
      <c r="A195" s="14">
        <v>44052</v>
      </c>
      <c r="B195" s="65">
        <v>11.818934</v>
      </c>
      <c r="C195" s="65">
        <v>59</v>
      </c>
      <c r="D195" s="66">
        <v>0</v>
      </c>
    </row>
    <row r="196" spans="1:14" x14ac:dyDescent="0.2">
      <c r="A196" s="14">
        <v>44052.041666666672</v>
      </c>
      <c r="B196" s="65">
        <v>10.948935000000001</v>
      </c>
      <c r="C196" s="65">
        <v>63</v>
      </c>
      <c r="D196" s="66">
        <v>0</v>
      </c>
    </row>
    <row r="197" spans="1:14" x14ac:dyDescent="0.2">
      <c r="A197" s="14">
        <v>44052.083333333328</v>
      </c>
      <c r="B197" s="65">
        <v>10.498934</v>
      </c>
      <c r="C197" s="65">
        <v>66</v>
      </c>
      <c r="D197" s="66">
        <v>0</v>
      </c>
    </row>
    <row r="198" spans="1:14" x14ac:dyDescent="0.2">
      <c r="A198" s="14">
        <v>44052.125</v>
      </c>
      <c r="B198" s="65">
        <v>9.758934</v>
      </c>
      <c r="C198" s="65">
        <v>70</v>
      </c>
      <c r="D198" s="66">
        <v>0</v>
      </c>
    </row>
    <row r="199" spans="1:14" x14ac:dyDescent="0.2">
      <c r="A199" s="14">
        <v>44052.166666666672</v>
      </c>
      <c r="B199" s="65">
        <v>8.6989350000000005</v>
      </c>
      <c r="C199" s="65">
        <v>75</v>
      </c>
      <c r="D199" s="66">
        <v>0</v>
      </c>
    </row>
    <row r="200" spans="1:14" x14ac:dyDescent="0.2">
      <c r="A200" s="14">
        <v>44052.208333333328</v>
      </c>
      <c r="B200" s="65">
        <v>8.5989339999999999</v>
      </c>
      <c r="C200" s="65">
        <v>76</v>
      </c>
      <c r="D200" s="66">
        <v>0</v>
      </c>
    </row>
    <row r="201" spans="1:14" x14ac:dyDescent="0.2">
      <c r="A201" s="14">
        <v>44052.25</v>
      </c>
      <c r="B201" s="65">
        <v>8.1389340000000008</v>
      </c>
      <c r="C201" s="65">
        <v>79</v>
      </c>
      <c r="D201" s="66">
        <v>0</v>
      </c>
    </row>
    <row r="202" spans="1:14" x14ac:dyDescent="0.2">
      <c r="A202" s="14">
        <v>44052.291666666672</v>
      </c>
      <c r="B202" s="65">
        <v>7.5889335000000004</v>
      </c>
      <c r="C202" s="65">
        <v>82</v>
      </c>
      <c r="D202" s="66">
        <v>0</v>
      </c>
      <c r="F202" s="17" t="s">
        <v>537</v>
      </c>
      <c r="G202" s="17" t="s">
        <v>537</v>
      </c>
      <c r="H202" s="17" t="s">
        <v>537</v>
      </c>
      <c r="I202" s="17" t="s">
        <v>537</v>
      </c>
      <c r="J202" s="17" t="s">
        <v>537</v>
      </c>
      <c r="K202" s="17" t="s">
        <v>537</v>
      </c>
    </row>
    <row r="203" spans="1:14" x14ac:dyDescent="0.2">
      <c r="A203" s="14">
        <v>44052.333333333328</v>
      </c>
      <c r="B203" s="65">
        <v>10.5289345</v>
      </c>
      <c r="C203" s="65">
        <v>68</v>
      </c>
      <c r="D203" s="66">
        <v>0</v>
      </c>
      <c r="F203" s="17" t="s">
        <v>537</v>
      </c>
      <c r="G203" s="17" t="s">
        <v>537</v>
      </c>
      <c r="H203" s="17" t="s">
        <v>537</v>
      </c>
      <c r="I203" s="17" t="s">
        <v>537</v>
      </c>
      <c r="J203" s="17" t="s">
        <v>537</v>
      </c>
      <c r="K203" s="17" t="s">
        <v>537</v>
      </c>
    </row>
    <row r="204" spans="1:14" x14ac:dyDescent="0.2">
      <c r="A204" s="14">
        <v>44052.375</v>
      </c>
      <c r="B204" s="65">
        <v>13.698935000000001</v>
      </c>
      <c r="C204" s="65">
        <v>55</v>
      </c>
      <c r="D204" s="66">
        <v>0</v>
      </c>
      <c r="F204" s="17" t="s">
        <v>537</v>
      </c>
      <c r="G204" s="17" t="s">
        <v>537</v>
      </c>
      <c r="H204" s="17" t="s">
        <v>537</v>
      </c>
      <c r="I204" s="17" t="s">
        <v>537</v>
      </c>
      <c r="J204" s="17" t="s">
        <v>537</v>
      </c>
      <c r="K204" s="17" t="s">
        <v>537</v>
      </c>
    </row>
    <row r="205" spans="1:14" x14ac:dyDescent="0.2">
      <c r="A205" s="14">
        <v>44052.416666666672</v>
      </c>
      <c r="B205" s="65">
        <v>16.238934</v>
      </c>
      <c r="C205" s="65">
        <v>46</v>
      </c>
      <c r="D205" s="66">
        <v>921</v>
      </c>
      <c r="F205" s="17" t="s">
        <v>537</v>
      </c>
      <c r="G205" s="17" t="s">
        <v>537</v>
      </c>
      <c r="H205" s="17" t="s">
        <v>537</v>
      </c>
      <c r="I205" s="17" t="s">
        <v>537</v>
      </c>
      <c r="J205" s="17" t="s">
        <v>537</v>
      </c>
      <c r="K205" s="17" t="s">
        <v>537</v>
      </c>
    </row>
    <row r="206" spans="1:14" x14ac:dyDescent="0.2">
      <c r="A206" s="14">
        <v>44052.458333333328</v>
      </c>
      <c r="B206" s="65">
        <v>18.468934999999998</v>
      </c>
      <c r="C206" s="65">
        <v>40</v>
      </c>
      <c r="D206" s="66">
        <v>1098</v>
      </c>
      <c r="F206" s="17" t="s">
        <v>537</v>
      </c>
      <c r="G206" s="17" t="s">
        <v>537</v>
      </c>
      <c r="H206" s="17" t="s">
        <v>537</v>
      </c>
      <c r="I206" s="17" t="s">
        <v>537</v>
      </c>
      <c r="J206" s="17" t="s">
        <v>537</v>
      </c>
      <c r="K206" s="17" t="s">
        <v>537</v>
      </c>
    </row>
    <row r="207" spans="1:14" x14ac:dyDescent="0.2">
      <c r="A207" s="14">
        <v>44052.5</v>
      </c>
      <c r="B207" s="65">
        <v>20.498933999999998</v>
      </c>
      <c r="C207" s="65">
        <v>35</v>
      </c>
      <c r="D207" s="66">
        <v>1003</v>
      </c>
      <c r="F207" s="17" t="s">
        <v>537</v>
      </c>
      <c r="G207" s="17" t="s">
        <v>537</v>
      </c>
      <c r="H207" s="17" t="s">
        <v>537</v>
      </c>
      <c r="I207" s="17" t="s">
        <v>537</v>
      </c>
      <c r="J207" s="17" t="s">
        <v>537</v>
      </c>
      <c r="K207" s="17" t="s">
        <v>537</v>
      </c>
    </row>
    <row r="208" spans="1:14" x14ac:dyDescent="0.2">
      <c r="A208" s="14">
        <v>44052.541666666672</v>
      </c>
      <c r="B208" s="65">
        <v>22.188934</v>
      </c>
      <c r="C208" s="65">
        <v>32</v>
      </c>
      <c r="D208" s="66">
        <v>1080</v>
      </c>
      <c r="F208" s="17" t="s">
        <v>537</v>
      </c>
      <c r="G208" s="17" t="s">
        <v>537</v>
      </c>
      <c r="H208" s="17" t="s">
        <v>537</v>
      </c>
      <c r="I208" s="17" t="s">
        <v>537</v>
      </c>
      <c r="J208" s="17" t="s">
        <v>537</v>
      </c>
      <c r="K208" s="17" t="s">
        <v>537</v>
      </c>
    </row>
    <row r="209" spans="1:14" x14ac:dyDescent="0.2">
      <c r="A209" s="14">
        <v>44052.583333333328</v>
      </c>
      <c r="B209" s="65">
        <v>22.818933000000001</v>
      </c>
      <c r="C209" s="65">
        <v>30</v>
      </c>
      <c r="D209" s="66">
        <v>1080</v>
      </c>
      <c r="F209" s="17" t="s">
        <v>537</v>
      </c>
      <c r="G209" s="17" t="s">
        <v>537</v>
      </c>
      <c r="H209" s="17" t="s">
        <v>537</v>
      </c>
      <c r="I209" s="17" t="s">
        <v>537</v>
      </c>
      <c r="J209" s="17" t="s">
        <v>537</v>
      </c>
      <c r="K209" s="17" t="s">
        <v>537</v>
      </c>
    </row>
    <row r="210" spans="1:14" x14ac:dyDescent="0.2">
      <c r="A210" s="14">
        <v>44052.625</v>
      </c>
      <c r="B210" s="65">
        <v>23.228933000000001</v>
      </c>
      <c r="C210" s="65">
        <v>28</v>
      </c>
      <c r="D210" s="66">
        <v>0</v>
      </c>
      <c r="F210" s="17" t="s">
        <v>537</v>
      </c>
      <c r="G210" s="17" t="s">
        <v>537</v>
      </c>
      <c r="H210" s="17" t="s">
        <v>537</v>
      </c>
      <c r="I210" s="17" t="s">
        <v>537</v>
      </c>
      <c r="J210" s="17" t="s">
        <v>537</v>
      </c>
      <c r="K210" s="17" t="s">
        <v>537</v>
      </c>
    </row>
    <row r="211" spans="1:14" x14ac:dyDescent="0.2">
      <c r="A211" s="14">
        <v>44052.666666666672</v>
      </c>
      <c r="B211" s="65">
        <v>23.108934000000001</v>
      </c>
      <c r="C211" s="65">
        <v>26</v>
      </c>
      <c r="D211" s="66">
        <v>0</v>
      </c>
      <c r="F211" s="17" t="s">
        <v>537</v>
      </c>
      <c r="G211" s="17" t="s">
        <v>537</v>
      </c>
      <c r="H211" s="17" t="s">
        <v>537</v>
      </c>
      <c r="I211" s="17" t="s">
        <v>537</v>
      </c>
      <c r="J211" s="17" t="s">
        <v>537</v>
      </c>
      <c r="K211" s="17" t="s">
        <v>537</v>
      </c>
    </row>
    <row r="212" spans="1:14" x14ac:dyDescent="0.2">
      <c r="A212" s="14">
        <v>44052.708333333328</v>
      </c>
      <c r="B212" s="65">
        <v>22.188934</v>
      </c>
      <c r="C212" s="65">
        <v>27</v>
      </c>
      <c r="D212" s="66">
        <v>0</v>
      </c>
    </row>
    <row r="213" spans="1:14" x14ac:dyDescent="0.2">
      <c r="A213" s="14">
        <v>44052.75</v>
      </c>
      <c r="B213" s="65">
        <v>17.948934999999999</v>
      </c>
      <c r="C213" s="65">
        <v>35</v>
      </c>
      <c r="D213" s="66">
        <v>797</v>
      </c>
    </row>
    <row r="214" spans="1:14" x14ac:dyDescent="0.2">
      <c r="A214" s="14">
        <v>44052.791666666672</v>
      </c>
      <c r="B214" s="65">
        <v>17.588933999999998</v>
      </c>
      <c r="C214" s="65">
        <v>37</v>
      </c>
      <c r="D214" s="66">
        <v>797</v>
      </c>
    </row>
    <row r="215" spans="1:14" x14ac:dyDescent="0.2">
      <c r="A215" s="14">
        <v>44052.833333333328</v>
      </c>
      <c r="B215" s="65">
        <v>16.948934999999999</v>
      </c>
      <c r="C215" s="65">
        <v>39</v>
      </c>
      <c r="D215" s="66">
        <v>692</v>
      </c>
    </row>
    <row r="216" spans="1:14" x14ac:dyDescent="0.2">
      <c r="A216" s="14">
        <v>44052.875</v>
      </c>
      <c r="B216" s="65">
        <v>16.588933999999998</v>
      </c>
      <c r="C216" s="65">
        <v>40</v>
      </c>
      <c r="D216" s="66">
        <v>921</v>
      </c>
    </row>
    <row r="217" spans="1:14" x14ac:dyDescent="0.2">
      <c r="A217" s="14">
        <v>44052.916666666672</v>
      </c>
      <c r="B217" s="65">
        <v>15.638934000000001</v>
      </c>
      <c r="C217" s="65">
        <v>43</v>
      </c>
      <c r="D217" s="66">
        <v>811</v>
      </c>
    </row>
    <row r="218" spans="1:14" x14ac:dyDescent="0.2">
      <c r="A218" s="14">
        <v>44052.958333333328</v>
      </c>
      <c r="B218" s="65">
        <v>14.618935</v>
      </c>
      <c r="C218" s="65">
        <v>47</v>
      </c>
      <c r="D218" s="66">
        <v>0</v>
      </c>
      <c r="E218" s="67">
        <v>383.33333333333331</v>
      </c>
      <c r="L218" s="8"/>
      <c r="M218" s="8"/>
      <c r="N218" s="8"/>
    </row>
    <row r="219" spans="1:14" x14ac:dyDescent="0.2">
      <c r="A219" s="14">
        <v>44053</v>
      </c>
      <c r="B219" s="65">
        <v>12.668934</v>
      </c>
      <c r="C219" s="65">
        <v>53</v>
      </c>
      <c r="D219" s="66">
        <v>0</v>
      </c>
    </row>
    <row r="220" spans="1:14" x14ac:dyDescent="0.2">
      <c r="A220" s="14">
        <v>44053.041666666672</v>
      </c>
      <c r="B220" s="65">
        <v>8.5689340000000005</v>
      </c>
      <c r="C220" s="65">
        <v>67</v>
      </c>
      <c r="D220" s="66">
        <v>0</v>
      </c>
    </row>
    <row r="221" spans="1:14" x14ac:dyDescent="0.2">
      <c r="A221" s="14">
        <v>44053.083333333328</v>
      </c>
      <c r="B221" s="65">
        <v>7.3389335000000004</v>
      </c>
      <c r="C221" s="65">
        <v>58</v>
      </c>
      <c r="D221" s="66">
        <v>0</v>
      </c>
    </row>
    <row r="222" spans="1:14" x14ac:dyDescent="0.2">
      <c r="A222" s="14">
        <v>44053.125</v>
      </c>
      <c r="B222" s="65">
        <v>6.4389339999999997</v>
      </c>
      <c r="C222" s="65">
        <v>53</v>
      </c>
      <c r="D222" s="66">
        <v>0</v>
      </c>
    </row>
    <row r="223" spans="1:14" x14ac:dyDescent="0.2">
      <c r="A223" s="14">
        <v>44053.166666666672</v>
      </c>
      <c r="B223" s="65">
        <v>6.2389336000000002</v>
      </c>
      <c r="C223" s="65">
        <v>47</v>
      </c>
      <c r="D223" s="66">
        <v>0</v>
      </c>
    </row>
    <row r="224" spans="1:14" x14ac:dyDescent="0.2">
      <c r="A224" s="14">
        <v>44053.208333333328</v>
      </c>
      <c r="B224" s="65">
        <v>5.2689339999999998</v>
      </c>
      <c r="C224" s="65">
        <v>45</v>
      </c>
      <c r="D224" s="66">
        <v>0</v>
      </c>
    </row>
    <row r="225" spans="1:11" x14ac:dyDescent="0.2">
      <c r="A225" s="14">
        <v>44053.25</v>
      </c>
      <c r="B225" s="65">
        <v>4.0289339999999996</v>
      </c>
      <c r="C225" s="65">
        <v>47</v>
      </c>
      <c r="D225" s="66">
        <v>0</v>
      </c>
    </row>
    <row r="226" spans="1:11" x14ac:dyDescent="0.2">
      <c r="A226" s="14">
        <v>44053.291666666672</v>
      </c>
      <c r="B226" s="65">
        <v>2.9089336000000001</v>
      </c>
      <c r="C226" s="65">
        <v>51</v>
      </c>
      <c r="D226" s="66">
        <v>0</v>
      </c>
      <c r="F226" s="17" t="s">
        <v>537</v>
      </c>
      <c r="G226" s="17" t="s">
        <v>537</v>
      </c>
      <c r="H226" s="17" t="s">
        <v>537</v>
      </c>
      <c r="I226" s="17" t="s">
        <v>537</v>
      </c>
      <c r="J226" s="17" t="s">
        <v>537</v>
      </c>
      <c r="K226" s="17" t="s">
        <v>537</v>
      </c>
    </row>
    <row r="227" spans="1:11" x14ac:dyDescent="0.2">
      <c r="A227" s="14">
        <v>44053.333333333328</v>
      </c>
      <c r="B227" s="65">
        <v>8.5189339999999998</v>
      </c>
      <c r="C227" s="65">
        <v>36</v>
      </c>
      <c r="D227" s="66">
        <v>0</v>
      </c>
      <c r="F227" s="17" t="s">
        <v>537</v>
      </c>
      <c r="G227" s="17" t="s">
        <v>537</v>
      </c>
      <c r="H227" s="17" t="s">
        <v>537</v>
      </c>
      <c r="I227" s="17" t="s">
        <v>537</v>
      </c>
      <c r="J227" s="17" t="s">
        <v>537</v>
      </c>
      <c r="K227" s="17" t="s">
        <v>537</v>
      </c>
    </row>
    <row r="228" spans="1:11" x14ac:dyDescent="0.2">
      <c r="A228" s="14">
        <v>44053.375</v>
      </c>
      <c r="B228" s="65">
        <v>13.168934</v>
      </c>
      <c r="C228" s="65">
        <v>27</v>
      </c>
      <c r="D228" s="66">
        <v>0</v>
      </c>
      <c r="F228" s="17" t="s">
        <v>537</v>
      </c>
      <c r="G228" s="17" t="s">
        <v>537</v>
      </c>
      <c r="H228" s="17" t="s">
        <v>537</v>
      </c>
      <c r="I228" s="17" t="s">
        <v>537</v>
      </c>
      <c r="J228" s="17" t="s">
        <v>537</v>
      </c>
      <c r="K228" s="17" t="s">
        <v>537</v>
      </c>
    </row>
    <row r="229" spans="1:11" x14ac:dyDescent="0.2">
      <c r="A229" s="14">
        <v>44053.416666666672</v>
      </c>
      <c r="B229" s="65">
        <v>16.508934</v>
      </c>
      <c r="C229" s="65">
        <v>19</v>
      </c>
      <c r="D229" s="66">
        <v>0</v>
      </c>
      <c r="F229" s="17" t="s">
        <v>537</v>
      </c>
      <c r="G229" s="17" t="s">
        <v>537</v>
      </c>
      <c r="H229" s="17" t="s">
        <v>537</v>
      </c>
      <c r="I229" s="17" t="s">
        <v>537</v>
      </c>
      <c r="J229" s="17" t="s">
        <v>537</v>
      </c>
      <c r="K229" s="17" t="s">
        <v>537</v>
      </c>
    </row>
    <row r="230" spans="1:11" x14ac:dyDescent="0.2">
      <c r="A230" s="14">
        <v>44053.458333333328</v>
      </c>
      <c r="B230" s="65">
        <v>19.278934</v>
      </c>
      <c r="C230" s="65">
        <v>15</v>
      </c>
      <c r="D230" s="66">
        <v>0</v>
      </c>
      <c r="F230" s="17" t="s">
        <v>537</v>
      </c>
      <c r="G230" s="17" t="s">
        <v>537</v>
      </c>
      <c r="H230" s="17" t="s">
        <v>537</v>
      </c>
      <c r="I230" s="17" t="s">
        <v>537</v>
      </c>
      <c r="J230" s="17" t="s">
        <v>537</v>
      </c>
      <c r="K230" s="17" t="s">
        <v>537</v>
      </c>
    </row>
    <row r="231" spans="1:11" x14ac:dyDescent="0.2">
      <c r="A231" s="14">
        <v>44053.5</v>
      </c>
      <c r="B231" s="65">
        <v>21.538934999999999</v>
      </c>
      <c r="C231" s="65">
        <v>11</v>
      </c>
      <c r="D231" s="66">
        <v>0</v>
      </c>
      <c r="F231" s="17" t="s">
        <v>537</v>
      </c>
      <c r="G231" s="17" t="s">
        <v>537</v>
      </c>
      <c r="H231" s="17" t="s">
        <v>537</v>
      </c>
      <c r="I231" s="17" t="s">
        <v>537</v>
      </c>
      <c r="J231" s="17" t="s">
        <v>537</v>
      </c>
      <c r="K231" s="17" t="s">
        <v>537</v>
      </c>
    </row>
    <row r="232" spans="1:11" x14ac:dyDescent="0.2">
      <c r="A232" s="14">
        <v>44053.541666666672</v>
      </c>
      <c r="B232" s="65">
        <v>23.148933</v>
      </c>
      <c r="C232" s="65">
        <v>9</v>
      </c>
      <c r="D232" s="66">
        <v>0</v>
      </c>
      <c r="F232" s="17" t="s">
        <v>537</v>
      </c>
      <c r="G232" s="17" t="s">
        <v>537</v>
      </c>
      <c r="H232" s="17" t="s">
        <v>537</v>
      </c>
      <c r="I232" s="17" t="s">
        <v>537</v>
      </c>
      <c r="J232" s="17" t="s">
        <v>537</v>
      </c>
      <c r="K232" s="17" t="s">
        <v>537</v>
      </c>
    </row>
    <row r="233" spans="1:11" x14ac:dyDescent="0.2">
      <c r="A233" s="14">
        <v>44053.583333333328</v>
      </c>
      <c r="B233" s="65">
        <v>23.968934999999998</v>
      </c>
      <c r="C233" s="65">
        <v>7</v>
      </c>
      <c r="D233" s="66">
        <v>0</v>
      </c>
      <c r="F233" s="17" t="s">
        <v>537</v>
      </c>
      <c r="G233" s="17" t="s">
        <v>537</v>
      </c>
      <c r="H233" s="17" t="s">
        <v>537</v>
      </c>
      <c r="I233" s="17" t="s">
        <v>537</v>
      </c>
      <c r="J233" s="17" t="s">
        <v>537</v>
      </c>
      <c r="K233" s="17" t="s">
        <v>537</v>
      </c>
    </row>
    <row r="234" spans="1:11" x14ac:dyDescent="0.2">
      <c r="A234" s="14">
        <v>44053.625</v>
      </c>
      <c r="B234" s="65">
        <v>24.278934</v>
      </c>
      <c r="C234" s="65">
        <v>7</v>
      </c>
      <c r="D234" s="66">
        <v>0</v>
      </c>
      <c r="F234" s="17" t="s">
        <v>537</v>
      </c>
      <c r="G234" s="17" t="s">
        <v>537</v>
      </c>
      <c r="H234" s="17" t="s">
        <v>537</v>
      </c>
      <c r="I234" s="17" t="s">
        <v>537</v>
      </c>
      <c r="J234" s="17" t="s">
        <v>537</v>
      </c>
      <c r="K234" s="17" t="s">
        <v>537</v>
      </c>
    </row>
    <row r="235" spans="1:11" x14ac:dyDescent="0.2">
      <c r="A235" s="14">
        <v>44053.666666666672</v>
      </c>
      <c r="B235" s="65">
        <v>23.938934</v>
      </c>
      <c r="C235" s="65">
        <v>7</v>
      </c>
      <c r="D235" s="66">
        <v>0</v>
      </c>
      <c r="F235" s="17" t="s">
        <v>537</v>
      </c>
      <c r="G235" s="17" t="s">
        <v>537</v>
      </c>
      <c r="H235" s="17" t="s">
        <v>537</v>
      </c>
      <c r="I235" s="17" t="s">
        <v>537</v>
      </c>
      <c r="J235" s="17" t="s">
        <v>537</v>
      </c>
      <c r="K235" s="17" t="s">
        <v>537</v>
      </c>
    </row>
    <row r="236" spans="1:11" x14ac:dyDescent="0.2">
      <c r="A236" s="14">
        <v>44053.708333333328</v>
      </c>
      <c r="B236" s="65">
        <v>22.478933000000001</v>
      </c>
      <c r="C236" s="65">
        <v>8</v>
      </c>
      <c r="D236" s="66">
        <v>0</v>
      </c>
      <c r="F236" s="21"/>
      <c r="G236" s="21"/>
      <c r="I236" s="21"/>
      <c r="K236" s="21"/>
    </row>
    <row r="237" spans="1:11" x14ac:dyDescent="0.2">
      <c r="A237" s="14">
        <v>44053.75</v>
      </c>
      <c r="B237" s="65">
        <v>19.828934</v>
      </c>
      <c r="C237" s="65">
        <v>8</v>
      </c>
      <c r="D237" s="66">
        <v>0</v>
      </c>
    </row>
    <row r="238" spans="1:11" x14ac:dyDescent="0.2">
      <c r="A238" s="14">
        <v>44053.791666666672</v>
      </c>
      <c r="B238" s="65">
        <v>18.268934000000002</v>
      </c>
      <c r="C238" s="65">
        <v>9</v>
      </c>
      <c r="D238" s="66">
        <v>0</v>
      </c>
    </row>
    <row r="239" spans="1:11" x14ac:dyDescent="0.2">
      <c r="A239" s="14">
        <v>44053.833333333328</v>
      </c>
      <c r="B239" s="65">
        <v>17.078934</v>
      </c>
      <c r="C239" s="65">
        <v>10</v>
      </c>
      <c r="D239" s="66">
        <v>0</v>
      </c>
    </row>
    <row r="240" spans="1:11" x14ac:dyDescent="0.2">
      <c r="A240" s="14">
        <v>44053.875</v>
      </c>
      <c r="B240" s="65">
        <v>16.028934</v>
      </c>
      <c r="C240" s="65">
        <v>11</v>
      </c>
      <c r="D240" s="66">
        <v>0</v>
      </c>
    </row>
    <row r="241" spans="1:14" x14ac:dyDescent="0.2">
      <c r="A241" s="14">
        <v>44053.916666666672</v>
      </c>
      <c r="B241" s="65">
        <v>13.998934</v>
      </c>
      <c r="C241" s="65">
        <v>12</v>
      </c>
      <c r="D241" s="66">
        <v>0</v>
      </c>
    </row>
    <row r="242" spans="1:14" x14ac:dyDescent="0.2">
      <c r="A242" s="14">
        <v>44053.958333333328</v>
      </c>
      <c r="B242" s="65">
        <v>11.878933999999999</v>
      </c>
      <c r="C242" s="65">
        <v>15</v>
      </c>
      <c r="D242" s="66">
        <v>0</v>
      </c>
      <c r="E242" s="67">
        <v>0</v>
      </c>
      <c r="F242" s="55"/>
      <c r="G242" s="55"/>
      <c r="H242" s="55"/>
      <c r="I242" s="55"/>
      <c r="J242" s="55"/>
      <c r="K242" s="55"/>
      <c r="L242" s="8"/>
      <c r="M242" s="8"/>
      <c r="N242" s="8"/>
    </row>
    <row r="243" spans="1:14" x14ac:dyDescent="0.2">
      <c r="A243" s="14">
        <v>44054</v>
      </c>
      <c r="B243" s="65">
        <v>10.218934000000001</v>
      </c>
      <c r="C243" s="65">
        <v>18</v>
      </c>
      <c r="D243" s="66">
        <v>0</v>
      </c>
    </row>
    <row r="244" spans="1:14" x14ac:dyDescent="0.2">
      <c r="A244" s="14">
        <v>44054.041666666672</v>
      </c>
      <c r="B244" s="65">
        <v>7.9089336000000001</v>
      </c>
      <c r="C244" s="65">
        <v>24</v>
      </c>
      <c r="D244" s="66">
        <v>0</v>
      </c>
    </row>
    <row r="245" spans="1:14" x14ac:dyDescent="0.2">
      <c r="A245" s="14">
        <v>44054.083333333328</v>
      </c>
      <c r="B245" s="65">
        <v>6.9489336000000002</v>
      </c>
      <c r="C245" s="65">
        <v>64</v>
      </c>
      <c r="D245" s="66">
        <v>0</v>
      </c>
    </row>
    <row r="246" spans="1:14" x14ac:dyDescent="0.2">
      <c r="A246" s="14">
        <v>44054.125</v>
      </c>
      <c r="B246" s="65">
        <v>5.4989340000000002</v>
      </c>
      <c r="C246" s="65">
        <v>83</v>
      </c>
      <c r="D246" s="66">
        <v>0</v>
      </c>
    </row>
    <row r="247" spans="1:14" x14ac:dyDescent="0.2">
      <c r="A247" s="14">
        <v>44054.166666666672</v>
      </c>
      <c r="B247" s="65">
        <v>4.8389335000000004</v>
      </c>
      <c r="C247" s="65">
        <v>90</v>
      </c>
      <c r="D247" s="66">
        <v>0</v>
      </c>
    </row>
    <row r="248" spans="1:14" x14ac:dyDescent="0.2">
      <c r="A248" s="14">
        <v>44054.208333333328</v>
      </c>
      <c r="B248" s="65">
        <v>4.3889336999999999</v>
      </c>
      <c r="C248" s="65">
        <v>94</v>
      </c>
      <c r="D248" s="66">
        <v>0</v>
      </c>
    </row>
    <row r="249" spans="1:14" x14ac:dyDescent="0.2">
      <c r="A249" s="14">
        <v>44054.25</v>
      </c>
      <c r="B249" s="65">
        <v>4.6489339999999997</v>
      </c>
      <c r="C249" s="65">
        <v>96</v>
      </c>
      <c r="D249" s="66">
        <v>0</v>
      </c>
    </row>
    <row r="250" spans="1:14" x14ac:dyDescent="0.2">
      <c r="A250" s="14">
        <v>44054.291666666672</v>
      </c>
      <c r="B250" s="65">
        <v>6.9489336000000002</v>
      </c>
      <c r="C250" s="65">
        <v>95</v>
      </c>
      <c r="D250" s="66">
        <v>0</v>
      </c>
      <c r="F250" s="22">
        <v>7.1</v>
      </c>
      <c r="G250" s="21">
        <v>79.099999999999994</v>
      </c>
      <c r="H250" s="65">
        <v>145908</v>
      </c>
      <c r="I250" s="22">
        <v>10.1</v>
      </c>
      <c r="J250" s="65">
        <v>48.7</v>
      </c>
      <c r="K250" s="21">
        <v>175257</v>
      </c>
    </row>
    <row r="251" spans="1:14" x14ac:dyDescent="0.2">
      <c r="A251" s="14">
        <v>44054.333333333328</v>
      </c>
      <c r="B251" s="65">
        <v>8.6089339999999996</v>
      </c>
      <c r="C251" s="65">
        <v>87</v>
      </c>
      <c r="D251" s="66">
        <v>0</v>
      </c>
      <c r="F251" s="22">
        <v>11</v>
      </c>
      <c r="G251" s="21">
        <v>80.8</v>
      </c>
      <c r="I251" s="22">
        <v>15.5</v>
      </c>
      <c r="J251" s="65">
        <v>42.2</v>
      </c>
      <c r="K251" s="21"/>
    </row>
    <row r="252" spans="1:14" x14ac:dyDescent="0.2">
      <c r="A252" s="14">
        <v>44054.375</v>
      </c>
      <c r="B252" s="65">
        <v>11.468934000000001</v>
      </c>
      <c r="C252" s="65">
        <v>70</v>
      </c>
      <c r="D252" s="66">
        <v>0</v>
      </c>
      <c r="F252" s="22">
        <v>11.3</v>
      </c>
      <c r="G252" s="21">
        <v>80.3</v>
      </c>
      <c r="I252" s="22">
        <v>16.2</v>
      </c>
      <c r="J252" s="65">
        <v>49.3</v>
      </c>
      <c r="K252" s="21"/>
    </row>
    <row r="253" spans="1:14" x14ac:dyDescent="0.2">
      <c r="A253" s="14">
        <v>44054.416666666672</v>
      </c>
      <c r="B253" s="65">
        <v>14.768934</v>
      </c>
      <c r="C253" s="65">
        <v>56</v>
      </c>
      <c r="D253" s="66">
        <v>0</v>
      </c>
      <c r="F253" s="22">
        <v>13.5</v>
      </c>
      <c r="G253" s="21">
        <v>77.5</v>
      </c>
      <c r="I253" s="22">
        <v>17</v>
      </c>
      <c r="J253" s="65">
        <v>45.6</v>
      </c>
      <c r="K253" s="21"/>
    </row>
    <row r="254" spans="1:14" x14ac:dyDescent="0.2">
      <c r="A254" s="14">
        <v>44054.458333333328</v>
      </c>
      <c r="B254" s="65">
        <v>17.418934</v>
      </c>
      <c r="C254" s="65">
        <v>46</v>
      </c>
      <c r="D254" s="66">
        <v>1016</v>
      </c>
      <c r="F254" s="22">
        <v>16.100000000000001</v>
      </c>
      <c r="G254" s="21">
        <v>64.400000000000006</v>
      </c>
      <c r="I254" s="22">
        <v>17.3</v>
      </c>
      <c r="J254" s="65">
        <v>49.1</v>
      </c>
      <c r="K254" s="21"/>
    </row>
    <row r="255" spans="1:14" x14ac:dyDescent="0.2">
      <c r="A255" s="14">
        <v>44054.5</v>
      </c>
      <c r="B255" s="65">
        <v>19.408933999999999</v>
      </c>
      <c r="C255" s="65">
        <v>38</v>
      </c>
      <c r="D255" s="66">
        <v>949</v>
      </c>
      <c r="F255" s="22">
        <v>20.7</v>
      </c>
      <c r="G255" s="21">
        <v>38.799999999999997</v>
      </c>
      <c r="I255" s="22">
        <v>16.399999999999999</v>
      </c>
      <c r="J255" s="65">
        <v>49.7</v>
      </c>
      <c r="K255" s="21"/>
    </row>
    <row r="256" spans="1:14" x14ac:dyDescent="0.2">
      <c r="A256" s="14">
        <v>44054.541666666672</v>
      </c>
      <c r="B256" s="65">
        <v>20.848934</v>
      </c>
      <c r="C256" s="65">
        <v>32</v>
      </c>
      <c r="D256" s="66">
        <v>1003</v>
      </c>
      <c r="F256" s="22">
        <v>15.8</v>
      </c>
      <c r="G256" s="21">
        <v>61.2</v>
      </c>
      <c r="I256" s="22">
        <v>16.2</v>
      </c>
      <c r="J256" s="65">
        <v>51.5</v>
      </c>
      <c r="K256" s="21"/>
    </row>
    <row r="257" spans="1:14" x14ac:dyDescent="0.2">
      <c r="A257" s="14">
        <v>44054.583333333328</v>
      </c>
      <c r="B257" s="65">
        <v>22.598934</v>
      </c>
      <c r="C257" s="65">
        <v>23</v>
      </c>
      <c r="D257" s="66">
        <v>0</v>
      </c>
      <c r="F257" s="22">
        <v>16.2</v>
      </c>
      <c r="G257" s="21">
        <v>69</v>
      </c>
      <c r="I257" s="22">
        <v>16.7</v>
      </c>
      <c r="J257" s="65">
        <v>53.6</v>
      </c>
      <c r="K257" s="21"/>
    </row>
    <row r="258" spans="1:14" x14ac:dyDescent="0.2">
      <c r="A258" s="14">
        <v>44054.625</v>
      </c>
      <c r="B258" s="65">
        <v>23.048935</v>
      </c>
      <c r="C258" s="65">
        <v>21</v>
      </c>
      <c r="D258" s="66">
        <v>0</v>
      </c>
      <c r="F258" s="22">
        <v>14</v>
      </c>
      <c r="G258" s="21">
        <v>54</v>
      </c>
      <c r="I258" s="22">
        <v>17</v>
      </c>
      <c r="J258" s="65">
        <v>58.3</v>
      </c>
      <c r="K258" s="21"/>
    </row>
    <row r="259" spans="1:14" x14ac:dyDescent="0.2">
      <c r="A259" s="14">
        <v>44054.666666666672</v>
      </c>
      <c r="B259" s="65">
        <v>22.838933999999998</v>
      </c>
      <c r="C259" s="65">
        <v>21</v>
      </c>
      <c r="D259" s="66">
        <v>0</v>
      </c>
      <c r="F259" s="17">
        <v>12.7</v>
      </c>
      <c r="G259" s="65">
        <v>48</v>
      </c>
      <c r="I259" s="17">
        <v>17</v>
      </c>
      <c r="J259" s="65">
        <v>49.2</v>
      </c>
    </row>
    <row r="260" spans="1:14" x14ac:dyDescent="0.2">
      <c r="A260" s="14">
        <v>44054.708333333328</v>
      </c>
      <c r="B260" s="65">
        <v>21.758934</v>
      </c>
      <c r="C260" s="65">
        <v>22</v>
      </c>
      <c r="D260" s="66">
        <v>0</v>
      </c>
    </row>
    <row r="261" spans="1:14" x14ac:dyDescent="0.2">
      <c r="A261" s="14">
        <v>44054.75</v>
      </c>
      <c r="B261" s="65">
        <v>18.638935</v>
      </c>
      <c r="C261" s="65">
        <v>27</v>
      </c>
      <c r="D261" s="66">
        <v>0</v>
      </c>
    </row>
    <row r="262" spans="1:14" x14ac:dyDescent="0.2">
      <c r="A262" s="14">
        <v>44054.791666666672</v>
      </c>
      <c r="B262" s="65">
        <v>17.838933999999998</v>
      </c>
      <c r="C262" s="65">
        <v>28</v>
      </c>
      <c r="D262" s="66">
        <v>0</v>
      </c>
    </row>
    <row r="263" spans="1:14" x14ac:dyDescent="0.2">
      <c r="A263" s="14">
        <v>44054.833333333328</v>
      </c>
      <c r="B263" s="65">
        <v>16.398933</v>
      </c>
      <c r="C263" s="65">
        <v>30</v>
      </c>
      <c r="D263" s="66">
        <v>692</v>
      </c>
    </row>
    <row r="264" spans="1:14" x14ac:dyDescent="0.2">
      <c r="A264" s="14">
        <v>44054.875</v>
      </c>
      <c r="B264" s="65">
        <v>16.828934</v>
      </c>
      <c r="C264" s="65">
        <v>29</v>
      </c>
      <c r="D264" s="66">
        <v>0</v>
      </c>
    </row>
    <row r="265" spans="1:14" x14ac:dyDescent="0.2">
      <c r="A265" s="14">
        <v>44054.916666666672</v>
      </c>
      <c r="B265" s="65">
        <v>16.218934999999998</v>
      </c>
      <c r="C265" s="65">
        <v>30</v>
      </c>
      <c r="D265" s="66">
        <v>692</v>
      </c>
    </row>
    <row r="266" spans="1:14" x14ac:dyDescent="0.2">
      <c r="A266" s="14">
        <v>44054.958333333328</v>
      </c>
      <c r="B266" s="65">
        <v>15.168934</v>
      </c>
      <c r="C266" s="65">
        <v>31</v>
      </c>
      <c r="D266" s="66">
        <v>565</v>
      </c>
      <c r="E266" s="67">
        <v>204.875</v>
      </c>
      <c r="F266" s="55">
        <f>AVERAGE(F250:F265)</f>
        <v>13.84</v>
      </c>
      <c r="G266" s="55">
        <f>AVERAGE(G250:G265)</f>
        <v>65.31</v>
      </c>
      <c r="H266" s="55">
        <f>H274-H250</f>
        <v>202</v>
      </c>
      <c r="I266" s="55">
        <f>AVERAGE(I250:I265)</f>
        <v>15.940000000000001</v>
      </c>
      <c r="J266" s="55">
        <f>AVERAGE(J250:J265)</f>
        <v>49.72</v>
      </c>
      <c r="K266" s="55">
        <f>K274-K250</f>
        <v>0</v>
      </c>
      <c r="L266" s="8"/>
      <c r="M266" s="8"/>
      <c r="N266" s="8"/>
    </row>
    <row r="267" spans="1:14" x14ac:dyDescent="0.2">
      <c r="A267" s="14">
        <v>44055</v>
      </c>
      <c r="B267" s="65">
        <v>14.628933999999999</v>
      </c>
      <c r="C267" s="65">
        <v>32</v>
      </c>
      <c r="D267" s="66">
        <v>0</v>
      </c>
    </row>
    <row r="268" spans="1:14" x14ac:dyDescent="0.2">
      <c r="A268" s="14">
        <v>44055.041666666672</v>
      </c>
      <c r="B268" s="65">
        <v>13.818934</v>
      </c>
      <c r="C268" s="65">
        <v>33</v>
      </c>
      <c r="D268" s="66">
        <v>0</v>
      </c>
    </row>
    <row r="269" spans="1:14" x14ac:dyDescent="0.2">
      <c r="A269" s="14">
        <v>44055.083333333328</v>
      </c>
      <c r="B269" s="65">
        <v>13.158935</v>
      </c>
      <c r="C269" s="65">
        <v>35</v>
      </c>
      <c r="D269" s="66">
        <v>0</v>
      </c>
    </row>
    <row r="270" spans="1:14" x14ac:dyDescent="0.2">
      <c r="A270" s="14">
        <v>44055.125</v>
      </c>
      <c r="B270" s="65">
        <v>12.688934</v>
      </c>
      <c r="C270" s="65">
        <v>37</v>
      </c>
      <c r="D270" s="66">
        <v>0</v>
      </c>
    </row>
    <row r="271" spans="1:14" x14ac:dyDescent="0.2">
      <c r="A271" s="14">
        <v>44055.166666666672</v>
      </c>
      <c r="B271" s="65">
        <v>11.798933999999999</v>
      </c>
      <c r="C271" s="65">
        <v>41</v>
      </c>
      <c r="D271" s="66">
        <v>0</v>
      </c>
    </row>
    <row r="272" spans="1:14" x14ac:dyDescent="0.2">
      <c r="A272" s="14">
        <v>44055.208333333328</v>
      </c>
      <c r="B272" s="65">
        <v>10.5289345</v>
      </c>
      <c r="C272" s="65">
        <v>46</v>
      </c>
      <c r="D272" s="66">
        <v>0</v>
      </c>
    </row>
    <row r="273" spans="1:11" x14ac:dyDescent="0.2">
      <c r="A273" s="14">
        <v>44055.25</v>
      </c>
      <c r="B273" s="65">
        <v>10.568934</v>
      </c>
      <c r="C273" s="65">
        <v>47</v>
      </c>
      <c r="D273" s="66">
        <v>0</v>
      </c>
    </row>
    <row r="274" spans="1:11" x14ac:dyDescent="0.2">
      <c r="A274" s="14">
        <v>44055.291666666672</v>
      </c>
      <c r="B274" s="65">
        <v>10.628933999999999</v>
      </c>
      <c r="C274" s="65">
        <v>48</v>
      </c>
      <c r="D274" s="66">
        <v>0</v>
      </c>
      <c r="F274" s="65">
        <v>9.1</v>
      </c>
      <c r="G274" s="65">
        <v>70.7</v>
      </c>
      <c r="H274" s="65">
        <v>146110</v>
      </c>
      <c r="I274" s="65">
        <v>9</v>
      </c>
      <c r="J274" s="65">
        <v>71.2</v>
      </c>
      <c r="K274" s="65">
        <v>175257</v>
      </c>
    </row>
    <row r="275" spans="1:11" x14ac:dyDescent="0.2">
      <c r="A275" s="14">
        <v>44055.333333333328</v>
      </c>
      <c r="B275" s="65">
        <v>13.328934</v>
      </c>
      <c r="C275" s="65">
        <v>41</v>
      </c>
      <c r="D275" s="66">
        <v>0</v>
      </c>
      <c r="F275" s="65">
        <v>12.7</v>
      </c>
      <c r="G275" s="65">
        <v>78.7</v>
      </c>
      <c r="I275" s="65">
        <v>12.7</v>
      </c>
      <c r="J275" s="65">
        <v>77.5</v>
      </c>
    </row>
    <row r="276" spans="1:11" x14ac:dyDescent="0.2">
      <c r="A276" s="14">
        <v>44055.375</v>
      </c>
      <c r="B276" s="65">
        <v>16.998933999999998</v>
      </c>
      <c r="C276" s="65">
        <v>36</v>
      </c>
      <c r="D276" s="66">
        <v>692</v>
      </c>
      <c r="F276" s="65">
        <v>12.8</v>
      </c>
      <c r="G276" s="65">
        <v>77.400000000000006</v>
      </c>
      <c r="I276" s="65">
        <v>13</v>
      </c>
      <c r="J276" s="65">
        <v>77.900000000000006</v>
      </c>
    </row>
    <row r="277" spans="1:11" x14ac:dyDescent="0.2">
      <c r="A277" s="14">
        <v>44055.416666666672</v>
      </c>
      <c r="B277" s="65">
        <v>19.428934000000002</v>
      </c>
      <c r="C277" s="65">
        <v>32</v>
      </c>
      <c r="D277" s="66">
        <v>949</v>
      </c>
      <c r="F277" s="65">
        <v>16.100000000000001</v>
      </c>
      <c r="G277" s="65">
        <v>74.2</v>
      </c>
      <c r="I277" s="65">
        <v>16.2</v>
      </c>
      <c r="J277" s="65">
        <v>72.400000000000006</v>
      </c>
    </row>
    <row r="278" spans="1:11" x14ac:dyDescent="0.2">
      <c r="A278" s="14">
        <v>44055.458333333328</v>
      </c>
      <c r="B278" s="65">
        <v>21.388935</v>
      </c>
      <c r="C278" s="65">
        <v>29</v>
      </c>
      <c r="D278" s="66">
        <v>0</v>
      </c>
      <c r="F278" s="65">
        <v>15</v>
      </c>
      <c r="G278" s="65">
        <v>72.8</v>
      </c>
      <c r="I278" s="65">
        <v>21</v>
      </c>
      <c r="J278" s="65">
        <v>43.5</v>
      </c>
    </row>
    <row r="279" spans="1:11" x14ac:dyDescent="0.2">
      <c r="A279" s="14">
        <v>44055.5</v>
      </c>
      <c r="B279" s="65">
        <v>23.058933</v>
      </c>
      <c r="C279" s="65">
        <v>25</v>
      </c>
      <c r="D279" s="66">
        <v>0</v>
      </c>
      <c r="F279" s="65">
        <v>24.3</v>
      </c>
      <c r="G279" s="65">
        <v>33.299999999999997</v>
      </c>
      <c r="I279" s="65">
        <v>25.3</v>
      </c>
      <c r="J279" s="65">
        <v>34.5</v>
      </c>
    </row>
    <row r="280" spans="1:11" x14ac:dyDescent="0.2">
      <c r="A280" s="14">
        <v>44055.541666666672</v>
      </c>
      <c r="B280" s="65">
        <v>24.598934</v>
      </c>
      <c r="C280" s="65">
        <v>21</v>
      </c>
      <c r="D280" s="66">
        <v>0</v>
      </c>
      <c r="F280" s="65">
        <v>23.7</v>
      </c>
      <c r="G280" s="65">
        <v>33.5</v>
      </c>
      <c r="I280" s="65">
        <v>24.1</v>
      </c>
      <c r="J280" s="65">
        <v>34.700000000000003</v>
      </c>
    </row>
    <row r="281" spans="1:11" x14ac:dyDescent="0.2">
      <c r="A281" s="14">
        <v>44055.583333333328</v>
      </c>
      <c r="B281" s="65">
        <v>25.308933</v>
      </c>
      <c r="C281" s="65">
        <v>19</v>
      </c>
      <c r="D281" s="66">
        <v>0</v>
      </c>
      <c r="F281" s="65">
        <v>24.5</v>
      </c>
      <c r="G281" s="65">
        <v>32.700000000000003</v>
      </c>
      <c r="I281" s="65">
        <v>24.8</v>
      </c>
      <c r="J281" s="65">
        <v>33.5</v>
      </c>
    </row>
    <row r="282" spans="1:11" x14ac:dyDescent="0.2">
      <c r="A282" s="14">
        <v>44055.625</v>
      </c>
      <c r="B282" s="65">
        <v>25.698934999999999</v>
      </c>
      <c r="C282" s="65">
        <v>18</v>
      </c>
      <c r="D282" s="66">
        <v>0</v>
      </c>
      <c r="F282" s="65">
        <v>24.6</v>
      </c>
      <c r="G282" s="65">
        <v>32.9</v>
      </c>
      <c r="I282" s="65">
        <v>25.6</v>
      </c>
      <c r="J282" s="65">
        <v>33</v>
      </c>
    </row>
    <row r="283" spans="1:11" x14ac:dyDescent="0.2">
      <c r="A283" s="14">
        <v>44055.666666666672</v>
      </c>
      <c r="B283" s="65">
        <v>25.468934999999998</v>
      </c>
      <c r="C283" s="65">
        <v>16</v>
      </c>
      <c r="D283" s="66">
        <v>0</v>
      </c>
      <c r="F283" s="65">
        <v>25</v>
      </c>
      <c r="G283" s="65">
        <v>30.2</v>
      </c>
      <c r="I283" s="65">
        <v>26</v>
      </c>
      <c r="J283" s="65">
        <v>30.3</v>
      </c>
    </row>
    <row r="284" spans="1:11" x14ac:dyDescent="0.2">
      <c r="A284" s="14">
        <v>44055.708333333328</v>
      </c>
      <c r="B284" s="65">
        <v>24.308933</v>
      </c>
      <c r="C284" s="65">
        <v>16</v>
      </c>
      <c r="D284" s="66">
        <v>0</v>
      </c>
    </row>
    <row r="285" spans="1:11" x14ac:dyDescent="0.2">
      <c r="A285" s="14">
        <v>44055.75</v>
      </c>
      <c r="B285" s="65">
        <v>20.898933</v>
      </c>
      <c r="C285" s="65">
        <v>19</v>
      </c>
      <c r="D285" s="66">
        <v>0</v>
      </c>
    </row>
    <row r="286" spans="1:11" x14ac:dyDescent="0.2">
      <c r="A286" s="14">
        <v>44055.791666666672</v>
      </c>
      <c r="B286" s="65">
        <v>19.748933999999998</v>
      </c>
      <c r="C286" s="65">
        <v>20</v>
      </c>
      <c r="D286" s="66">
        <v>0</v>
      </c>
    </row>
    <row r="287" spans="1:11" x14ac:dyDescent="0.2">
      <c r="A287" s="14">
        <v>44055.833333333328</v>
      </c>
      <c r="B287" s="65">
        <v>18.838933999999998</v>
      </c>
      <c r="C287" s="65">
        <v>20</v>
      </c>
      <c r="D287" s="66">
        <v>0</v>
      </c>
    </row>
    <row r="288" spans="1:11" x14ac:dyDescent="0.2">
      <c r="A288" s="14">
        <v>44055.875</v>
      </c>
      <c r="B288" s="65">
        <v>18.038934999999999</v>
      </c>
      <c r="C288" s="65">
        <v>21</v>
      </c>
      <c r="D288" s="66">
        <v>0</v>
      </c>
    </row>
    <row r="289" spans="1:11" x14ac:dyDescent="0.2">
      <c r="A289" s="14">
        <v>44055.916666666672</v>
      </c>
      <c r="B289" s="65">
        <v>16.578934</v>
      </c>
      <c r="C289" s="65">
        <v>23</v>
      </c>
      <c r="D289" s="66">
        <v>0</v>
      </c>
    </row>
    <row r="290" spans="1:11" x14ac:dyDescent="0.2">
      <c r="A290" s="14">
        <v>44055.958333333328</v>
      </c>
      <c r="B290" s="65">
        <v>15.108934</v>
      </c>
      <c r="C290" s="65">
        <v>25</v>
      </c>
      <c r="D290" s="66">
        <v>0</v>
      </c>
      <c r="E290" s="67">
        <v>68.375</v>
      </c>
      <c r="F290" s="55">
        <f>AVERAGE(F274:F289)</f>
        <v>18.779999999999998</v>
      </c>
      <c r="G290" s="55">
        <f>AVERAGE(G274:G289)</f>
        <v>53.64</v>
      </c>
      <c r="H290" s="55">
        <f>H298-H274</f>
        <v>224</v>
      </c>
      <c r="I290" s="55">
        <f>AVERAGE(I274:I289)</f>
        <v>19.770000000000003</v>
      </c>
      <c r="J290" s="55">
        <f>AVERAGE(J274:J289)</f>
        <v>50.85</v>
      </c>
      <c r="K290" s="55">
        <f>K298-K274</f>
        <v>0</v>
      </c>
    </row>
    <row r="291" spans="1:11" x14ac:dyDescent="0.2">
      <c r="A291" s="14">
        <v>44056</v>
      </c>
      <c r="B291" s="65">
        <v>13.798933999999999</v>
      </c>
      <c r="C291" s="65">
        <v>27</v>
      </c>
      <c r="D291" s="66">
        <v>0</v>
      </c>
    </row>
    <row r="292" spans="1:11" x14ac:dyDescent="0.2">
      <c r="A292" s="14">
        <v>44056.041666666672</v>
      </c>
      <c r="B292" s="65">
        <v>12.658935</v>
      </c>
      <c r="C292" s="65">
        <v>29</v>
      </c>
      <c r="D292" s="66">
        <v>0</v>
      </c>
    </row>
    <row r="293" spans="1:11" x14ac:dyDescent="0.2">
      <c r="A293" s="14">
        <v>44056.083333333328</v>
      </c>
      <c r="B293" s="65">
        <v>9.7689339999999998</v>
      </c>
      <c r="C293" s="65">
        <v>34</v>
      </c>
      <c r="D293" s="66">
        <v>0</v>
      </c>
    </row>
    <row r="294" spans="1:11" x14ac:dyDescent="0.2">
      <c r="A294" s="14">
        <v>44056.125</v>
      </c>
      <c r="B294" s="65">
        <v>7.9189340000000001</v>
      </c>
      <c r="C294" s="65">
        <v>30</v>
      </c>
      <c r="D294" s="66">
        <v>0</v>
      </c>
    </row>
    <row r="295" spans="1:11" x14ac:dyDescent="0.2">
      <c r="A295" s="14">
        <v>44056.166666666672</v>
      </c>
      <c r="B295" s="65">
        <v>7.8089336999999999</v>
      </c>
      <c r="C295" s="65">
        <v>25</v>
      </c>
      <c r="D295" s="66">
        <v>0</v>
      </c>
    </row>
    <row r="296" spans="1:11" x14ac:dyDescent="0.2">
      <c r="A296" s="14">
        <v>44056.208333333328</v>
      </c>
      <c r="B296" s="65">
        <v>7.4789339999999997</v>
      </c>
      <c r="C296" s="65">
        <v>25</v>
      </c>
      <c r="D296" s="66">
        <v>0</v>
      </c>
    </row>
    <row r="297" spans="1:11" x14ac:dyDescent="0.2">
      <c r="A297" s="14">
        <v>44056.25</v>
      </c>
      <c r="B297" s="65">
        <v>6.4189340000000001</v>
      </c>
      <c r="C297" s="65">
        <v>26</v>
      </c>
      <c r="D297" s="66">
        <v>0</v>
      </c>
    </row>
    <row r="298" spans="1:11" x14ac:dyDescent="0.2">
      <c r="A298" s="14">
        <v>44056.291666666672</v>
      </c>
      <c r="B298" s="65">
        <v>6.3889336999999999</v>
      </c>
      <c r="C298" s="65">
        <v>25</v>
      </c>
      <c r="D298" s="66">
        <v>0</v>
      </c>
      <c r="F298" s="65">
        <v>9.3000000000000007</v>
      </c>
      <c r="G298" s="65">
        <v>53.9</v>
      </c>
      <c r="H298" s="65">
        <v>146334</v>
      </c>
      <c r="I298" s="65">
        <v>7.8</v>
      </c>
      <c r="J298" s="65">
        <v>58.1</v>
      </c>
      <c r="K298" s="65">
        <v>175257</v>
      </c>
    </row>
    <row r="299" spans="1:11" x14ac:dyDescent="0.2">
      <c r="A299" s="14">
        <v>44056.333333333328</v>
      </c>
      <c r="B299" s="65">
        <v>12.228934000000001</v>
      </c>
      <c r="C299" s="65">
        <v>18</v>
      </c>
      <c r="D299" s="66">
        <v>0</v>
      </c>
      <c r="F299" s="65">
        <v>12.6</v>
      </c>
      <c r="G299" s="65">
        <v>12.6</v>
      </c>
      <c r="I299" s="65">
        <v>12.1</v>
      </c>
      <c r="J299" s="65">
        <v>58.1</v>
      </c>
    </row>
    <row r="300" spans="1:11" x14ac:dyDescent="0.2">
      <c r="A300" s="14">
        <v>44056.375</v>
      </c>
      <c r="B300" s="65">
        <v>16.748933999999998</v>
      </c>
      <c r="C300" s="65">
        <v>14</v>
      </c>
      <c r="D300" s="66">
        <v>0</v>
      </c>
      <c r="F300" s="65" t="s">
        <v>535</v>
      </c>
      <c r="G300" s="65" t="s">
        <v>535</v>
      </c>
      <c r="I300" s="65" t="s">
        <v>535</v>
      </c>
      <c r="J300" s="65" t="s">
        <v>535</v>
      </c>
    </row>
    <row r="301" spans="1:11" x14ac:dyDescent="0.2">
      <c r="A301" s="14">
        <v>44056.416666666672</v>
      </c>
      <c r="B301" s="65">
        <v>19.498933999999998</v>
      </c>
      <c r="C301" s="65">
        <v>12</v>
      </c>
      <c r="D301" s="66">
        <v>0</v>
      </c>
      <c r="F301" s="65" t="s">
        <v>535</v>
      </c>
      <c r="G301" s="65" t="s">
        <v>535</v>
      </c>
      <c r="I301" s="65" t="s">
        <v>535</v>
      </c>
      <c r="J301" s="65" t="s">
        <v>535</v>
      </c>
    </row>
    <row r="302" spans="1:11" x14ac:dyDescent="0.2">
      <c r="A302" s="14">
        <v>44056.458333333328</v>
      </c>
      <c r="B302" s="65">
        <v>21.688934</v>
      </c>
      <c r="C302" s="65">
        <v>9</v>
      </c>
      <c r="D302" s="66">
        <v>0</v>
      </c>
      <c r="F302" s="65" t="s">
        <v>535</v>
      </c>
      <c r="G302" s="65" t="s">
        <v>535</v>
      </c>
      <c r="I302" s="65" t="s">
        <v>535</v>
      </c>
      <c r="J302" s="65" t="s">
        <v>535</v>
      </c>
    </row>
    <row r="303" spans="1:11" x14ac:dyDescent="0.2">
      <c r="A303" s="14">
        <v>44056.5</v>
      </c>
      <c r="B303" s="65">
        <v>23.408933999999999</v>
      </c>
      <c r="C303" s="65">
        <v>7</v>
      </c>
      <c r="D303" s="66">
        <v>0</v>
      </c>
      <c r="F303" s="65">
        <v>20.8</v>
      </c>
      <c r="G303" s="65">
        <v>25.9</v>
      </c>
      <c r="I303" s="65">
        <v>20.5</v>
      </c>
      <c r="J303" s="65">
        <v>25.1</v>
      </c>
    </row>
    <row r="304" spans="1:11" x14ac:dyDescent="0.2">
      <c r="A304" s="14">
        <v>44056.541666666672</v>
      </c>
      <c r="B304" s="65">
        <v>24.648933</v>
      </c>
      <c r="C304" s="65">
        <v>5</v>
      </c>
      <c r="D304" s="66">
        <v>0</v>
      </c>
      <c r="F304" s="65">
        <v>12.3</v>
      </c>
      <c r="G304" s="65">
        <v>38.6</v>
      </c>
      <c r="I304" s="65">
        <v>20.9</v>
      </c>
      <c r="J304" s="65">
        <v>23.1</v>
      </c>
    </row>
    <row r="305" spans="1:11" x14ac:dyDescent="0.2">
      <c r="A305" s="14">
        <v>44056.583333333328</v>
      </c>
      <c r="B305" s="65">
        <v>24.468934999999998</v>
      </c>
      <c r="C305" s="65">
        <v>6</v>
      </c>
      <c r="D305" s="66">
        <v>0</v>
      </c>
      <c r="F305" s="65">
        <v>15</v>
      </c>
      <c r="G305" s="65">
        <v>63.1</v>
      </c>
      <c r="I305" s="65">
        <v>21.1</v>
      </c>
      <c r="J305" s="65">
        <v>23</v>
      </c>
    </row>
    <row r="306" spans="1:11" x14ac:dyDescent="0.2">
      <c r="A306" s="14">
        <v>44056.625</v>
      </c>
      <c r="B306" s="65">
        <v>24.488934</v>
      </c>
      <c r="C306" s="65">
        <v>7</v>
      </c>
      <c r="D306" s="66">
        <v>0</v>
      </c>
      <c r="F306" s="65">
        <v>13</v>
      </c>
      <c r="G306" s="65">
        <v>65.8</v>
      </c>
      <c r="I306" s="65">
        <v>22.1</v>
      </c>
      <c r="J306" s="65">
        <v>23</v>
      </c>
    </row>
    <row r="307" spans="1:11" x14ac:dyDescent="0.2">
      <c r="A307" s="14">
        <v>44056.666666666672</v>
      </c>
      <c r="B307" s="65">
        <v>23.878934999999998</v>
      </c>
      <c r="C307" s="65">
        <v>7</v>
      </c>
      <c r="D307" s="66">
        <v>0</v>
      </c>
      <c r="F307" s="65">
        <v>16.3</v>
      </c>
      <c r="G307" s="65">
        <v>32.1</v>
      </c>
      <c r="I307" s="65">
        <v>21.8</v>
      </c>
      <c r="J307" s="65">
        <v>23.3</v>
      </c>
    </row>
    <row r="308" spans="1:11" x14ac:dyDescent="0.2">
      <c r="A308" s="14">
        <v>44056.708333333328</v>
      </c>
      <c r="B308" s="65">
        <v>22.298935</v>
      </c>
      <c r="C308" s="65">
        <v>8</v>
      </c>
      <c r="D308" s="66">
        <v>0</v>
      </c>
    </row>
    <row r="309" spans="1:11" x14ac:dyDescent="0.2">
      <c r="A309" s="14">
        <v>44056.75</v>
      </c>
      <c r="B309" s="65">
        <v>18.348934</v>
      </c>
      <c r="C309" s="65">
        <v>11</v>
      </c>
      <c r="D309" s="66">
        <v>0</v>
      </c>
    </row>
    <row r="310" spans="1:11" x14ac:dyDescent="0.2">
      <c r="A310" s="14">
        <v>44056.791666666672</v>
      </c>
      <c r="B310" s="65">
        <v>16.218934999999998</v>
      </c>
      <c r="C310" s="65">
        <v>13</v>
      </c>
      <c r="D310" s="66">
        <v>0</v>
      </c>
    </row>
    <row r="311" spans="1:11" x14ac:dyDescent="0.2">
      <c r="A311" s="14">
        <v>44056.833333333328</v>
      </c>
      <c r="B311" s="65">
        <v>14.318934</v>
      </c>
      <c r="C311" s="65">
        <v>16</v>
      </c>
      <c r="D311" s="66">
        <v>0</v>
      </c>
    </row>
    <row r="312" spans="1:11" x14ac:dyDescent="0.2">
      <c r="A312" s="14">
        <v>44056.875</v>
      </c>
      <c r="B312" s="65">
        <v>11.908935</v>
      </c>
      <c r="C312" s="65">
        <v>20</v>
      </c>
      <c r="D312" s="66">
        <v>0</v>
      </c>
    </row>
    <row r="313" spans="1:11" x14ac:dyDescent="0.2">
      <c r="A313" s="14">
        <v>44056.916666666672</v>
      </c>
      <c r="B313" s="65">
        <v>10.348934</v>
      </c>
      <c r="C313" s="65">
        <v>23</v>
      </c>
      <c r="D313" s="66">
        <v>0</v>
      </c>
    </row>
    <row r="314" spans="1:11" x14ac:dyDescent="0.2">
      <c r="A314" s="14">
        <v>44056.958333333328</v>
      </c>
      <c r="B314" s="65">
        <v>9.2889339999999994</v>
      </c>
      <c r="C314" s="65">
        <v>26</v>
      </c>
      <c r="D314" s="66">
        <v>0</v>
      </c>
      <c r="E314" s="67">
        <v>0</v>
      </c>
      <c r="F314" s="55">
        <f>AVERAGE(F298:F313)</f>
        <v>14.185714285714285</v>
      </c>
      <c r="G314" s="55">
        <f>AVERAGE(G298:G313)</f>
        <v>41.714285714285715</v>
      </c>
      <c r="H314" s="55">
        <f>H322-H298</f>
        <v>0</v>
      </c>
      <c r="I314" s="55">
        <f>AVERAGE(I298:I313)</f>
        <v>18.042857142857141</v>
      </c>
      <c r="J314" s="55">
        <f>AVERAGE(J298:J313)</f>
        <v>33.385714285714286</v>
      </c>
      <c r="K314" s="55">
        <f>K322-K298</f>
        <v>0</v>
      </c>
    </row>
    <row r="315" spans="1:11" x14ac:dyDescent="0.2">
      <c r="A315" s="14">
        <v>44057</v>
      </c>
      <c r="B315" s="65">
        <v>8.2789345000000001</v>
      </c>
      <c r="C315" s="65">
        <v>28</v>
      </c>
      <c r="D315" s="66">
        <v>0</v>
      </c>
    </row>
    <row r="316" spans="1:11" x14ac:dyDescent="0.2">
      <c r="A316" s="14">
        <v>44057.041666666672</v>
      </c>
      <c r="B316" s="65">
        <v>6.8589339999999996</v>
      </c>
      <c r="C316" s="65">
        <v>32</v>
      </c>
      <c r="D316" s="66">
        <v>0</v>
      </c>
    </row>
    <row r="317" spans="1:11" x14ac:dyDescent="0.2">
      <c r="A317" s="14">
        <v>44057.083333333328</v>
      </c>
      <c r="B317" s="65">
        <v>6.1889339999999997</v>
      </c>
      <c r="C317" s="65">
        <v>35</v>
      </c>
      <c r="D317" s="66">
        <v>0</v>
      </c>
    </row>
    <row r="318" spans="1:11" x14ac:dyDescent="0.2">
      <c r="A318" s="14">
        <v>44057.125</v>
      </c>
      <c r="B318" s="65">
        <v>6.2389336000000002</v>
      </c>
      <c r="C318" s="65">
        <v>35</v>
      </c>
      <c r="D318" s="66">
        <v>0</v>
      </c>
    </row>
    <row r="319" spans="1:11" x14ac:dyDescent="0.2">
      <c r="A319" s="14">
        <v>44057.166666666672</v>
      </c>
      <c r="B319" s="65">
        <v>5.6289340000000001</v>
      </c>
      <c r="C319" s="65">
        <v>37</v>
      </c>
      <c r="D319" s="66">
        <v>0</v>
      </c>
    </row>
    <row r="320" spans="1:11" x14ac:dyDescent="0.2">
      <c r="A320" s="14">
        <v>44057.208333333328</v>
      </c>
      <c r="B320" s="65">
        <v>4.7789334999999999</v>
      </c>
      <c r="C320" s="65">
        <v>40</v>
      </c>
      <c r="D320" s="66">
        <v>0</v>
      </c>
    </row>
    <row r="321" spans="1:11" x14ac:dyDescent="0.2">
      <c r="A321" s="14">
        <v>44057.25</v>
      </c>
      <c r="B321" s="65">
        <v>4.4389339999999997</v>
      </c>
      <c r="C321" s="65">
        <v>42</v>
      </c>
      <c r="D321" s="66">
        <v>0</v>
      </c>
    </row>
    <row r="322" spans="1:11" x14ac:dyDescent="0.2">
      <c r="A322" s="14">
        <v>44057.291666666672</v>
      </c>
      <c r="B322" s="65">
        <v>5.2989335000000004</v>
      </c>
      <c r="C322" s="65">
        <v>64</v>
      </c>
      <c r="D322" s="66">
        <v>0</v>
      </c>
      <c r="F322" s="65">
        <v>6.9</v>
      </c>
      <c r="G322" s="65">
        <v>72.2</v>
      </c>
      <c r="H322" s="65">
        <v>146334</v>
      </c>
      <c r="I322" s="65">
        <v>7.6</v>
      </c>
      <c r="J322" s="65">
        <v>67.2</v>
      </c>
      <c r="K322" s="65">
        <v>175257</v>
      </c>
    </row>
    <row r="323" spans="1:11" x14ac:dyDescent="0.2">
      <c r="A323" s="14">
        <v>44057.333333333328</v>
      </c>
      <c r="B323" s="65">
        <v>8.4389339999999997</v>
      </c>
      <c r="C323" s="65">
        <v>71</v>
      </c>
      <c r="D323" s="66">
        <v>0</v>
      </c>
      <c r="F323" s="65">
        <v>9.6</v>
      </c>
      <c r="G323" s="65">
        <v>76.900000000000006</v>
      </c>
      <c r="I323" s="65">
        <v>10.1</v>
      </c>
      <c r="J323" s="65">
        <v>74.599999999999994</v>
      </c>
    </row>
    <row r="324" spans="1:11" x14ac:dyDescent="0.2">
      <c r="A324" s="14">
        <v>44057.375</v>
      </c>
      <c r="B324" s="65">
        <v>10.498934</v>
      </c>
      <c r="C324" s="65">
        <v>65</v>
      </c>
      <c r="D324" s="66">
        <v>0</v>
      </c>
      <c r="F324" s="65">
        <v>10.4</v>
      </c>
      <c r="G324" s="65">
        <v>79.7</v>
      </c>
      <c r="I324" s="65">
        <v>10.3</v>
      </c>
      <c r="J324" s="65">
        <v>79.900000000000006</v>
      </c>
    </row>
    <row r="325" spans="1:11" x14ac:dyDescent="0.2">
      <c r="A325" s="14">
        <v>44057.416666666672</v>
      </c>
      <c r="B325" s="65">
        <v>13.018934</v>
      </c>
      <c r="C325" s="65">
        <v>56</v>
      </c>
      <c r="D325" s="66">
        <v>0</v>
      </c>
      <c r="F325" s="65">
        <v>12.1</v>
      </c>
      <c r="G325" s="65">
        <v>76.400000000000006</v>
      </c>
      <c r="I325" s="65">
        <v>12.3</v>
      </c>
      <c r="J325" s="65">
        <v>75.400000000000006</v>
      </c>
    </row>
    <row r="326" spans="1:11" x14ac:dyDescent="0.2">
      <c r="A326" s="14">
        <v>44057.458333333328</v>
      </c>
      <c r="B326" s="65">
        <v>16.018934000000002</v>
      </c>
      <c r="C326" s="65">
        <v>44</v>
      </c>
      <c r="D326" s="66">
        <v>921</v>
      </c>
      <c r="F326" s="65">
        <v>15.3</v>
      </c>
      <c r="G326" s="65">
        <v>56.7</v>
      </c>
      <c r="I326" s="65">
        <v>14</v>
      </c>
      <c r="J326" s="65">
        <v>64.5</v>
      </c>
    </row>
    <row r="327" spans="1:11" x14ac:dyDescent="0.2">
      <c r="A327" s="14">
        <v>44057.5</v>
      </c>
      <c r="B327" s="65">
        <v>18.378934999999998</v>
      </c>
      <c r="C327" s="65">
        <v>31</v>
      </c>
      <c r="D327" s="66">
        <v>881</v>
      </c>
      <c r="F327" s="65" t="s">
        <v>535</v>
      </c>
      <c r="G327" s="65" t="s">
        <v>535</v>
      </c>
      <c r="I327" s="65" t="s">
        <v>535</v>
      </c>
      <c r="J327" s="65" t="s">
        <v>535</v>
      </c>
    </row>
    <row r="328" spans="1:11" x14ac:dyDescent="0.2">
      <c r="A328" s="14">
        <v>44057.541666666672</v>
      </c>
      <c r="B328" s="65">
        <v>20.218934999999998</v>
      </c>
      <c r="C328" s="65">
        <v>26</v>
      </c>
      <c r="D328" s="66">
        <v>0</v>
      </c>
      <c r="F328" s="65" t="s">
        <v>535</v>
      </c>
      <c r="G328" s="65" t="s">
        <v>535</v>
      </c>
      <c r="I328" s="65" t="s">
        <v>535</v>
      </c>
      <c r="J328" s="65" t="s">
        <v>535</v>
      </c>
    </row>
    <row r="329" spans="1:11" x14ac:dyDescent="0.2">
      <c r="A329" s="14">
        <v>44057.583333333328</v>
      </c>
      <c r="B329" s="65">
        <v>21.178934000000002</v>
      </c>
      <c r="C329" s="65">
        <v>24</v>
      </c>
      <c r="D329" s="66">
        <v>0</v>
      </c>
      <c r="F329" s="65" t="s">
        <v>535</v>
      </c>
      <c r="G329" s="65" t="s">
        <v>535</v>
      </c>
      <c r="I329" s="65" t="s">
        <v>535</v>
      </c>
      <c r="J329" s="65" t="s">
        <v>535</v>
      </c>
    </row>
    <row r="330" spans="1:11" x14ac:dyDescent="0.2">
      <c r="A330" s="14">
        <v>44057.625</v>
      </c>
      <c r="B330" s="65">
        <v>21.568933000000001</v>
      </c>
      <c r="C330" s="65">
        <v>21</v>
      </c>
      <c r="D330" s="66">
        <v>0</v>
      </c>
      <c r="F330" s="65">
        <v>21</v>
      </c>
      <c r="G330" s="65">
        <v>32.9</v>
      </c>
      <c r="I330" s="65">
        <v>21</v>
      </c>
      <c r="J330" s="65">
        <v>33.5</v>
      </c>
    </row>
    <row r="331" spans="1:11" x14ac:dyDescent="0.2">
      <c r="A331" s="14">
        <v>44057.666666666672</v>
      </c>
      <c r="B331" s="65">
        <v>21.358934000000001</v>
      </c>
      <c r="C331" s="65">
        <v>21</v>
      </c>
      <c r="D331" s="66">
        <v>0</v>
      </c>
      <c r="F331" s="65" t="s">
        <v>535</v>
      </c>
      <c r="G331" s="65" t="s">
        <v>535</v>
      </c>
      <c r="I331" s="65" t="s">
        <v>535</v>
      </c>
      <c r="J331" s="65" t="s">
        <v>535</v>
      </c>
    </row>
    <row r="332" spans="1:11" x14ac:dyDescent="0.2">
      <c r="A332" s="14">
        <v>44057.708333333328</v>
      </c>
      <c r="B332" s="65">
        <v>20.248933999999998</v>
      </c>
      <c r="C332" s="65">
        <v>22</v>
      </c>
      <c r="D332" s="66">
        <v>0</v>
      </c>
    </row>
    <row r="333" spans="1:11" x14ac:dyDescent="0.2">
      <c r="A333" s="14">
        <v>44057.75</v>
      </c>
      <c r="B333" s="65">
        <v>16.878934999999998</v>
      </c>
      <c r="C333" s="65">
        <v>27</v>
      </c>
      <c r="D333" s="66">
        <v>0</v>
      </c>
    </row>
    <row r="334" spans="1:11" x14ac:dyDescent="0.2">
      <c r="A334" s="14">
        <v>44057.791666666672</v>
      </c>
      <c r="B334" s="65">
        <v>16.248933999999998</v>
      </c>
      <c r="C334" s="65">
        <v>28</v>
      </c>
      <c r="D334" s="66">
        <v>0</v>
      </c>
    </row>
    <row r="335" spans="1:11" x14ac:dyDescent="0.2">
      <c r="A335" s="14">
        <v>44057.833333333328</v>
      </c>
      <c r="B335" s="65">
        <v>15.338934</v>
      </c>
      <c r="C335" s="65">
        <v>30</v>
      </c>
      <c r="D335" s="66">
        <v>565</v>
      </c>
    </row>
    <row r="336" spans="1:11" x14ac:dyDescent="0.2">
      <c r="A336" s="14">
        <v>44057.875</v>
      </c>
      <c r="B336" s="65">
        <v>14.068934</v>
      </c>
      <c r="C336" s="65">
        <v>34</v>
      </c>
      <c r="D336" s="66">
        <v>0</v>
      </c>
    </row>
    <row r="337" spans="1:14" x14ac:dyDescent="0.2">
      <c r="A337" s="14">
        <v>44057.916666666672</v>
      </c>
      <c r="B337" s="65">
        <v>12.878933999999999</v>
      </c>
      <c r="C337" s="65">
        <v>41</v>
      </c>
      <c r="D337" s="66">
        <v>0</v>
      </c>
    </row>
    <row r="338" spans="1:14" x14ac:dyDescent="0.2">
      <c r="A338" s="14">
        <v>44057.958333333328</v>
      </c>
      <c r="B338" s="65">
        <v>11.948935000000001</v>
      </c>
      <c r="C338" s="65">
        <v>47</v>
      </c>
      <c r="D338" s="66">
        <v>0</v>
      </c>
      <c r="E338" s="67">
        <v>98.625</v>
      </c>
      <c r="F338" s="55">
        <f>AVERAGE(F322:F337)</f>
        <v>12.549999999999999</v>
      </c>
      <c r="G338" s="55">
        <f>AVERAGE(G322:G337)</f>
        <v>65.8</v>
      </c>
      <c r="H338" s="55">
        <f>H394-H322</f>
        <v>559</v>
      </c>
      <c r="I338" s="55">
        <f>AVERAGE(I322:I337)</f>
        <v>12.549999999999999</v>
      </c>
      <c r="J338" s="55">
        <f>AVERAGE(J322:J337)</f>
        <v>65.850000000000009</v>
      </c>
      <c r="K338" s="55">
        <f>K394-K322</f>
        <v>1</v>
      </c>
      <c r="L338" s="8"/>
      <c r="M338" s="8"/>
      <c r="N338" s="8"/>
    </row>
    <row r="339" spans="1:14" x14ac:dyDescent="0.2">
      <c r="A339" s="14">
        <v>44058</v>
      </c>
      <c r="B339" s="65">
        <v>11.468934000000001</v>
      </c>
      <c r="C339" s="65">
        <v>51</v>
      </c>
      <c r="D339" s="66">
        <v>0</v>
      </c>
    </row>
    <row r="340" spans="1:14" x14ac:dyDescent="0.2">
      <c r="A340" s="14">
        <v>44058.041666666672</v>
      </c>
      <c r="B340" s="65">
        <v>11.508934</v>
      </c>
      <c r="C340" s="65">
        <v>54</v>
      </c>
      <c r="D340" s="66">
        <v>0</v>
      </c>
    </row>
    <row r="341" spans="1:14" x14ac:dyDescent="0.2">
      <c r="A341" s="14">
        <v>44058.083333333328</v>
      </c>
      <c r="B341" s="65">
        <v>11.148934000000001</v>
      </c>
      <c r="C341" s="65">
        <v>56</v>
      </c>
      <c r="D341" s="66">
        <v>0</v>
      </c>
    </row>
    <row r="342" spans="1:14" x14ac:dyDescent="0.2">
      <c r="A342" s="14">
        <v>44058.125</v>
      </c>
      <c r="B342" s="65">
        <v>9.8889340000000008</v>
      </c>
      <c r="C342" s="65">
        <v>61</v>
      </c>
      <c r="D342" s="66">
        <v>0</v>
      </c>
    </row>
    <row r="343" spans="1:14" x14ac:dyDescent="0.2">
      <c r="A343" s="14">
        <v>44058.166666666672</v>
      </c>
      <c r="B343" s="65">
        <v>8.7389344999999992</v>
      </c>
      <c r="C343" s="65">
        <v>66</v>
      </c>
      <c r="D343" s="66">
        <v>0</v>
      </c>
    </row>
    <row r="344" spans="1:14" x14ac:dyDescent="0.2">
      <c r="A344" s="14">
        <v>44058.208333333328</v>
      </c>
      <c r="B344" s="65">
        <v>7.7789334999999999</v>
      </c>
      <c r="C344" s="65">
        <v>71</v>
      </c>
      <c r="D344" s="66">
        <v>0</v>
      </c>
    </row>
    <row r="345" spans="1:14" x14ac:dyDescent="0.2">
      <c r="A345" s="14">
        <v>44058.25</v>
      </c>
      <c r="B345" s="65">
        <v>7.9889336000000002</v>
      </c>
      <c r="C345" s="65">
        <v>71</v>
      </c>
      <c r="D345" s="66">
        <v>0</v>
      </c>
    </row>
    <row r="346" spans="1:14" x14ac:dyDescent="0.2">
      <c r="A346" s="14">
        <v>44058.291666666672</v>
      </c>
      <c r="B346" s="65">
        <v>8.0389339999999994</v>
      </c>
      <c r="C346" s="65">
        <v>71</v>
      </c>
      <c r="D346" s="66">
        <v>0</v>
      </c>
      <c r="F346" s="16" t="s">
        <v>537</v>
      </c>
      <c r="G346" s="16" t="s">
        <v>537</v>
      </c>
      <c r="H346" s="16" t="s">
        <v>537</v>
      </c>
      <c r="I346" s="16" t="s">
        <v>537</v>
      </c>
      <c r="J346" s="16" t="s">
        <v>537</v>
      </c>
      <c r="K346" s="16" t="s">
        <v>537</v>
      </c>
    </row>
    <row r="347" spans="1:14" x14ac:dyDescent="0.2">
      <c r="A347" s="14">
        <v>44058.333333333328</v>
      </c>
      <c r="B347" s="65">
        <v>10.868935</v>
      </c>
      <c r="C347" s="65">
        <v>60</v>
      </c>
      <c r="D347" s="66">
        <v>0</v>
      </c>
      <c r="F347" s="16" t="s">
        <v>537</v>
      </c>
      <c r="G347" s="16" t="s">
        <v>537</v>
      </c>
      <c r="H347" s="16" t="s">
        <v>537</v>
      </c>
      <c r="I347" s="16" t="s">
        <v>537</v>
      </c>
      <c r="J347" s="16" t="s">
        <v>537</v>
      </c>
      <c r="K347" s="16" t="s">
        <v>537</v>
      </c>
    </row>
    <row r="348" spans="1:14" x14ac:dyDescent="0.2">
      <c r="A348" s="14">
        <v>44058.375</v>
      </c>
      <c r="B348" s="65">
        <v>13.848934</v>
      </c>
      <c r="C348" s="65">
        <v>52</v>
      </c>
      <c r="D348" s="66">
        <v>0</v>
      </c>
      <c r="F348" s="16" t="s">
        <v>537</v>
      </c>
      <c r="G348" s="16" t="s">
        <v>537</v>
      </c>
      <c r="H348" s="16" t="s">
        <v>537</v>
      </c>
      <c r="I348" s="16" t="s">
        <v>537</v>
      </c>
      <c r="J348" s="16" t="s">
        <v>537</v>
      </c>
      <c r="K348" s="16" t="s">
        <v>537</v>
      </c>
    </row>
    <row r="349" spans="1:14" x14ac:dyDescent="0.2">
      <c r="A349" s="14">
        <v>44058.416666666672</v>
      </c>
      <c r="B349" s="65">
        <v>16.668934</v>
      </c>
      <c r="C349" s="65">
        <v>43</v>
      </c>
      <c r="D349" s="66">
        <v>921</v>
      </c>
      <c r="F349" s="16" t="s">
        <v>537</v>
      </c>
      <c r="G349" s="16" t="s">
        <v>537</v>
      </c>
      <c r="H349" s="16" t="s">
        <v>537</v>
      </c>
      <c r="I349" s="16" t="s">
        <v>537</v>
      </c>
      <c r="J349" s="16" t="s">
        <v>537</v>
      </c>
      <c r="K349" s="16" t="s">
        <v>537</v>
      </c>
    </row>
    <row r="350" spans="1:14" x14ac:dyDescent="0.2">
      <c r="A350" s="14">
        <v>44058.458333333328</v>
      </c>
      <c r="B350" s="65">
        <v>19.518934000000002</v>
      </c>
      <c r="C350" s="65">
        <v>33</v>
      </c>
      <c r="D350" s="66">
        <v>949</v>
      </c>
      <c r="F350" s="16" t="s">
        <v>537</v>
      </c>
      <c r="G350" s="16" t="s">
        <v>537</v>
      </c>
      <c r="H350" s="16" t="s">
        <v>537</v>
      </c>
      <c r="I350" s="16" t="s">
        <v>537</v>
      </c>
      <c r="J350" s="16" t="s">
        <v>537</v>
      </c>
      <c r="K350" s="16" t="s">
        <v>537</v>
      </c>
    </row>
    <row r="351" spans="1:14" x14ac:dyDescent="0.2">
      <c r="A351" s="14">
        <v>44058.5</v>
      </c>
      <c r="B351" s="65">
        <v>22.018934000000002</v>
      </c>
      <c r="C351" s="65">
        <v>25</v>
      </c>
      <c r="D351" s="66">
        <v>0</v>
      </c>
      <c r="F351" s="16" t="s">
        <v>537</v>
      </c>
      <c r="G351" s="16" t="s">
        <v>537</v>
      </c>
      <c r="H351" s="16" t="s">
        <v>537</v>
      </c>
      <c r="I351" s="16" t="s">
        <v>537</v>
      </c>
      <c r="J351" s="16" t="s">
        <v>537</v>
      </c>
      <c r="K351" s="16" t="s">
        <v>537</v>
      </c>
    </row>
    <row r="352" spans="1:14" x14ac:dyDescent="0.2">
      <c r="A352" s="14">
        <v>44058.541666666672</v>
      </c>
      <c r="B352" s="65">
        <v>23.978933000000001</v>
      </c>
      <c r="C352" s="65">
        <v>20</v>
      </c>
      <c r="D352" s="66">
        <v>0</v>
      </c>
      <c r="F352" s="16" t="s">
        <v>537</v>
      </c>
      <c r="G352" s="16" t="s">
        <v>537</v>
      </c>
      <c r="H352" s="16" t="s">
        <v>537</v>
      </c>
      <c r="I352" s="16" t="s">
        <v>537</v>
      </c>
      <c r="J352" s="16" t="s">
        <v>537</v>
      </c>
      <c r="K352" s="16" t="s">
        <v>537</v>
      </c>
    </row>
    <row r="353" spans="1:14" x14ac:dyDescent="0.2">
      <c r="A353" s="14">
        <v>44058.583333333328</v>
      </c>
      <c r="B353" s="65">
        <v>24.378934999999998</v>
      </c>
      <c r="C353" s="65">
        <v>22</v>
      </c>
      <c r="D353" s="66">
        <v>0</v>
      </c>
      <c r="F353" s="16" t="s">
        <v>537</v>
      </c>
      <c r="G353" s="16" t="s">
        <v>537</v>
      </c>
      <c r="H353" s="16" t="s">
        <v>537</v>
      </c>
      <c r="I353" s="16" t="s">
        <v>537</v>
      </c>
      <c r="J353" s="16" t="s">
        <v>537</v>
      </c>
      <c r="K353" s="16" t="s">
        <v>537</v>
      </c>
    </row>
    <row r="354" spans="1:14" x14ac:dyDescent="0.2">
      <c r="A354" s="14">
        <v>44058.625</v>
      </c>
      <c r="B354" s="65">
        <v>25.148933</v>
      </c>
      <c r="C354" s="65">
        <v>18</v>
      </c>
      <c r="D354" s="66">
        <v>0</v>
      </c>
      <c r="F354" s="16" t="s">
        <v>537</v>
      </c>
      <c r="G354" s="16" t="s">
        <v>537</v>
      </c>
      <c r="H354" s="16" t="s">
        <v>537</v>
      </c>
      <c r="I354" s="16" t="s">
        <v>537</v>
      </c>
      <c r="J354" s="16" t="s">
        <v>537</v>
      </c>
      <c r="K354" s="16" t="s">
        <v>537</v>
      </c>
    </row>
    <row r="355" spans="1:14" x14ac:dyDescent="0.2">
      <c r="A355" s="14">
        <v>44058.666666666672</v>
      </c>
      <c r="B355" s="65">
        <v>25.128934999999998</v>
      </c>
      <c r="C355" s="65">
        <v>16</v>
      </c>
      <c r="D355" s="66">
        <v>0</v>
      </c>
      <c r="F355" s="16" t="s">
        <v>537</v>
      </c>
      <c r="G355" s="16" t="s">
        <v>537</v>
      </c>
      <c r="H355" s="16" t="s">
        <v>537</v>
      </c>
      <c r="I355" s="16" t="s">
        <v>537</v>
      </c>
      <c r="J355" s="16" t="s">
        <v>537</v>
      </c>
      <c r="K355" s="16" t="s">
        <v>537</v>
      </c>
    </row>
    <row r="356" spans="1:14" x14ac:dyDescent="0.2">
      <c r="A356" s="14">
        <v>44058.708333333328</v>
      </c>
      <c r="B356" s="65">
        <v>24.158933999999999</v>
      </c>
      <c r="C356" s="65">
        <v>16</v>
      </c>
      <c r="D356" s="66">
        <v>0</v>
      </c>
    </row>
    <row r="357" spans="1:14" x14ac:dyDescent="0.2">
      <c r="A357" s="14">
        <v>44058.75</v>
      </c>
      <c r="B357" s="65">
        <v>19.368935</v>
      </c>
      <c r="C357" s="65">
        <v>22</v>
      </c>
      <c r="D357" s="66">
        <v>0</v>
      </c>
    </row>
    <row r="358" spans="1:14" x14ac:dyDescent="0.2">
      <c r="A358" s="14">
        <v>44058.791666666672</v>
      </c>
      <c r="B358" s="65">
        <v>19.108934000000001</v>
      </c>
      <c r="C358" s="65">
        <v>22</v>
      </c>
      <c r="D358" s="66">
        <v>0</v>
      </c>
    </row>
    <row r="359" spans="1:14" x14ac:dyDescent="0.2">
      <c r="A359" s="14">
        <v>44058.833333333328</v>
      </c>
      <c r="B359" s="65">
        <v>18.368935</v>
      </c>
      <c r="C359" s="65">
        <v>24</v>
      </c>
      <c r="D359" s="66">
        <v>0</v>
      </c>
    </row>
    <row r="360" spans="1:14" x14ac:dyDescent="0.2">
      <c r="A360" s="14">
        <v>44058.875</v>
      </c>
      <c r="B360" s="65">
        <v>17.758934</v>
      </c>
      <c r="C360" s="65">
        <v>25</v>
      </c>
      <c r="D360" s="66">
        <v>0</v>
      </c>
    </row>
    <row r="361" spans="1:14" x14ac:dyDescent="0.2">
      <c r="A361" s="14">
        <v>44058.916666666672</v>
      </c>
      <c r="B361" s="65">
        <v>16.618935</v>
      </c>
      <c r="C361" s="65">
        <v>27</v>
      </c>
      <c r="D361" s="66">
        <v>0</v>
      </c>
    </row>
    <row r="362" spans="1:14" x14ac:dyDescent="0.2">
      <c r="A362" s="14">
        <v>44058.958333333328</v>
      </c>
      <c r="B362" s="65">
        <v>16.278934</v>
      </c>
      <c r="C362" s="65">
        <v>28</v>
      </c>
      <c r="D362" s="66">
        <v>0</v>
      </c>
      <c r="E362" s="67">
        <v>77.916666666666671</v>
      </c>
      <c r="L362" s="8"/>
      <c r="M362" s="8"/>
      <c r="N362" s="8"/>
    </row>
    <row r="363" spans="1:14" x14ac:dyDescent="0.2">
      <c r="A363" s="14">
        <v>44059</v>
      </c>
      <c r="B363" s="65">
        <v>15.458933999999999</v>
      </c>
      <c r="C363" s="65">
        <v>29</v>
      </c>
      <c r="D363" s="66">
        <v>0</v>
      </c>
    </row>
    <row r="364" spans="1:14" x14ac:dyDescent="0.2">
      <c r="A364" s="14">
        <v>44059.041666666672</v>
      </c>
      <c r="B364" s="65">
        <v>14.768934</v>
      </c>
      <c r="C364" s="65">
        <v>30</v>
      </c>
      <c r="D364" s="66">
        <v>0</v>
      </c>
    </row>
    <row r="365" spans="1:14" x14ac:dyDescent="0.2">
      <c r="A365" s="14">
        <v>44059.083333333328</v>
      </c>
      <c r="B365" s="65">
        <v>13.978934000000001</v>
      </c>
      <c r="C365" s="65">
        <v>32</v>
      </c>
      <c r="D365" s="66">
        <v>0</v>
      </c>
    </row>
    <row r="366" spans="1:14" x14ac:dyDescent="0.2">
      <c r="A366" s="14">
        <v>44059.125</v>
      </c>
      <c r="B366" s="65">
        <v>12.158935</v>
      </c>
      <c r="C366" s="65">
        <v>36</v>
      </c>
      <c r="D366" s="66">
        <v>0</v>
      </c>
    </row>
    <row r="367" spans="1:14" x14ac:dyDescent="0.2">
      <c r="A367" s="14">
        <v>44059.166666666672</v>
      </c>
      <c r="B367" s="65">
        <v>10.488934499999999</v>
      </c>
      <c r="C367" s="65">
        <v>39</v>
      </c>
      <c r="D367" s="66">
        <v>0</v>
      </c>
    </row>
    <row r="368" spans="1:14" x14ac:dyDescent="0.2">
      <c r="A368" s="14">
        <v>44059.208333333328</v>
      </c>
      <c r="B368" s="65">
        <v>7.6789335999999997</v>
      </c>
      <c r="C368" s="65">
        <v>45</v>
      </c>
      <c r="D368" s="66">
        <v>0</v>
      </c>
    </row>
    <row r="369" spans="1:11" x14ac:dyDescent="0.2">
      <c r="A369" s="14">
        <v>44059.25</v>
      </c>
      <c r="B369" s="65">
        <v>5.9789339999999997</v>
      </c>
      <c r="C369" s="65">
        <v>46</v>
      </c>
      <c r="D369" s="66">
        <v>0</v>
      </c>
    </row>
    <row r="370" spans="1:11" x14ac:dyDescent="0.2">
      <c r="A370" s="14">
        <v>44059.291666666672</v>
      </c>
      <c r="B370" s="65">
        <v>6.4889336000000002</v>
      </c>
      <c r="C370" s="65">
        <v>41</v>
      </c>
      <c r="D370" s="66">
        <v>0</v>
      </c>
      <c r="F370" s="16" t="s">
        <v>537</v>
      </c>
      <c r="G370" s="16" t="s">
        <v>537</v>
      </c>
      <c r="H370" s="16" t="s">
        <v>537</v>
      </c>
      <c r="I370" s="16" t="s">
        <v>537</v>
      </c>
      <c r="J370" s="16" t="s">
        <v>537</v>
      </c>
      <c r="K370" s="16" t="s">
        <v>537</v>
      </c>
    </row>
    <row r="371" spans="1:11" x14ac:dyDescent="0.2">
      <c r="A371" s="14">
        <v>44059.333333333328</v>
      </c>
      <c r="B371" s="65">
        <v>11.708933999999999</v>
      </c>
      <c r="C371" s="65">
        <v>28</v>
      </c>
      <c r="D371" s="66">
        <v>0</v>
      </c>
      <c r="F371" s="16" t="s">
        <v>537</v>
      </c>
      <c r="G371" s="16" t="s">
        <v>537</v>
      </c>
      <c r="H371" s="16" t="s">
        <v>537</v>
      </c>
      <c r="I371" s="16" t="s">
        <v>537</v>
      </c>
      <c r="J371" s="16" t="s">
        <v>537</v>
      </c>
      <c r="K371" s="16" t="s">
        <v>537</v>
      </c>
    </row>
    <row r="372" spans="1:11" x14ac:dyDescent="0.2">
      <c r="A372" s="14">
        <v>44059.375</v>
      </c>
      <c r="B372" s="65">
        <v>17.998933999999998</v>
      </c>
      <c r="C372" s="65">
        <v>17</v>
      </c>
      <c r="D372" s="66">
        <v>0</v>
      </c>
      <c r="F372" s="16" t="s">
        <v>537</v>
      </c>
      <c r="G372" s="16" t="s">
        <v>537</v>
      </c>
      <c r="H372" s="16" t="s">
        <v>537</v>
      </c>
      <c r="I372" s="16" t="s">
        <v>537</v>
      </c>
      <c r="J372" s="16" t="s">
        <v>537</v>
      </c>
      <c r="K372" s="16" t="s">
        <v>537</v>
      </c>
    </row>
    <row r="373" spans="1:11" x14ac:dyDescent="0.2">
      <c r="A373" s="14">
        <v>44059.416666666672</v>
      </c>
      <c r="B373" s="65">
        <v>21.938934</v>
      </c>
      <c r="C373" s="65">
        <v>12</v>
      </c>
      <c r="D373" s="66">
        <v>0</v>
      </c>
      <c r="F373" s="16" t="s">
        <v>537</v>
      </c>
      <c r="G373" s="16" t="s">
        <v>537</v>
      </c>
      <c r="H373" s="16" t="s">
        <v>537</v>
      </c>
      <c r="I373" s="16" t="s">
        <v>537</v>
      </c>
      <c r="J373" s="16" t="s">
        <v>537</v>
      </c>
      <c r="K373" s="16" t="s">
        <v>537</v>
      </c>
    </row>
    <row r="374" spans="1:11" x14ac:dyDescent="0.2">
      <c r="A374" s="14">
        <v>44059.458333333328</v>
      </c>
      <c r="B374" s="65">
        <v>24.168934</v>
      </c>
      <c r="C374" s="65">
        <v>10</v>
      </c>
      <c r="D374" s="66">
        <v>0</v>
      </c>
      <c r="F374" s="16" t="s">
        <v>537</v>
      </c>
      <c r="G374" s="16" t="s">
        <v>537</v>
      </c>
      <c r="H374" s="16" t="s">
        <v>537</v>
      </c>
      <c r="I374" s="16" t="s">
        <v>537</v>
      </c>
      <c r="J374" s="16" t="s">
        <v>537</v>
      </c>
      <c r="K374" s="16" t="s">
        <v>537</v>
      </c>
    </row>
    <row r="375" spans="1:11" x14ac:dyDescent="0.2">
      <c r="A375" s="14">
        <v>44059.5</v>
      </c>
      <c r="B375" s="65">
        <v>25.198934999999999</v>
      </c>
      <c r="C375" s="65">
        <v>8</v>
      </c>
      <c r="D375" s="66">
        <v>0</v>
      </c>
      <c r="F375" s="16" t="s">
        <v>537</v>
      </c>
      <c r="G375" s="16" t="s">
        <v>537</v>
      </c>
      <c r="H375" s="16" t="s">
        <v>537</v>
      </c>
      <c r="I375" s="16" t="s">
        <v>537</v>
      </c>
      <c r="J375" s="16" t="s">
        <v>537</v>
      </c>
      <c r="K375" s="16" t="s">
        <v>537</v>
      </c>
    </row>
    <row r="376" spans="1:11" x14ac:dyDescent="0.2">
      <c r="A376" s="14">
        <v>44059.541666666672</v>
      </c>
      <c r="B376" s="65">
        <v>25.848934</v>
      </c>
      <c r="C376" s="65">
        <v>7</v>
      </c>
      <c r="D376" s="66">
        <v>0</v>
      </c>
      <c r="F376" s="16" t="s">
        <v>537</v>
      </c>
      <c r="G376" s="16" t="s">
        <v>537</v>
      </c>
      <c r="H376" s="16" t="s">
        <v>537</v>
      </c>
      <c r="I376" s="16" t="s">
        <v>537</v>
      </c>
      <c r="J376" s="16" t="s">
        <v>537</v>
      </c>
      <c r="K376" s="16" t="s">
        <v>537</v>
      </c>
    </row>
    <row r="377" spans="1:11" x14ac:dyDescent="0.2">
      <c r="A377" s="14">
        <v>44059.583333333328</v>
      </c>
      <c r="B377" s="65">
        <v>24.498933999999998</v>
      </c>
      <c r="C377" s="65">
        <v>8</v>
      </c>
      <c r="D377" s="66">
        <v>0</v>
      </c>
      <c r="F377" s="16" t="s">
        <v>537</v>
      </c>
      <c r="G377" s="16" t="s">
        <v>537</v>
      </c>
      <c r="H377" s="16" t="s">
        <v>537</v>
      </c>
      <c r="I377" s="16" t="s">
        <v>537</v>
      </c>
      <c r="J377" s="16" t="s">
        <v>537</v>
      </c>
      <c r="K377" s="16" t="s">
        <v>537</v>
      </c>
    </row>
    <row r="378" spans="1:11" x14ac:dyDescent="0.2">
      <c r="A378" s="14">
        <v>44059.625</v>
      </c>
      <c r="B378" s="65">
        <v>24.228933000000001</v>
      </c>
      <c r="C378" s="65">
        <v>8</v>
      </c>
      <c r="D378" s="66">
        <v>0</v>
      </c>
      <c r="F378" s="16" t="s">
        <v>537</v>
      </c>
      <c r="G378" s="16" t="s">
        <v>537</v>
      </c>
      <c r="H378" s="16" t="s">
        <v>537</v>
      </c>
      <c r="I378" s="16" t="s">
        <v>537</v>
      </c>
      <c r="J378" s="16" t="s">
        <v>537</v>
      </c>
      <c r="K378" s="16" t="s">
        <v>537</v>
      </c>
    </row>
    <row r="379" spans="1:11" x14ac:dyDescent="0.2">
      <c r="A379" s="14">
        <v>44059.666666666672</v>
      </c>
      <c r="B379" s="65">
        <v>23.468934999999998</v>
      </c>
      <c r="C379" s="65">
        <v>9</v>
      </c>
      <c r="D379" s="66">
        <v>0</v>
      </c>
      <c r="F379" s="16" t="s">
        <v>537</v>
      </c>
      <c r="G379" s="16" t="s">
        <v>537</v>
      </c>
      <c r="H379" s="16" t="s">
        <v>537</v>
      </c>
      <c r="I379" s="16" t="s">
        <v>537</v>
      </c>
      <c r="J379" s="16" t="s">
        <v>537</v>
      </c>
      <c r="K379" s="16" t="s">
        <v>537</v>
      </c>
    </row>
    <row r="380" spans="1:11" x14ac:dyDescent="0.2">
      <c r="A380" s="14">
        <v>44059.708333333328</v>
      </c>
      <c r="B380" s="65">
        <v>21.938934</v>
      </c>
      <c r="C380" s="65">
        <v>11</v>
      </c>
      <c r="D380" s="66">
        <v>0</v>
      </c>
    </row>
    <row r="381" spans="1:11" x14ac:dyDescent="0.2">
      <c r="A381" s="14">
        <v>44059.75</v>
      </c>
      <c r="B381" s="65">
        <v>17.648933</v>
      </c>
      <c r="C381" s="65">
        <v>15</v>
      </c>
      <c r="D381" s="66">
        <v>0</v>
      </c>
    </row>
    <row r="382" spans="1:11" x14ac:dyDescent="0.2">
      <c r="A382" s="14">
        <v>44059.791666666672</v>
      </c>
      <c r="B382" s="65">
        <v>13.868935</v>
      </c>
      <c r="C382" s="65">
        <v>21</v>
      </c>
      <c r="D382" s="66">
        <v>0</v>
      </c>
    </row>
    <row r="383" spans="1:11" x14ac:dyDescent="0.2">
      <c r="A383" s="14">
        <v>44059.833333333328</v>
      </c>
      <c r="B383" s="65">
        <v>11.698935000000001</v>
      </c>
      <c r="C383" s="65">
        <v>25</v>
      </c>
      <c r="D383" s="66">
        <v>0</v>
      </c>
    </row>
    <row r="384" spans="1:11" x14ac:dyDescent="0.2">
      <c r="A384" s="14">
        <v>44059.875</v>
      </c>
      <c r="B384" s="65">
        <v>10.248934</v>
      </c>
      <c r="C384" s="65">
        <v>28</v>
      </c>
      <c r="D384" s="66">
        <v>0</v>
      </c>
    </row>
    <row r="385" spans="1:14" x14ac:dyDescent="0.2">
      <c r="A385" s="14">
        <v>44059.916666666672</v>
      </c>
      <c r="B385" s="65">
        <v>9.3889340000000008</v>
      </c>
      <c r="C385" s="65">
        <v>30</v>
      </c>
      <c r="D385" s="66">
        <v>0</v>
      </c>
    </row>
    <row r="386" spans="1:14" x14ac:dyDescent="0.2">
      <c r="A386" s="14">
        <v>44059.958333333328</v>
      </c>
      <c r="B386" s="65">
        <v>8.4689340000000009</v>
      </c>
      <c r="C386" s="65">
        <v>32</v>
      </c>
      <c r="D386" s="66">
        <v>0</v>
      </c>
      <c r="E386" s="67">
        <v>0</v>
      </c>
      <c r="L386" s="8"/>
      <c r="M386" s="8"/>
      <c r="N386" s="8"/>
    </row>
    <row r="387" spans="1:14" x14ac:dyDescent="0.2">
      <c r="A387" s="14">
        <v>44060</v>
      </c>
      <c r="B387" s="65">
        <v>7.4989340000000002</v>
      </c>
      <c r="C387" s="65">
        <v>34</v>
      </c>
      <c r="D387" s="66">
        <v>0</v>
      </c>
    </row>
    <row r="388" spans="1:14" x14ac:dyDescent="0.2">
      <c r="A388" s="14">
        <v>44060.041666666672</v>
      </c>
      <c r="B388" s="65">
        <v>5.5289334999999999</v>
      </c>
      <c r="C388" s="65">
        <v>39</v>
      </c>
      <c r="D388" s="66">
        <v>0</v>
      </c>
    </row>
    <row r="389" spans="1:14" x14ac:dyDescent="0.2">
      <c r="A389" s="14">
        <v>44060.083333333328</v>
      </c>
      <c r="B389" s="65">
        <v>4.8389335000000004</v>
      </c>
      <c r="C389" s="65">
        <v>42</v>
      </c>
      <c r="D389" s="66">
        <v>0</v>
      </c>
    </row>
    <row r="390" spans="1:14" x14ac:dyDescent="0.2">
      <c r="A390" s="14">
        <v>44060.125</v>
      </c>
      <c r="B390" s="65">
        <v>3.2789337999999999</v>
      </c>
      <c r="C390" s="65">
        <v>47</v>
      </c>
      <c r="D390" s="66">
        <v>0</v>
      </c>
    </row>
    <row r="391" spans="1:14" x14ac:dyDescent="0.2">
      <c r="A391" s="14">
        <v>44060.166666666672</v>
      </c>
      <c r="B391" s="65">
        <v>2.2989337000000001</v>
      </c>
      <c r="C391" s="65">
        <v>50</v>
      </c>
      <c r="D391" s="66">
        <v>0</v>
      </c>
    </row>
    <row r="392" spans="1:14" x14ac:dyDescent="0.2">
      <c r="A392" s="14">
        <v>44060.208333333328</v>
      </c>
      <c r="B392" s="65">
        <v>2.3689336999999999</v>
      </c>
      <c r="C392" s="65">
        <v>50</v>
      </c>
      <c r="D392" s="66">
        <v>0</v>
      </c>
    </row>
    <row r="393" spans="1:14" x14ac:dyDescent="0.2">
      <c r="A393" s="14">
        <v>44060.25</v>
      </c>
      <c r="B393" s="65">
        <v>6.3089336999999999</v>
      </c>
      <c r="C393" s="65">
        <v>58</v>
      </c>
      <c r="D393" s="66">
        <v>0</v>
      </c>
    </row>
    <row r="394" spans="1:14" x14ac:dyDescent="0.2">
      <c r="A394" s="14">
        <v>44060.291666666672</v>
      </c>
      <c r="B394" s="65">
        <v>9.0689340000000005</v>
      </c>
      <c r="C394" s="65">
        <v>85</v>
      </c>
      <c r="D394" s="66">
        <v>0</v>
      </c>
      <c r="F394" s="65">
        <v>7.1</v>
      </c>
      <c r="G394" s="65">
        <v>75.3</v>
      </c>
      <c r="H394" s="65">
        <v>146893</v>
      </c>
      <c r="I394" s="65">
        <v>7.6</v>
      </c>
      <c r="J394" s="65">
        <v>76.599999999999994</v>
      </c>
      <c r="K394" s="65">
        <v>175258</v>
      </c>
    </row>
    <row r="395" spans="1:14" x14ac:dyDescent="0.2">
      <c r="A395" s="14">
        <v>44060.333333333328</v>
      </c>
      <c r="B395" s="65">
        <v>9.7289340000000006</v>
      </c>
      <c r="C395" s="65">
        <v>85</v>
      </c>
      <c r="D395" s="66">
        <v>0</v>
      </c>
      <c r="F395" s="65">
        <v>7.5</v>
      </c>
      <c r="G395" s="65">
        <v>77.5</v>
      </c>
      <c r="I395" s="65">
        <v>7.4</v>
      </c>
      <c r="J395" s="65">
        <v>77.5</v>
      </c>
    </row>
    <row r="396" spans="1:14" x14ac:dyDescent="0.2">
      <c r="A396" s="14">
        <v>44060.375</v>
      </c>
      <c r="B396" s="65">
        <v>11.2789345</v>
      </c>
      <c r="C396" s="65">
        <v>77</v>
      </c>
      <c r="D396" s="66">
        <v>0</v>
      </c>
      <c r="F396" s="65">
        <v>11.3</v>
      </c>
      <c r="G396" s="65">
        <v>82.4</v>
      </c>
      <c r="I396" s="65">
        <v>11.2</v>
      </c>
      <c r="J396" s="65">
        <v>82.5</v>
      </c>
    </row>
    <row r="397" spans="1:14" x14ac:dyDescent="0.2">
      <c r="A397" s="14">
        <v>44060.416666666672</v>
      </c>
      <c r="B397" s="65">
        <v>14.358934</v>
      </c>
      <c r="C397" s="65">
        <v>62</v>
      </c>
      <c r="D397" s="66">
        <v>0</v>
      </c>
      <c r="F397" s="65">
        <v>13.8</v>
      </c>
      <c r="G397" s="65">
        <v>72.3</v>
      </c>
      <c r="I397" s="65">
        <v>13.3</v>
      </c>
      <c r="J397" s="65">
        <v>74.2</v>
      </c>
    </row>
    <row r="398" spans="1:14" x14ac:dyDescent="0.2">
      <c r="A398" s="14">
        <v>44060.458333333328</v>
      </c>
      <c r="B398" s="65">
        <v>17.258934</v>
      </c>
      <c r="C398" s="65">
        <v>50</v>
      </c>
      <c r="D398" s="66">
        <v>1103</v>
      </c>
      <c r="F398" s="16">
        <v>16.100000000000001</v>
      </c>
      <c r="G398" s="16">
        <v>64.099999999999994</v>
      </c>
      <c r="I398" s="65">
        <v>16.3</v>
      </c>
      <c r="J398" s="65">
        <v>62.6</v>
      </c>
    </row>
    <row r="399" spans="1:14" x14ac:dyDescent="0.2">
      <c r="A399" s="14">
        <v>44060.5</v>
      </c>
      <c r="B399" s="65">
        <v>18.988934</v>
      </c>
      <c r="C399" s="65">
        <v>44</v>
      </c>
      <c r="D399" s="66">
        <v>1098</v>
      </c>
      <c r="F399" s="65">
        <v>18.5</v>
      </c>
      <c r="G399" s="65">
        <v>55.2</v>
      </c>
      <c r="I399" s="65">
        <v>16.2</v>
      </c>
      <c r="J399" s="65">
        <v>68.099999999999994</v>
      </c>
    </row>
    <row r="400" spans="1:14" x14ac:dyDescent="0.2">
      <c r="A400" s="14">
        <v>44060.541666666672</v>
      </c>
      <c r="B400" s="65">
        <v>20.458935</v>
      </c>
      <c r="C400" s="65">
        <v>40</v>
      </c>
      <c r="D400" s="66">
        <v>1231</v>
      </c>
      <c r="F400" s="65">
        <v>19.600000000000001</v>
      </c>
      <c r="G400" s="65">
        <v>52.2</v>
      </c>
      <c r="I400" s="65">
        <v>16.3</v>
      </c>
      <c r="J400" s="65">
        <v>68.2</v>
      </c>
    </row>
    <row r="401" spans="1:14" x14ac:dyDescent="0.2">
      <c r="A401" s="14">
        <v>44060.583333333328</v>
      </c>
      <c r="B401" s="65">
        <v>22.718934999999998</v>
      </c>
      <c r="C401" s="65">
        <v>37</v>
      </c>
      <c r="D401" s="66">
        <v>1080</v>
      </c>
      <c r="F401" s="65">
        <v>21.2</v>
      </c>
      <c r="G401" s="65">
        <v>48.3</v>
      </c>
      <c r="I401" s="65">
        <v>17.3</v>
      </c>
      <c r="J401" s="65">
        <v>67.400000000000006</v>
      </c>
    </row>
    <row r="402" spans="1:14" x14ac:dyDescent="0.2">
      <c r="A402" s="14">
        <v>44060.625</v>
      </c>
      <c r="B402" s="65">
        <v>23.858934000000001</v>
      </c>
      <c r="C402" s="65">
        <v>32</v>
      </c>
      <c r="D402" s="66">
        <v>1107</v>
      </c>
      <c r="F402" s="65">
        <v>22.6</v>
      </c>
      <c r="G402" s="65">
        <v>41.3</v>
      </c>
      <c r="I402" s="65">
        <v>17.3</v>
      </c>
      <c r="J402" s="65">
        <v>63.8</v>
      </c>
    </row>
    <row r="403" spans="1:14" x14ac:dyDescent="0.2">
      <c r="A403" s="14">
        <v>44060.666666666672</v>
      </c>
      <c r="B403" s="65">
        <v>23.728933000000001</v>
      </c>
      <c r="C403" s="65">
        <v>31</v>
      </c>
      <c r="D403" s="66">
        <v>1107</v>
      </c>
      <c r="F403" s="65">
        <v>13.9</v>
      </c>
      <c r="G403" s="65">
        <v>78.599999999999994</v>
      </c>
      <c r="I403" s="65">
        <v>17.5</v>
      </c>
      <c r="J403" s="65">
        <v>60.4</v>
      </c>
    </row>
    <row r="404" spans="1:14" x14ac:dyDescent="0.2">
      <c r="A404" s="14">
        <v>44060.708333333328</v>
      </c>
      <c r="B404" s="65">
        <v>22.228933000000001</v>
      </c>
      <c r="C404" s="65">
        <v>35</v>
      </c>
      <c r="D404" s="66">
        <v>1080</v>
      </c>
    </row>
    <row r="405" spans="1:14" x14ac:dyDescent="0.2">
      <c r="A405" s="14">
        <v>44060.75</v>
      </c>
      <c r="B405" s="65">
        <v>18.668934</v>
      </c>
      <c r="C405" s="65">
        <v>46</v>
      </c>
      <c r="D405" s="66">
        <v>1098</v>
      </c>
    </row>
    <row r="406" spans="1:14" x14ac:dyDescent="0.2">
      <c r="A406" s="14">
        <v>44060.791666666672</v>
      </c>
      <c r="B406" s="65">
        <v>16.148933</v>
      </c>
      <c r="C406" s="65">
        <v>55</v>
      </c>
      <c r="D406" s="66">
        <v>996</v>
      </c>
    </row>
    <row r="407" spans="1:14" x14ac:dyDescent="0.2">
      <c r="A407" s="14">
        <v>44060.833333333328</v>
      </c>
      <c r="B407" s="65">
        <v>14.128933999999999</v>
      </c>
      <c r="C407" s="65">
        <v>63</v>
      </c>
      <c r="D407" s="66">
        <v>0</v>
      </c>
    </row>
    <row r="408" spans="1:14" x14ac:dyDescent="0.2">
      <c r="A408" s="14">
        <v>44060.875</v>
      </c>
      <c r="B408" s="65">
        <v>12.2789345</v>
      </c>
      <c r="C408" s="65">
        <v>74</v>
      </c>
      <c r="D408" s="66">
        <v>0</v>
      </c>
    </row>
    <row r="409" spans="1:14" x14ac:dyDescent="0.2">
      <c r="A409" s="14">
        <v>44060.916666666672</v>
      </c>
      <c r="B409" s="65">
        <v>10.768934</v>
      </c>
      <c r="C409" s="65">
        <v>84</v>
      </c>
      <c r="D409" s="66">
        <v>0</v>
      </c>
    </row>
    <row r="410" spans="1:14" x14ac:dyDescent="0.2">
      <c r="A410" s="14">
        <v>44060.958333333328</v>
      </c>
      <c r="B410" s="65">
        <v>9.2989339999999991</v>
      </c>
      <c r="C410" s="65">
        <v>94</v>
      </c>
      <c r="D410" s="66">
        <v>0</v>
      </c>
      <c r="E410" s="67">
        <v>412.5</v>
      </c>
      <c r="F410" s="55">
        <f>AVERAGE(F394:F409)</f>
        <v>15.160000000000002</v>
      </c>
      <c r="G410" s="55">
        <f>AVERAGE(G394:G409)</f>
        <v>64.72</v>
      </c>
      <c r="H410" s="55">
        <f>H418-H394</f>
        <v>556</v>
      </c>
      <c r="I410" s="55">
        <f>AVERAGE(I394:I409)</f>
        <v>14.039999999999997</v>
      </c>
      <c r="J410" s="55">
        <f>AVERAGE(J394:J409)</f>
        <v>70.13</v>
      </c>
      <c r="K410" s="55">
        <f>K418-K394</f>
        <v>199</v>
      </c>
      <c r="L410" s="8"/>
      <c r="M410" s="8"/>
      <c r="N410" s="8"/>
    </row>
    <row r="411" spans="1:14" x14ac:dyDescent="0.2">
      <c r="A411" s="14">
        <v>44061</v>
      </c>
      <c r="B411" s="65">
        <v>9.3689350000000005</v>
      </c>
      <c r="C411" s="65">
        <v>94</v>
      </c>
      <c r="D411" s="66">
        <v>0</v>
      </c>
    </row>
    <row r="412" spans="1:14" x14ac:dyDescent="0.2">
      <c r="A412" s="14">
        <v>44061.041666666672</v>
      </c>
      <c r="B412" s="65">
        <v>9.1889339999999997</v>
      </c>
      <c r="C412" s="65">
        <v>95</v>
      </c>
      <c r="D412" s="66">
        <v>0</v>
      </c>
    </row>
    <row r="413" spans="1:14" x14ac:dyDescent="0.2">
      <c r="A413" s="14">
        <v>44061.083333333328</v>
      </c>
      <c r="B413" s="65">
        <v>8.9689340000000009</v>
      </c>
      <c r="C413" s="65">
        <v>95</v>
      </c>
      <c r="D413" s="66">
        <v>0</v>
      </c>
    </row>
    <row r="414" spans="1:14" x14ac:dyDescent="0.2">
      <c r="A414" s="14">
        <v>44061.125</v>
      </c>
      <c r="B414" s="65">
        <v>8.7689339999999998</v>
      </c>
      <c r="C414" s="65">
        <v>95</v>
      </c>
      <c r="D414" s="66">
        <v>0</v>
      </c>
    </row>
    <row r="415" spans="1:14" x14ac:dyDescent="0.2">
      <c r="A415" s="14">
        <v>44061.166666666672</v>
      </c>
      <c r="B415" s="65">
        <v>8.7389344999999992</v>
      </c>
      <c r="C415" s="65">
        <v>95</v>
      </c>
      <c r="D415" s="66">
        <v>0</v>
      </c>
    </row>
    <row r="416" spans="1:14" x14ac:dyDescent="0.2">
      <c r="A416" s="14">
        <v>44061.208333333328</v>
      </c>
      <c r="B416" s="65">
        <v>8.7989339999999991</v>
      </c>
      <c r="C416" s="65">
        <v>94</v>
      </c>
      <c r="D416" s="66">
        <v>0</v>
      </c>
    </row>
    <row r="417" spans="1:11" x14ac:dyDescent="0.2">
      <c r="A417" s="14">
        <v>44061.25</v>
      </c>
      <c r="B417" s="65">
        <v>8.9389339999999997</v>
      </c>
      <c r="C417" s="65">
        <v>92</v>
      </c>
      <c r="D417" s="66">
        <v>0</v>
      </c>
    </row>
    <row r="418" spans="1:11" x14ac:dyDescent="0.2">
      <c r="A418" s="14">
        <v>44061.291666666672</v>
      </c>
      <c r="B418" s="65">
        <v>9.1589349999999996</v>
      </c>
      <c r="C418" s="65">
        <v>90</v>
      </c>
      <c r="D418" s="66">
        <v>0</v>
      </c>
      <c r="F418" s="65">
        <v>13.3</v>
      </c>
      <c r="G418" s="65">
        <v>73.2</v>
      </c>
      <c r="H418" s="65">
        <v>147449</v>
      </c>
      <c r="I418" s="65">
        <v>12.8</v>
      </c>
      <c r="J418" s="65">
        <v>69.900000000000006</v>
      </c>
      <c r="K418" s="65">
        <v>175457</v>
      </c>
    </row>
    <row r="419" spans="1:11" x14ac:dyDescent="0.2">
      <c r="A419" s="14">
        <v>44061.333333333328</v>
      </c>
      <c r="B419" s="65">
        <v>9.9489350000000005</v>
      </c>
      <c r="C419" s="65">
        <v>85</v>
      </c>
      <c r="D419" s="66">
        <v>0</v>
      </c>
      <c r="F419" s="16">
        <v>14.3</v>
      </c>
      <c r="G419" s="16">
        <v>72.099999999999994</v>
      </c>
      <c r="I419" s="65">
        <v>13.8</v>
      </c>
      <c r="J419" s="65">
        <v>70.2</v>
      </c>
    </row>
    <row r="420" spans="1:11" x14ac:dyDescent="0.2">
      <c r="A420" s="14">
        <v>44061.375</v>
      </c>
      <c r="B420" s="65">
        <v>10.878933999999999</v>
      </c>
      <c r="C420" s="65">
        <v>82</v>
      </c>
      <c r="D420" s="66">
        <v>0</v>
      </c>
      <c r="F420" s="16">
        <v>15.3</v>
      </c>
      <c r="G420" s="16">
        <v>71.3</v>
      </c>
      <c r="I420" s="65">
        <v>14.7</v>
      </c>
      <c r="J420" s="65">
        <v>69.400000000000006</v>
      </c>
    </row>
    <row r="421" spans="1:11" x14ac:dyDescent="0.2">
      <c r="A421" s="14">
        <v>44061.416666666672</v>
      </c>
      <c r="B421" s="65">
        <v>11.468934000000001</v>
      </c>
      <c r="C421" s="65">
        <v>80</v>
      </c>
      <c r="D421" s="66">
        <v>0</v>
      </c>
      <c r="F421" s="16">
        <v>16.3</v>
      </c>
      <c r="G421" s="16">
        <v>68.900000000000006</v>
      </c>
      <c r="I421" s="65">
        <v>16.100000000000001</v>
      </c>
      <c r="J421" s="65">
        <v>67.7</v>
      </c>
    </row>
    <row r="422" spans="1:11" x14ac:dyDescent="0.2">
      <c r="A422" s="14">
        <v>44061.458333333328</v>
      </c>
      <c r="B422" s="65">
        <v>12.078934</v>
      </c>
      <c r="C422" s="65">
        <v>78</v>
      </c>
      <c r="D422" s="66">
        <v>0</v>
      </c>
      <c r="F422" s="65">
        <v>17.8</v>
      </c>
      <c r="G422" s="65">
        <v>60.2</v>
      </c>
      <c r="I422" s="65">
        <v>19.100000000000001</v>
      </c>
      <c r="J422" s="65">
        <v>57.1</v>
      </c>
    </row>
    <row r="423" spans="1:11" x14ac:dyDescent="0.2">
      <c r="A423" s="14">
        <v>44061.5</v>
      </c>
      <c r="B423" s="65">
        <v>12.948935000000001</v>
      </c>
      <c r="C423" s="65">
        <v>75</v>
      </c>
      <c r="D423" s="66">
        <v>0</v>
      </c>
      <c r="F423" s="65">
        <v>19.3</v>
      </c>
      <c r="G423" s="65">
        <v>49.2</v>
      </c>
      <c r="I423" s="65">
        <v>20.3</v>
      </c>
      <c r="J423" s="65">
        <v>48.9</v>
      </c>
    </row>
    <row r="424" spans="1:11" x14ac:dyDescent="0.2">
      <c r="A424" s="14">
        <v>44061.541666666672</v>
      </c>
      <c r="B424" s="65">
        <v>14.898934000000001</v>
      </c>
      <c r="C424" s="65">
        <v>67</v>
      </c>
      <c r="D424" s="66">
        <v>0</v>
      </c>
      <c r="F424" s="65">
        <v>20.100000000000001</v>
      </c>
      <c r="G424" s="65">
        <v>44.5</v>
      </c>
      <c r="I424" s="65">
        <v>19.7</v>
      </c>
      <c r="J424" s="65">
        <v>45.6</v>
      </c>
    </row>
    <row r="425" spans="1:11" x14ac:dyDescent="0.2">
      <c r="A425" s="14">
        <v>44061.583333333328</v>
      </c>
      <c r="B425" s="65">
        <v>18.568933000000001</v>
      </c>
      <c r="C425" s="65">
        <v>39</v>
      </c>
      <c r="D425" s="66">
        <v>881</v>
      </c>
      <c r="F425" s="65">
        <v>20</v>
      </c>
      <c r="G425" s="65">
        <v>42.2</v>
      </c>
      <c r="I425" s="65">
        <v>20.6</v>
      </c>
      <c r="J425" s="65">
        <v>46.6</v>
      </c>
    </row>
    <row r="426" spans="1:11" x14ac:dyDescent="0.2">
      <c r="A426" s="14">
        <v>44061.625</v>
      </c>
      <c r="B426" s="65">
        <v>19.148933</v>
      </c>
      <c r="C426" s="65">
        <v>31</v>
      </c>
      <c r="D426" s="66">
        <v>949</v>
      </c>
      <c r="F426" s="65">
        <v>19.600000000000001</v>
      </c>
      <c r="G426" s="65">
        <v>42.7</v>
      </c>
      <c r="I426" s="65">
        <v>16.8</v>
      </c>
      <c r="J426" s="65">
        <v>54.4</v>
      </c>
    </row>
    <row r="427" spans="1:11" x14ac:dyDescent="0.2">
      <c r="A427" s="14">
        <v>44061.666666666672</v>
      </c>
      <c r="B427" s="65">
        <v>19.048935</v>
      </c>
      <c r="C427" s="65">
        <v>23</v>
      </c>
      <c r="D427" s="66">
        <v>0</v>
      </c>
      <c r="F427" s="65" t="s">
        <v>535</v>
      </c>
      <c r="G427" s="65" t="s">
        <v>535</v>
      </c>
      <c r="I427" s="65" t="s">
        <v>535</v>
      </c>
      <c r="J427" s="65" t="s">
        <v>535</v>
      </c>
    </row>
    <row r="428" spans="1:11" x14ac:dyDescent="0.2">
      <c r="A428" s="14">
        <v>44061.708333333328</v>
      </c>
      <c r="B428" s="65">
        <v>18.208935</v>
      </c>
      <c r="C428" s="65">
        <v>19</v>
      </c>
      <c r="D428" s="66">
        <v>0</v>
      </c>
    </row>
    <row r="429" spans="1:11" x14ac:dyDescent="0.2">
      <c r="A429" s="14">
        <v>44061.75</v>
      </c>
      <c r="B429" s="65">
        <v>12.978934000000001</v>
      </c>
      <c r="C429" s="65">
        <v>25</v>
      </c>
      <c r="D429" s="66">
        <v>0</v>
      </c>
    </row>
    <row r="430" spans="1:11" x14ac:dyDescent="0.2">
      <c r="A430" s="14">
        <v>44061.791666666672</v>
      </c>
      <c r="B430" s="65">
        <v>10.308934000000001</v>
      </c>
      <c r="C430" s="65">
        <v>30</v>
      </c>
      <c r="D430" s="66">
        <v>0</v>
      </c>
    </row>
    <row r="431" spans="1:11" x14ac:dyDescent="0.2">
      <c r="A431" s="14">
        <v>44061.833333333328</v>
      </c>
      <c r="B431" s="65">
        <v>8.3389340000000001</v>
      </c>
      <c r="C431" s="65">
        <v>34</v>
      </c>
      <c r="D431" s="66">
        <v>0</v>
      </c>
    </row>
    <row r="432" spans="1:11" x14ac:dyDescent="0.2">
      <c r="A432" s="14">
        <v>44061.875</v>
      </c>
      <c r="B432" s="65">
        <v>7.1189337000000004</v>
      </c>
      <c r="C432" s="65">
        <v>34</v>
      </c>
      <c r="D432" s="66">
        <v>0</v>
      </c>
    </row>
    <row r="433" spans="1:14" x14ac:dyDescent="0.2">
      <c r="A433" s="14">
        <v>44061.916666666672</v>
      </c>
      <c r="B433" s="65">
        <v>5.8989339999999997</v>
      </c>
      <c r="C433" s="65">
        <v>32</v>
      </c>
      <c r="D433" s="66">
        <v>0</v>
      </c>
    </row>
    <row r="434" spans="1:14" x14ac:dyDescent="0.2">
      <c r="A434" s="14">
        <v>44061.958333333328</v>
      </c>
      <c r="B434" s="65">
        <v>4.5389337999999997</v>
      </c>
      <c r="C434" s="65">
        <v>33</v>
      </c>
      <c r="D434" s="66">
        <v>0</v>
      </c>
      <c r="E434" s="67">
        <v>76.25</v>
      </c>
      <c r="F434" s="55">
        <f>AVERAGE(F418:F433)</f>
        <v>17.333333333333332</v>
      </c>
      <c r="G434" s="55">
        <f>AVERAGE(G418:G433)</f>
        <v>58.255555555555553</v>
      </c>
      <c r="H434" s="55">
        <f>H442-H418</f>
        <v>207</v>
      </c>
      <c r="I434" s="55">
        <f>AVERAGE(I418:I433)</f>
        <v>17.100000000000001</v>
      </c>
      <c r="J434" s="55">
        <f>AVERAGE(J418:J433)</f>
        <v>58.866666666666674</v>
      </c>
      <c r="K434" s="55">
        <f>K442-K418</f>
        <v>203</v>
      </c>
      <c r="L434" s="8"/>
      <c r="M434" s="8"/>
      <c r="N434" s="8"/>
    </row>
    <row r="435" spans="1:14" x14ac:dyDescent="0.2">
      <c r="A435" s="14">
        <v>44062</v>
      </c>
      <c r="B435" s="65">
        <v>3.6089337000000001</v>
      </c>
      <c r="C435" s="65">
        <v>33</v>
      </c>
      <c r="D435" s="66">
        <v>0</v>
      </c>
    </row>
    <row r="436" spans="1:14" x14ac:dyDescent="0.2">
      <c r="A436" s="14">
        <v>44062.041666666672</v>
      </c>
      <c r="B436" s="65">
        <v>2.8989335999999999</v>
      </c>
      <c r="C436" s="65">
        <v>33</v>
      </c>
      <c r="D436" s="66">
        <v>0</v>
      </c>
    </row>
    <row r="437" spans="1:14" x14ac:dyDescent="0.2">
      <c r="A437" s="14">
        <v>44062.083333333328</v>
      </c>
      <c r="B437" s="65">
        <v>2.1389336999999999</v>
      </c>
      <c r="C437" s="65">
        <v>34</v>
      </c>
      <c r="D437" s="66">
        <v>0</v>
      </c>
    </row>
    <row r="438" spans="1:14" x14ac:dyDescent="0.2">
      <c r="A438" s="14">
        <v>44062.125</v>
      </c>
      <c r="B438" s="65">
        <v>1.3889338</v>
      </c>
      <c r="C438" s="65">
        <v>36</v>
      </c>
      <c r="D438" s="66">
        <v>0</v>
      </c>
    </row>
    <row r="439" spans="1:14" x14ac:dyDescent="0.2">
      <c r="A439" s="14">
        <v>44062.166666666672</v>
      </c>
      <c r="B439" s="65">
        <v>0.52893376000000003</v>
      </c>
      <c r="C439" s="65">
        <v>38</v>
      </c>
      <c r="D439" s="66">
        <v>0</v>
      </c>
    </row>
    <row r="440" spans="1:14" x14ac:dyDescent="0.2">
      <c r="A440" s="14">
        <v>44062.208333333328</v>
      </c>
      <c r="B440" s="65">
        <v>1.8933780000000001E-2</v>
      </c>
      <c r="C440" s="65">
        <v>40</v>
      </c>
      <c r="D440" s="66">
        <v>0</v>
      </c>
    </row>
    <row r="441" spans="1:14" x14ac:dyDescent="0.2">
      <c r="A441" s="14">
        <v>44062.25</v>
      </c>
      <c r="B441" s="65">
        <v>-0.2910662</v>
      </c>
      <c r="C441" s="65">
        <v>43</v>
      </c>
      <c r="D441" s="66">
        <v>0</v>
      </c>
    </row>
    <row r="442" spans="1:14" x14ac:dyDescent="0.2">
      <c r="A442" s="14">
        <v>44062.291666666672</v>
      </c>
      <c r="B442" s="65">
        <v>9.8933779999999999E-2</v>
      </c>
      <c r="C442" s="65">
        <v>44</v>
      </c>
      <c r="D442" s="66">
        <v>0</v>
      </c>
      <c r="F442" s="65">
        <v>7.1</v>
      </c>
      <c r="G442" s="65">
        <v>40.9</v>
      </c>
      <c r="H442" s="65">
        <v>147656</v>
      </c>
      <c r="I442" s="65">
        <v>7.6</v>
      </c>
      <c r="J442" s="65">
        <v>39</v>
      </c>
      <c r="K442" s="65">
        <v>175660</v>
      </c>
    </row>
    <row r="443" spans="1:14" x14ac:dyDescent="0.2">
      <c r="A443" s="14">
        <v>44062.333333333328</v>
      </c>
      <c r="B443" s="65">
        <v>3.9389335999999999</v>
      </c>
      <c r="C443" s="65">
        <v>34</v>
      </c>
      <c r="D443" s="66">
        <v>0</v>
      </c>
      <c r="F443" s="65">
        <v>7.5</v>
      </c>
      <c r="G443" s="65">
        <v>38.1</v>
      </c>
      <c r="I443" s="65">
        <v>7.4</v>
      </c>
      <c r="J443" s="65">
        <v>37</v>
      </c>
    </row>
    <row r="444" spans="1:14" x14ac:dyDescent="0.2">
      <c r="A444" s="14">
        <v>44062.375</v>
      </c>
      <c r="B444" s="65">
        <v>7.3989339999999997</v>
      </c>
      <c r="C444" s="65">
        <v>24</v>
      </c>
      <c r="D444" s="66">
        <v>0</v>
      </c>
      <c r="F444" s="65">
        <v>11.3</v>
      </c>
      <c r="G444" s="65">
        <v>34.799999999999997</v>
      </c>
      <c r="I444" s="65">
        <v>11.2</v>
      </c>
      <c r="J444" s="65">
        <v>34.4</v>
      </c>
    </row>
    <row r="445" spans="1:14" x14ac:dyDescent="0.2">
      <c r="A445" s="14">
        <v>44062.416666666672</v>
      </c>
      <c r="B445" s="65">
        <v>10.438934</v>
      </c>
      <c r="C445" s="65">
        <v>17</v>
      </c>
      <c r="D445" s="66">
        <v>0</v>
      </c>
      <c r="F445" s="65">
        <v>13.8</v>
      </c>
      <c r="G445" s="65">
        <v>33</v>
      </c>
      <c r="I445" s="65">
        <v>13.3</v>
      </c>
      <c r="J445" s="65">
        <v>30.6</v>
      </c>
    </row>
    <row r="446" spans="1:14" x14ac:dyDescent="0.2">
      <c r="A446" s="14">
        <v>44062.458333333328</v>
      </c>
      <c r="B446" s="65">
        <v>13.218934000000001</v>
      </c>
      <c r="C446" s="65">
        <v>15</v>
      </c>
      <c r="D446" s="66">
        <v>0</v>
      </c>
      <c r="F446" s="65">
        <v>16.100000000000001</v>
      </c>
      <c r="G446" s="65">
        <v>52.4</v>
      </c>
      <c r="I446" s="65">
        <v>16.3</v>
      </c>
      <c r="J446" s="65">
        <v>54.4</v>
      </c>
    </row>
    <row r="447" spans="1:14" x14ac:dyDescent="0.2">
      <c r="A447" s="14">
        <v>44062.5</v>
      </c>
      <c r="B447" s="65">
        <v>15.5289345</v>
      </c>
      <c r="C447" s="65">
        <v>10</v>
      </c>
      <c r="D447" s="66">
        <v>0</v>
      </c>
      <c r="F447" s="65">
        <v>18.5</v>
      </c>
      <c r="G447" s="65">
        <v>64.599999999999994</v>
      </c>
      <c r="I447" s="65">
        <v>16.2</v>
      </c>
      <c r="J447" s="65">
        <v>60.1</v>
      </c>
    </row>
    <row r="448" spans="1:14" x14ac:dyDescent="0.2">
      <c r="A448" s="14">
        <v>44062.541666666672</v>
      </c>
      <c r="B448" s="65">
        <v>16.908933999999999</v>
      </c>
      <c r="C448" s="65">
        <v>8</v>
      </c>
      <c r="D448" s="66">
        <v>0</v>
      </c>
      <c r="F448" s="65">
        <v>19.600000000000001</v>
      </c>
      <c r="G448" s="65">
        <v>67.2</v>
      </c>
      <c r="I448" s="65">
        <v>16.3</v>
      </c>
      <c r="J448" s="65">
        <v>61.4</v>
      </c>
    </row>
    <row r="449" spans="1:11" x14ac:dyDescent="0.2">
      <c r="A449" s="14">
        <v>44062.583333333328</v>
      </c>
      <c r="B449" s="65">
        <v>19.038934999999999</v>
      </c>
      <c r="C449" s="65">
        <v>7</v>
      </c>
      <c r="D449" s="66">
        <v>0</v>
      </c>
      <c r="F449" s="65">
        <v>21.2</v>
      </c>
      <c r="G449" s="65">
        <v>65.900000000000006</v>
      </c>
      <c r="I449" s="65">
        <v>17.3</v>
      </c>
      <c r="J449" s="65" t="s">
        <v>535</v>
      </c>
    </row>
    <row r="450" spans="1:11" x14ac:dyDescent="0.2">
      <c r="A450" s="14">
        <v>44062.625</v>
      </c>
      <c r="B450" s="65">
        <v>19.248933999999998</v>
      </c>
      <c r="C450" s="65">
        <v>6</v>
      </c>
      <c r="D450" s="66">
        <v>0</v>
      </c>
      <c r="F450" s="65">
        <v>22.6</v>
      </c>
      <c r="G450" s="65">
        <v>59.8</v>
      </c>
      <c r="I450" s="65">
        <v>17.3</v>
      </c>
      <c r="J450" s="65">
        <v>66.599999999999994</v>
      </c>
    </row>
    <row r="451" spans="1:11" x14ac:dyDescent="0.2">
      <c r="A451" s="14">
        <v>44062.666666666672</v>
      </c>
      <c r="B451" s="65">
        <v>18.898933</v>
      </c>
      <c r="C451" s="65">
        <v>6</v>
      </c>
      <c r="D451" s="66">
        <v>0</v>
      </c>
      <c r="F451" s="65">
        <v>13.9</v>
      </c>
      <c r="G451" s="65">
        <v>49</v>
      </c>
      <c r="I451" s="65">
        <v>17.5</v>
      </c>
      <c r="J451" s="65">
        <v>61.7</v>
      </c>
    </row>
    <row r="452" spans="1:11" x14ac:dyDescent="0.2">
      <c r="A452" s="14">
        <v>44062.708333333328</v>
      </c>
      <c r="B452" s="65">
        <v>17.788934999999999</v>
      </c>
      <c r="C452" s="65">
        <v>7</v>
      </c>
      <c r="D452" s="66">
        <v>0</v>
      </c>
    </row>
    <row r="453" spans="1:11" x14ac:dyDescent="0.2">
      <c r="A453" s="14">
        <v>44062.75</v>
      </c>
      <c r="B453" s="65">
        <v>15.108934</v>
      </c>
      <c r="C453" s="65">
        <v>8</v>
      </c>
      <c r="D453" s="66">
        <v>0</v>
      </c>
    </row>
    <row r="454" spans="1:11" x14ac:dyDescent="0.2">
      <c r="A454" s="14">
        <v>44062.791666666672</v>
      </c>
      <c r="B454" s="65">
        <v>13.468934000000001</v>
      </c>
      <c r="C454" s="65">
        <v>8</v>
      </c>
      <c r="D454" s="66">
        <v>0</v>
      </c>
    </row>
    <row r="455" spans="1:11" x14ac:dyDescent="0.2">
      <c r="A455" s="14">
        <v>44062.833333333328</v>
      </c>
      <c r="B455" s="65">
        <v>11.938934</v>
      </c>
      <c r="C455" s="65">
        <v>9</v>
      </c>
      <c r="D455" s="66">
        <v>0</v>
      </c>
    </row>
    <row r="456" spans="1:11" x14ac:dyDescent="0.2">
      <c r="A456" s="14">
        <v>44062.875</v>
      </c>
      <c r="B456" s="65">
        <v>10.368935</v>
      </c>
      <c r="C456" s="65">
        <v>10</v>
      </c>
      <c r="D456" s="66">
        <v>0</v>
      </c>
    </row>
    <row r="457" spans="1:11" x14ac:dyDescent="0.2">
      <c r="A457" s="14">
        <v>44062.916666666672</v>
      </c>
      <c r="B457" s="65">
        <v>8.0689335</v>
      </c>
      <c r="C457" s="65">
        <v>12</v>
      </c>
      <c r="D457" s="66">
        <v>0</v>
      </c>
    </row>
    <row r="458" spans="1:11" x14ac:dyDescent="0.2">
      <c r="A458" s="14">
        <v>44062.958333333328</v>
      </c>
      <c r="B458" s="65">
        <v>6.1889339999999997</v>
      </c>
      <c r="C458" s="65">
        <v>39</v>
      </c>
      <c r="D458" s="66">
        <v>0</v>
      </c>
      <c r="E458" s="67">
        <v>0</v>
      </c>
      <c r="F458" s="55">
        <f>AVERAGE(F442:F457)</f>
        <v>15.160000000000002</v>
      </c>
      <c r="G458" s="55">
        <f>AVERAGE(G442:G457)</f>
        <v>50.57</v>
      </c>
      <c r="H458" s="55">
        <f>H466-H442</f>
        <v>0</v>
      </c>
      <c r="I458" s="55">
        <f>AVERAGE(I442:I457)</f>
        <v>14.039999999999997</v>
      </c>
      <c r="J458" s="55">
        <f>AVERAGE(J442:J457)</f>
        <v>49.466666666666669</v>
      </c>
      <c r="K458" s="55">
        <f>K466-K442</f>
        <v>0</v>
      </c>
    </row>
    <row r="459" spans="1:11" x14ac:dyDescent="0.2">
      <c r="A459" s="14">
        <v>44063</v>
      </c>
      <c r="B459" s="65">
        <v>5.8889336999999999</v>
      </c>
      <c r="C459" s="65">
        <v>41</v>
      </c>
      <c r="D459" s="66">
        <v>0</v>
      </c>
    </row>
    <row r="460" spans="1:11" x14ac:dyDescent="0.2">
      <c r="A460" s="14">
        <v>44063.041666666672</v>
      </c>
      <c r="B460" s="65">
        <v>5.7089340000000002</v>
      </c>
      <c r="C460" s="65">
        <v>42</v>
      </c>
      <c r="D460" s="66">
        <v>0</v>
      </c>
    </row>
    <row r="461" spans="1:11" x14ac:dyDescent="0.2">
      <c r="A461" s="14">
        <v>44063.083333333328</v>
      </c>
      <c r="B461" s="65">
        <v>4.1089339999999996</v>
      </c>
      <c r="C461" s="65">
        <v>49</v>
      </c>
      <c r="D461" s="66">
        <v>0</v>
      </c>
    </row>
    <row r="462" spans="1:11" x14ac:dyDescent="0.2">
      <c r="A462" s="14">
        <v>44063.125</v>
      </c>
      <c r="B462" s="65">
        <v>2.2389337999999999</v>
      </c>
      <c r="C462" s="65">
        <v>58</v>
      </c>
      <c r="D462" s="66">
        <v>0</v>
      </c>
    </row>
    <row r="463" spans="1:11" x14ac:dyDescent="0.2">
      <c r="A463" s="14">
        <v>44063.166666666672</v>
      </c>
      <c r="B463" s="65">
        <v>1.3189337999999999</v>
      </c>
      <c r="C463" s="65">
        <v>66</v>
      </c>
      <c r="D463" s="66">
        <v>0</v>
      </c>
    </row>
    <row r="464" spans="1:11" x14ac:dyDescent="0.2">
      <c r="A464" s="14">
        <v>44063.208333333328</v>
      </c>
      <c r="B464" s="65">
        <v>0.72893375000000005</v>
      </c>
      <c r="C464" s="65">
        <v>75</v>
      </c>
      <c r="D464" s="66">
        <v>0</v>
      </c>
    </row>
    <row r="465" spans="1:11" x14ac:dyDescent="0.2">
      <c r="A465" s="14">
        <v>44063.25</v>
      </c>
      <c r="B465" s="65">
        <v>0.31893378</v>
      </c>
      <c r="C465" s="65">
        <v>82</v>
      </c>
      <c r="D465" s="66">
        <v>0</v>
      </c>
    </row>
    <row r="466" spans="1:11" x14ac:dyDescent="0.2">
      <c r="A466" s="14">
        <v>44063.291666666672</v>
      </c>
      <c r="B466" s="65">
        <v>1.3289337999999999</v>
      </c>
      <c r="C466" s="65">
        <v>82</v>
      </c>
      <c r="D466" s="66">
        <v>0</v>
      </c>
      <c r="F466" s="65">
        <v>9</v>
      </c>
      <c r="G466" s="65">
        <v>50.2</v>
      </c>
      <c r="H466" s="65">
        <v>147656</v>
      </c>
      <c r="I466" s="65">
        <v>6.3</v>
      </c>
      <c r="J466" s="65">
        <v>77.7</v>
      </c>
      <c r="K466" s="65">
        <v>175660</v>
      </c>
    </row>
    <row r="467" spans="1:11" x14ac:dyDescent="0.2">
      <c r="A467" s="14">
        <v>44063.333333333328</v>
      </c>
      <c r="B467" s="65">
        <v>5.8989339999999997</v>
      </c>
      <c r="C467" s="65">
        <v>71</v>
      </c>
      <c r="D467" s="66">
        <v>0</v>
      </c>
      <c r="F467" s="65">
        <v>11.5</v>
      </c>
      <c r="G467" s="65">
        <v>49.3</v>
      </c>
      <c r="I467" s="65">
        <v>7.1</v>
      </c>
      <c r="J467" s="65">
        <v>80.7</v>
      </c>
    </row>
    <row r="468" spans="1:11" x14ac:dyDescent="0.2">
      <c r="A468" s="14">
        <v>44063.375</v>
      </c>
      <c r="B468" s="65">
        <v>8.7489340000000002</v>
      </c>
      <c r="C468" s="65">
        <v>62</v>
      </c>
      <c r="D468" s="66">
        <v>0</v>
      </c>
      <c r="F468" s="65">
        <v>12.8</v>
      </c>
      <c r="G468" s="65">
        <v>49</v>
      </c>
      <c r="I468" s="65">
        <v>8.5</v>
      </c>
      <c r="J468" s="65">
        <v>80.2</v>
      </c>
    </row>
    <row r="469" spans="1:11" x14ac:dyDescent="0.2">
      <c r="A469" s="14">
        <v>44063.416666666672</v>
      </c>
      <c r="B469" s="65">
        <v>11.568934</v>
      </c>
      <c r="C469" s="65">
        <v>52</v>
      </c>
      <c r="D469" s="66">
        <v>0</v>
      </c>
      <c r="F469" s="65">
        <v>15</v>
      </c>
      <c r="G469" s="65">
        <v>44.6</v>
      </c>
      <c r="I469" s="65">
        <v>10.5</v>
      </c>
      <c r="J469" s="65">
        <v>70.599999999999994</v>
      </c>
    </row>
    <row r="470" spans="1:11" x14ac:dyDescent="0.2">
      <c r="A470" s="14">
        <v>44063.458333333328</v>
      </c>
      <c r="B470" s="65">
        <v>14.178934</v>
      </c>
      <c r="C470" s="65">
        <v>43</v>
      </c>
      <c r="D470" s="66">
        <v>0</v>
      </c>
      <c r="F470" s="65">
        <v>16.399999999999999</v>
      </c>
      <c r="G470" s="65">
        <v>41.4</v>
      </c>
      <c r="I470" s="65">
        <v>13.7</v>
      </c>
      <c r="J470" s="65">
        <v>61.3</v>
      </c>
    </row>
    <row r="471" spans="1:11" x14ac:dyDescent="0.2">
      <c r="A471" s="14">
        <v>44063.5</v>
      </c>
      <c r="B471" s="65">
        <v>16.048933000000002</v>
      </c>
      <c r="C471" s="65">
        <v>36</v>
      </c>
      <c r="D471" s="66">
        <v>692</v>
      </c>
      <c r="F471" s="65">
        <v>19.399999999999999</v>
      </c>
      <c r="G471" s="65">
        <v>39.1</v>
      </c>
      <c r="I471" s="65">
        <v>18.5</v>
      </c>
      <c r="J471" s="65">
        <v>45.8</v>
      </c>
    </row>
    <row r="472" spans="1:11" x14ac:dyDescent="0.2">
      <c r="A472" s="14">
        <v>44063.541666666672</v>
      </c>
      <c r="B472" s="65">
        <v>17.428934000000002</v>
      </c>
      <c r="C472" s="65">
        <v>32</v>
      </c>
      <c r="D472" s="66">
        <v>797</v>
      </c>
      <c r="F472" s="65">
        <v>20.3</v>
      </c>
      <c r="G472" s="65">
        <v>40.200000000000003</v>
      </c>
      <c r="I472" s="65">
        <v>17.7</v>
      </c>
      <c r="J472" s="65">
        <v>44.3</v>
      </c>
    </row>
    <row r="473" spans="1:11" x14ac:dyDescent="0.2">
      <c r="A473" s="14">
        <v>44063.583333333328</v>
      </c>
      <c r="B473" s="65">
        <v>17.818933000000001</v>
      </c>
      <c r="C473" s="65">
        <v>33</v>
      </c>
      <c r="D473" s="66">
        <v>797</v>
      </c>
      <c r="F473" s="65">
        <v>14</v>
      </c>
      <c r="G473" s="65">
        <v>69.2</v>
      </c>
      <c r="I473" s="65">
        <v>17.399999999999999</v>
      </c>
      <c r="J473" s="65">
        <v>52.8</v>
      </c>
    </row>
    <row r="474" spans="1:11" x14ac:dyDescent="0.2">
      <c r="A474" s="14">
        <v>44063.625</v>
      </c>
      <c r="B474" s="65">
        <v>18.168934</v>
      </c>
      <c r="C474" s="65">
        <v>33</v>
      </c>
      <c r="D474" s="66">
        <v>881</v>
      </c>
      <c r="F474" s="65">
        <v>15.3</v>
      </c>
      <c r="G474" s="65">
        <v>70</v>
      </c>
      <c r="I474" s="65">
        <v>13.1</v>
      </c>
      <c r="J474" s="65">
        <v>72.599999999999994</v>
      </c>
    </row>
    <row r="475" spans="1:11" x14ac:dyDescent="0.2">
      <c r="A475" s="14">
        <v>44063.666666666672</v>
      </c>
      <c r="B475" s="65">
        <v>18.018934000000002</v>
      </c>
      <c r="C475" s="65">
        <v>33</v>
      </c>
      <c r="D475" s="66">
        <v>881</v>
      </c>
      <c r="F475" s="65">
        <v>13.9</v>
      </c>
      <c r="G475" s="65">
        <v>70</v>
      </c>
      <c r="I475" s="65">
        <v>13.8</v>
      </c>
      <c r="J475" s="65">
        <v>73.5</v>
      </c>
    </row>
    <row r="476" spans="1:11" x14ac:dyDescent="0.2">
      <c r="A476" s="14">
        <v>44063.708333333328</v>
      </c>
      <c r="B476" s="65">
        <v>17.138935</v>
      </c>
      <c r="C476" s="65">
        <v>34</v>
      </c>
      <c r="D476" s="66">
        <v>797</v>
      </c>
    </row>
    <row r="477" spans="1:11" x14ac:dyDescent="0.2">
      <c r="A477" s="14">
        <v>44063.75</v>
      </c>
      <c r="B477" s="65">
        <v>14.318934</v>
      </c>
      <c r="C477" s="65">
        <v>41</v>
      </c>
      <c r="D477" s="66">
        <v>0</v>
      </c>
    </row>
    <row r="478" spans="1:11" x14ac:dyDescent="0.2">
      <c r="A478" s="14">
        <v>44063.791666666672</v>
      </c>
      <c r="B478" s="65">
        <v>13.558934000000001</v>
      </c>
      <c r="C478" s="65">
        <v>43</v>
      </c>
      <c r="D478" s="66">
        <v>0</v>
      </c>
    </row>
    <row r="479" spans="1:11" x14ac:dyDescent="0.2">
      <c r="A479" s="14">
        <v>44063.833333333328</v>
      </c>
      <c r="B479" s="65">
        <v>12.508934</v>
      </c>
      <c r="C479" s="65">
        <v>47</v>
      </c>
      <c r="D479" s="66">
        <v>0</v>
      </c>
    </row>
    <row r="480" spans="1:11" x14ac:dyDescent="0.2">
      <c r="A480" s="14">
        <v>44063.875</v>
      </c>
      <c r="B480" s="65">
        <v>11.408935</v>
      </c>
      <c r="C480" s="65">
        <v>51</v>
      </c>
      <c r="D480" s="66">
        <v>0</v>
      </c>
    </row>
    <row r="481" spans="1:14" x14ac:dyDescent="0.2">
      <c r="A481" s="14">
        <v>44063.916666666672</v>
      </c>
      <c r="B481" s="65">
        <v>10.098934</v>
      </c>
      <c r="C481" s="65">
        <v>56</v>
      </c>
      <c r="D481" s="66">
        <v>0</v>
      </c>
    </row>
    <row r="482" spans="1:14" x14ac:dyDescent="0.2">
      <c r="A482" s="14">
        <v>44063.958333333328</v>
      </c>
      <c r="B482" s="65">
        <v>9.1389340000000008</v>
      </c>
      <c r="C482" s="65">
        <v>60</v>
      </c>
      <c r="D482" s="66">
        <v>0</v>
      </c>
      <c r="E482" s="67">
        <v>201.875</v>
      </c>
      <c r="F482" s="55">
        <f>AVERAGE(F466:F481)</f>
        <v>14.76</v>
      </c>
      <c r="G482" s="55">
        <f>AVERAGE(G466:G481)</f>
        <v>52.3</v>
      </c>
      <c r="H482" s="55">
        <f>H490-H466</f>
        <v>0</v>
      </c>
      <c r="I482" s="55">
        <f>AVERAGE(I466:I481)</f>
        <v>12.659999999999998</v>
      </c>
      <c r="J482" s="55">
        <f>AVERAGE(J466:J481)</f>
        <v>65.950000000000017</v>
      </c>
      <c r="K482" s="55">
        <f>K490-K466</f>
        <v>0</v>
      </c>
      <c r="L482" s="8"/>
      <c r="M482" s="8"/>
      <c r="N482" s="8"/>
    </row>
    <row r="483" spans="1:14" x14ac:dyDescent="0.2">
      <c r="A483" s="14">
        <v>44064</v>
      </c>
      <c r="B483" s="65">
        <v>8.4189340000000001</v>
      </c>
      <c r="C483" s="65">
        <v>63</v>
      </c>
      <c r="D483" s="66">
        <v>0</v>
      </c>
    </row>
    <row r="484" spans="1:14" x14ac:dyDescent="0.2">
      <c r="A484" s="14">
        <v>44064.041666666672</v>
      </c>
      <c r="B484" s="65">
        <v>7.8489336999999999</v>
      </c>
      <c r="C484" s="65">
        <v>66</v>
      </c>
      <c r="D484" s="66">
        <v>0</v>
      </c>
    </row>
    <row r="485" spans="1:14" x14ac:dyDescent="0.2">
      <c r="A485" s="14">
        <v>44064.083333333328</v>
      </c>
      <c r="B485" s="65">
        <v>7.3789340000000001</v>
      </c>
      <c r="C485" s="65">
        <v>68</v>
      </c>
      <c r="D485" s="66">
        <v>0</v>
      </c>
    </row>
    <row r="486" spans="1:14" x14ac:dyDescent="0.2">
      <c r="A486" s="14">
        <v>44064.125</v>
      </c>
      <c r="B486" s="65">
        <v>7.0089335000000004</v>
      </c>
      <c r="C486" s="65">
        <v>70</v>
      </c>
      <c r="D486" s="66">
        <v>0</v>
      </c>
    </row>
    <row r="487" spans="1:14" x14ac:dyDescent="0.2">
      <c r="A487" s="14">
        <v>44064.166666666672</v>
      </c>
      <c r="B487" s="65">
        <v>6.4889336000000002</v>
      </c>
      <c r="C487" s="65">
        <v>74</v>
      </c>
      <c r="D487" s="66">
        <v>0</v>
      </c>
    </row>
    <row r="488" spans="1:14" x14ac:dyDescent="0.2">
      <c r="A488" s="14">
        <v>44064.208333333328</v>
      </c>
      <c r="B488" s="65">
        <v>6.0089335000000004</v>
      </c>
      <c r="C488" s="65">
        <v>77</v>
      </c>
      <c r="D488" s="66">
        <v>0</v>
      </c>
    </row>
    <row r="489" spans="1:14" x14ac:dyDescent="0.2">
      <c r="A489" s="14">
        <v>44064.25</v>
      </c>
      <c r="B489" s="65">
        <v>5.6189337000000004</v>
      </c>
      <c r="C489" s="65">
        <v>81</v>
      </c>
      <c r="D489" s="66">
        <v>0</v>
      </c>
    </row>
    <row r="490" spans="1:14" x14ac:dyDescent="0.2">
      <c r="A490" s="14">
        <v>44064.291666666672</v>
      </c>
      <c r="B490" s="65">
        <v>5.8989339999999997</v>
      </c>
      <c r="C490" s="65">
        <v>79</v>
      </c>
      <c r="D490" s="66">
        <v>0</v>
      </c>
      <c r="F490" s="65">
        <v>8.9</v>
      </c>
      <c r="G490" s="65">
        <v>71.7</v>
      </c>
      <c r="H490" s="65">
        <v>147656</v>
      </c>
      <c r="I490" s="65">
        <v>8.6</v>
      </c>
      <c r="J490" s="65">
        <v>74.2</v>
      </c>
      <c r="K490" s="65">
        <v>175660</v>
      </c>
    </row>
    <row r="491" spans="1:14" x14ac:dyDescent="0.2">
      <c r="A491" s="14">
        <v>44064.333333333328</v>
      </c>
      <c r="B491" s="65">
        <v>10.338934</v>
      </c>
      <c r="C491" s="65">
        <v>60</v>
      </c>
      <c r="D491" s="66">
        <v>0</v>
      </c>
      <c r="F491" s="65">
        <v>12.3</v>
      </c>
      <c r="G491" s="65">
        <v>72.3</v>
      </c>
      <c r="I491" s="65">
        <v>8.9</v>
      </c>
      <c r="J491" s="65">
        <v>71</v>
      </c>
    </row>
    <row r="492" spans="1:14" x14ac:dyDescent="0.2">
      <c r="A492" s="14">
        <v>44064.375</v>
      </c>
      <c r="B492" s="65">
        <v>14.408935</v>
      </c>
      <c r="C492" s="65">
        <v>51</v>
      </c>
      <c r="D492" s="66">
        <v>0</v>
      </c>
      <c r="F492" s="65">
        <v>14.7</v>
      </c>
      <c r="G492" s="65">
        <v>65.599999999999994</v>
      </c>
      <c r="I492" s="65">
        <v>13</v>
      </c>
      <c r="J492" s="65">
        <v>77</v>
      </c>
    </row>
    <row r="493" spans="1:14" x14ac:dyDescent="0.2">
      <c r="A493" s="14">
        <v>44064.416666666672</v>
      </c>
      <c r="B493" s="65">
        <v>16.938934</v>
      </c>
      <c r="C493" s="65">
        <v>42</v>
      </c>
      <c r="D493" s="66">
        <v>921</v>
      </c>
      <c r="F493" s="65">
        <v>16.100000000000001</v>
      </c>
      <c r="G493" s="65">
        <v>58.5</v>
      </c>
      <c r="I493" s="65">
        <v>13.6</v>
      </c>
      <c r="J493" s="65">
        <v>74.900000000000006</v>
      </c>
    </row>
    <row r="494" spans="1:14" x14ac:dyDescent="0.2">
      <c r="A494" s="14">
        <v>44064.458333333328</v>
      </c>
      <c r="B494" s="65">
        <v>18.868935</v>
      </c>
      <c r="C494" s="65">
        <v>34</v>
      </c>
      <c r="D494" s="66">
        <v>881</v>
      </c>
      <c r="F494" s="65">
        <v>15.6</v>
      </c>
      <c r="G494" s="65">
        <v>55.8</v>
      </c>
      <c r="I494" s="65">
        <v>15.5</v>
      </c>
      <c r="J494" s="65">
        <v>56.5</v>
      </c>
    </row>
    <row r="495" spans="1:14" x14ac:dyDescent="0.2">
      <c r="A495" s="14">
        <v>44064.5</v>
      </c>
      <c r="B495" s="65">
        <v>20.248933999999998</v>
      </c>
      <c r="C495" s="65">
        <v>28</v>
      </c>
      <c r="D495" s="66">
        <v>0</v>
      </c>
      <c r="F495" s="65">
        <v>18.899999999999999</v>
      </c>
      <c r="G495" s="65">
        <v>45.9</v>
      </c>
      <c r="I495" s="65">
        <v>18.5</v>
      </c>
      <c r="J495" s="65">
        <v>44.7</v>
      </c>
    </row>
    <row r="496" spans="1:14" x14ac:dyDescent="0.2">
      <c r="A496" s="14">
        <v>44064.541666666672</v>
      </c>
      <c r="B496" s="65">
        <v>21.168934</v>
      </c>
      <c r="C496" s="65">
        <v>26</v>
      </c>
      <c r="D496" s="66">
        <v>0</v>
      </c>
      <c r="F496" s="65">
        <v>19.8</v>
      </c>
      <c r="G496" s="65">
        <v>44.9</v>
      </c>
      <c r="I496" s="65">
        <v>19</v>
      </c>
      <c r="J496" s="65">
        <v>42.5</v>
      </c>
    </row>
    <row r="497" spans="1:18" x14ac:dyDescent="0.2">
      <c r="A497" s="14">
        <v>44064.583333333328</v>
      </c>
      <c r="B497" s="65">
        <v>21.578934</v>
      </c>
      <c r="C497" s="65">
        <v>20</v>
      </c>
      <c r="D497" s="66">
        <v>0</v>
      </c>
      <c r="F497" s="65">
        <v>20.2</v>
      </c>
      <c r="G497" s="65">
        <v>39.1</v>
      </c>
      <c r="I497" s="65">
        <v>20.7</v>
      </c>
      <c r="J497" s="65">
        <v>40.700000000000003</v>
      </c>
    </row>
    <row r="498" spans="1:18" x14ac:dyDescent="0.2">
      <c r="A498" s="14">
        <v>44064.625</v>
      </c>
      <c r="B498" s="65">
        <v>21.668934</v>
      </c>
      <c r="C498" s="65">
        <v>19</v>
      </c>
      <c r="D498" s="66">
        <v>0</v>
      </c>
      <c r="F498" s="65">
        <v>19.600000000000001</v>
      </c>
      <c r="G498" s="65">
        <v>39.9</v>
      </c>
      <c r="I498" s="65">
        <v>19.399999999999999</v>
      </c>
      <c r="J498" s="65">
        <v>40.1</v>
      </c>
    </row>
    <row r="499" spans="1:18" x14ac:dyDescent="0.2">
      <c r="A499" s="14">
        <v>44064.666666666672</v>
      </c>
      <c r="B499" s="65">
        <v>21.258934</v>
      </c>
      <c r="C499" s="65">
        <v>20</v>
      </c>
      <c r="D499" s="66">
        <v>0</v>
      </c>
      <c r="F499" s="65">
        <v>19.600000000000001</v>
      </c>
      <c r="G499" s="65">
        <v>38.9</v>
      </c>
      <c r="I499" s="65">
        <v>18.8</v>
      </c>
      <c r="J499" s="65">
        <v>40.700000000000003</v>
      </c>
      <c r="O499" s="8"/>
      <c r="P499" s="8"/>
      <c r="Q499" s="8"/>
      <c r="R499" s="8"/>
    </row>
    <row r="500" spans="1:18" x14ac:dyDescent="0.2">
      <c r="A500" s="14">
        <v>44064.708333333328</v>
      </c>
      <c r="B500" s="65">
        <v>20.178934000000002</v>
      </c>
      <c r="C500" s="65">
        <v>21</v>
      </c>
      <c r="D500" s="66">
        <v>0</v>
      </c>
    </row>
    <row r="501" spans="1:18" x14ac:dyDescent="0.2">
      <c r="A501" s="14">
        <v>44064.75</v>
      </c>
      <c r="B501" s="65">
        <v>16.778934</v>
      </c>
      <c r="C501" s="65">
        <v>28</v>
      </c>
      <c r="D501" s="66">
        <v>0</v>
      </c>
    </row>
    <row r="502" spans="1:18" x14ac:dyDescent="0.2">
      <c r="A502" s="14">
        <v>44064.791666666672</v>
      </c>
      <c r="B502" s="65">
        <v>15.338934</v>
      </c>
      <c r="C502" s="65">
        <v>32</v>
      </c>
      <c r="D502" s="66">
        <v>565</v>
      </c>
    </row>
    <row r="503" spans="1:18" x14ac:dyDescent="0.2">
      <c r="A503" s="14">
        <v>44064.833333333328</v>
      </c>
      <c r="B503" s="65">
        <v>14.448935000000001</v>
      </c>
      <c r="C503" s="65">
        <v>36</v>
      </c>
      <c r="D503" s="66">
        <v>0</v>
      </c>
    </row>
    <row r="504" spans="1:18" x14ac:dyDescent="0.2">
      <c r="A504" s="14">
        <v>44064.875</v>
      </c>
      <c r="B504" s="65">
        <v>13.988934499999999</v>
      </c>
      <c r="C504" s="65">
        <v>41</v>
      </c>
      <c r="D504" s="66">
        <v>0</v>
      </c>
    </row>
    <row r="505" spans="1:18" x14ac:dyDescent="0.2">
      <c r="A505" s="14">
        <v>44064.916666666672</v>
      </c>
      <c r="B505" s="65">
        <v>13.798933999999999</v>
      </c>
      <c r="C505" s="65">
        <v>49</v>
      </c>
      <c r="D505" s="66">
        <v>0</v>
      </c>
    </row>
    <row r="506" spans="1:18" x14ac:dyDescent="0.2">
      <c r="A506" s="14">
        <v>44064.958333333328</v>
      </c>
      <c r="B506" s="65">
        <v>12.838934</v>
      </c>
      <c r="C506" s="65">
        <v>59</v>
      </c>
      <c r="D506" s="66">
        <v>0</v>
      </c>
      <c r="E506" s="67">
        <v>98.625</v>
      </c>
      <c r="F506" s="55">
        <f>AVERAGE(F490:F505)</f>
        <v>16.57</v>
      </c>
      <c r="G506" s="55">
        <f>AVERAGE(G490:G505)</f>
        <v>53.260000000000005</v>
      </c>
      <c r="H506" s="55">
        <f>H562-H490</f>
        <v>415</v>
      </c>
      <c r="I506" s="55">
        <f>AVERAGE(I490:I505)</f>
        <v>15.6</v>
      </c>
      <c r="J506" s="55">
        <f>AVERAGE(J490:J505)</f>
        <v>56.230000000000004</v>
      </c>
      <c r="K506" s="55">
        <f>K562-K490</f>
        <v>489</v>
      </c>
      <c r="L506" s="8"/>
      <c r="M506" s="8"/>
      <c r="N506" s="8"/>
    </row>
    <row r="507" spans="1:18" x14ac:dyDescent="0.2">
      <c r="A507" s="14">
        <v>44065</v>
      </c>
      <c r="B507" s="65">
        <v>10.658935</v>
      </c>
      <c r="C507" s="65">
        <v>73</v>
      </c>
      <c r="D507" s="66">
        <v>0</v>
      </c>
    </row>
    <row r="508" spans="1:18" x14ac:dyDescent="0.2">
      <c r="A508" s="14">
        <v>44065.041666666672</v>
      </c>
      <c r="B508" s="65">
        <v>10.818934</v>
      </c>
      <c r="C508" s="65">
        <v>74</v>
      </c>
      <c r="D508" s="66">
        <v>0</v>
      </c>
    </row>
    <row r="509" spans="1:18" x14ac:dyDescent="0.2">
      <c r="A509" s="14">
        <v>44065.083333333328</v>
      </c>
      <c r="B509" s="65">
        <v>10.938934</v>
      </c>
      <c r="C509" s="65">
        <v>77</v>
      </c>
      <c r="D509" s="66">
        <v>0</v>
      </c>
    </row>
    <row r="510" spans="1:18" x14ac:dyDescent="0.2">
      <c r="A510" s="14">
        <v>44065.125</v>
      </c>
      <c r="B510" s="65">
        <v>10.488934499999999</v>
      </c>
      <c r="C510" s="65">
        <v>79</v>
      </c>
      <c r="D510" s="66">
        <v>0</v>
      </c>
    </row>
    <row r="511" spans="1:18" x14ac:dyDescent="0.2">
      <c r="A511" s="14">
        <v>44065.166666666672</v>
      </c>
      <c r="B511" s="65">
        <v>9.9989340000000002</v>
      </c>
      <c r="C511" s="65">
        <v>82</v>
      </c>
      <c r="D511" s="66">
        <v>0</v>
      </c>
    </row>
    <row r="512" spans="1:18" s="8" customFormat="1" x14ac:dyDescent="0.2">
      <c r="A512" s="14">
        <v>44065.208333333328</v>
      </c>
      <c r="B512" s="65">
        <v>9.7289340000000006</v>
      </c>
      <c r="C512" s="65">
        <v>85</v>
      </c>
      <c r="D512" s="66">
        <v>0</v>
      </c>
      <c r="O512" s="65"/>
      <c r="P512" s="65"/>
      <c r="Q512" s="65"/>
      <c r="R512" s="65"/>
    </row>
    <row r="513" spans="1:11" x14ac:dyDescent="0.2">
      <c r="A513" s="14">
        <v>44065.25</v>
      </c>
      <c r="B513" s="65">
        <v>9.5689340000000005</v>
      </c>
      <c r="C513" s="65">
        <v>85</v>
      </c>
      <c r="D513" s="66">
        <v>0</v>
      </c>
    </row>
    <row r="514" spans="1:11" x14ac:dyDescent="0.2">
      <c r="A514" s="14">
        <v>44065.291666666672</v>
      </c>
      <c r="B514" s="65">
        <v>9.8589339999999996</v>
      </c>
      <c r="C514" s="65">
        <v>83</v>
      </c>
      <c r="D514" s="66">
        <v>0</v>
      </c>
      <c r="F514" s="8" t="s">
        <v>537</v>
      </c>
      <c r="G514" s="8" t="s">
        <v>537</v>
      </c>
      <c r="H514" s="8" t="s">
        <v>537</v>
      </c>
      <c r="I514" s="8" t="s">
        <v>537</v>
      </c>
      <c r="J514" s="8" t="s">
        <v>537</v>
      </c>
      <c r="K514" s="8" t="s">
        <v>537</v>
      </c>
    </row>
    <row r="515" spans="1:11" x14ac:dyDescent="0.2">
      <c r="A515" s="14">
        <v>44065.333333333328</v>
      </c>
      <c r="B515" s="65">
        <v>11.138934000000001</v>
      </c>
      <c r="C515" s="65">
        <v>73</v>
      </c>
      <c r="D515" s="66">
        <v>0</v>
      </c>
      <c r="F515" s="8" t="s">
        <v>537</v>
      </c>
      <c r="G515" s="8" t="s">
        <v>537</v>
      </c>
      <c r="H515" s="8" t="s">
        <v>537</v>
      </c>
      <c r="I515" s="8" t="s">
        <v>537</v>
      </c>
      <c r="J515" s="8" t="s">
        <v>537</v>
      </c>
      <c r="K515" s="8" t="s">
        <v>537</v>
      </c>
    </row>
    <row r="516" spans="1:11" x14ac:dyDescent="0.2">
      <c r="A516" s="14">
        <v>44065.375</v>
      </c>
      <c r="B516" s="65">
        <v>12.928934</v>
      </c>
      <c r="C516" s="65">
        <v>64</v>
      </c>
      <c r="D516" s="66">
        <v>0</v>
      </c>
      <c r="F516" s="8" t="s">
        <v>537</v>
      </c>
      <c r="G516" s="8" t="s">
        <v>537</v>
      </c>
      <c r="H516" s="8" t="s">
        <v>537</v>
      </c>
      <c r="I516" s="8" t="s">
        <v>537</v>
      </c>
      <c r="J516" s="8" t="s">
        <v>537</v>
      </c>
      <c r="K516" s="8" t="s">
        <v>537</v>
      </c>
    </row>
    <row r="517" spans="1:11" x14ac:dyDescent="0.2">
      <c r="A517" s="14">
        <v>44065.416666666672</v>
      </c>
      <c r="B517" s="65">
        <v>15.358934</v>
      </c>
      <c r="C517" s="65">
        <v>55</v>
      </c>
      <c r="D517" s="66">
        <v>8885</v>
      </c>
      <c r="F517" s="8" t="s">
        <v>537</v>
      </c>
      <c r="G517" s="8" t="s">
        <v>537</v>
      </c>
      <c r="H517" s="8" t="s">
        <v>537</v>
      </c>
      <c r="I517" s="8" t="s">
        <v>537</v>
      </c>
      <c r="J517" s="8" t="s">
        <v>537</v>
      </c>
      <c r="K517" s="8" t="s">
        <v>537</v>
      </c>
    </row>
    <row r="518" spans="1:11" x14ac:dyDescent="0.2">
      <c r="A518" s="14">
        <v>44065.458333333328</v>
      </c>
      <c r="B518" s="65">
        <v>17.558933</v>
      </c>
      <c r="C518" s="65">
        <v>48</v>
      </c>
      <c r="D518" s="66">
        <v>1016</v>
      </c>
      <c r="F518" s="8" t="s">
        <v>537</v>
      </c>
      <c r="G518" s="8" t="s">
        <v>537</v>
      </c>
      <c r="H518" s="8" t="s">
        <v>537</v>
      </c>
      <c r="I518" s="8" t="s">
        <v>537</v>
      </c>
      <c r="J518" s="8" t="s">
        <v>537</v>
      </c>
      <c r="K518" s="8" t="s">
        <v>537</v>
      </c>
    </row>
    <row r="519" spans="1:11" x14ac:dyDescent="0.2">
      <c r="A519" s="14">
        <v>44065.5</v>
      </c>
      <c r="B519" s="65">
        <v>18.948934999999999</v>
      </c>
      <c r="C519" s="65">
        <v>41</v>
      </c>
      <c r="D519" s="66">
        <v>1098</v>
      </c>
      <c r="F519" s="8" t="s">
        <v>537</v>
      </c>
      <c r="G519" s="8" t="s">
        <v>537</v>
      </c>
      <c r="H519" s="8" t="s">
        <v>537</v>
      </c>
      <c r="I519" s="8" t="s">
        <v>537</v>
      </c>
      <c r="J519" s="8" t="s">
        <v>537</v>
      </c>
      <c r="K519" s="8" t="s">
        <v>537</v>
      </c>
    </row>
    <row r="520" spans="1:11" x14ac:dyDescent="0.2">
      <c r="A520" s="14">
        <v>44065.541666666672</v>
      </c>
      <c r="B520" s="65">
        <v>20.058933</v>
      </c>
      <c r="C520" s="65">
        <v>37</v>
      </c>
      <c r="D520" s="66">
        <v>1003</v>
      </c>
      <c r="F520" s="8" t="s">
        <v>537</v>
      </c>
      <c r="G520" s="8" t="s">
        <v>537</v>
      </c>
      <c r="H520" s="8" t="s">
        <v>537</v>
      </c>
      <c r="I520" s="8" t="s">
        <v>537</v>
      </c>
      <c r="J520" s="8" t="s">
        <v>537</v>
      </c>
      <c r="K520" s="8" t="s">
        <v>537</v>
      </c>
    </row>
    <row r="521" spans="1:11" x14ac:dyDescent="0.2">
      <c r="A521" s="14">
        <v>44065.583333333328</v>
      </c>
      <c r="B521" s="65">
        <v>20.978933000000001</v>
      </c>
      <c r="C521" s="65">
        <v>32</v>
      </c>
      <c r="D521" s="66">
        <v>1003</v>
      </c>
      <c r="F521" s="8" t="s">
        <v>537</v>
      </c>
      <c r="G521" s="8" t="s">
        <v>537</v>
      </c>
      <c r="H521" s="8" t="s">
        <v>537</v>
      </c>
      <c r="I521" s="8" t="s">
        <v>537</v>
      </c>
      <c r="J521" s="8" t="s">
        <v>537</v>
      </c>
      <c r="K521" s="8" t="s">
        <v>537</v>
      </c>
    </row>
    <row r="522" spans="1:11" x14ac:dyDescent="0.2">
      <c r="A522" s="14">
        <v>44065.625</v>
      </c>
      <c r="B522" s="65">
        <v>21.188934</v>
      </c>
      <c r="C522" s="65">
        <v>29</v>
      </c>
      <c r="D522" s="66">
        <v>0</v>
      </c>
      <c r="F522" s="8" t="s">
        <v>537</v>
      </c>
      <c r="G522" s="8" t="s">
        <v>537</v>
      </c>
      <c r="H522" s="8" t="s">
        <v>537</v>
      </c>
      <c r="I522" s="8" t="s">
        <v>537</v>
      </c>
      <c r="J522" s="8" t="s">
        <v>537</v>
      </c>
      <c r="K522" s="8" t="s">
        <v>537</v>
      </c>
    </row>
    <row r="523" spans="1:11" x14ac:dyDescent="0.2">
      <c r="A523" s="14">
        <v>44065.666666666672</v>
      </c>
      <c r="B523" s="65">
        <v>20.838933999999998</v>
      </c>
      <c r="C523" s="65">
        <v>29</v>
      </c>
      <c r="D523" s="66">
        <v>0</v>
      </c>
      <c r="F523" s="8" t="s">
        <v>537</v>
      </c>
      <c r="G523" s="8" t="s">
        <v>537</v>
      </c>
      <c r="H523" s="8" t="s">
        <v>537</v>
      </c>
      <c r="I523" s="8" t="s">
        <v>537</v>
      </c>
      <c r="J523" s="8" t="s">
        <v>537</v>
      </c>
      <c r="K523" s="8" t="s">
        <v>537</v>
      </c>
    </row>
    <row r="524" spans="1:11" x14ac:dyDescent="0.2">
      <c r="A524" s="14">
        <v>44065.708333333328</v>
      </c>
      <c r="B524" s="65">
        <v>19.828934</v>
      </c>
      <c r="C524" s="65">
        <v>31</v>
      </c>
      <c r="D524" s="66">
        <v>949</v>
      </c>
    </row>
    <row r="525" spans="1:11" x14ac:dyDescent="0.2">
      <c r="A525" s="14">
        <v>44065.75</v>
      </c>
      <c r="B525" s="65">
        <v>16.858934000000001</v>
      </c>
      <c r="C525" s="65">
        <v>37</v>
      </c>
      <c r="D525" s="66">
        <v>692</v>
      </c>
    </row>
    <row r="526" spans="1:11" x14ac:dyDescent="0.2">
      <c r="A526" s="14">
        <v>44065.791666666672</v>
      </c>
      <c r="B526" s="65">
        <v>16.308933</v>
      </c>
      <c r="C526" s="65">
        <v>38</v>
      </c>
      <c r="D526" s="66">
        <v>692</v>
      </c>
    </row>
    <row r="527" spans="1:11" x14ac:dyDescent="0.2">
      <c r="A527" s="14">
        <v>44065.833333333328</v>
      </c>
      <c r="B527" s="65">
        <v>15.108934</v>
      </c>
      <c r="C527" s="65">
        <v>42</v>
      </c>
      <c r="D527" s="66">
        <v>811</v>
      </c>
    </row>
    <row r="528" spans="1:11" x14ac:dyDescent="0.2">
      <c r="A528" s="14">
        <v>44065.875</v>
      </c>
      <c r="B528" s="65">
        <v>14.168934</v>
      </c>
      <c r="C528" s="65">
        <v>44</v>
      </c>
      <c r="D528" s="66">
        <v>0</v>
      </c>
    </row>
    <row r="529" spans="1:14" x14ac:dyDescent="0.2">
      <c r="A529" s="14">
        <v>44065.916666666672</v>
      </c>
      <c r="B529" s="65">
        <v>13.858934</v>
      </c>
      <c r="C529" s="65">
        <v>45</v>
      </c>
      <c r="D529" s="66">
        <v>0</v>
      </c>
    </row>
    <row r="530" spans="1:14" x14ac:dyDescent="0.2">
      <c r="A530" s="14">
        <v>44065.958333333328</v>
      </c>
      <c r="B530" s="65">
        <v>13.068934</v>
      </c>
      <c r="C530" s="65">
        <v>47</v>
      </c>
      <c r="D530" s="66">
        <v>0</v>
      </c>
      <c r="E530" s="67">
        <v>672.875</v>
      </c>
      <c r="L530" s="8"/>
      <c r="M530" s="8"/>
      <c r="N530" s="8"/>
    </row>
    <row r="531" spans="1:14" x14ac:dyDescent="0.2">
      <c r="A531" s="14">
        <v>44066</v>
      </c>
      <c r="B531" s="65">
        <v>12.328934</v>
      </c>
      <c r="C531" s="65">
        <v>50</v>
      </c>
      <c r="D531" s="66">
        <v>0</v>
      </c>
    </row>
    <row r="532" spans="1:14" x14ac:dyDescent="0.2">
      <c r="A532" s="14">
        <v>44066.041666666672</v>
      </c>
      <c r="B532" s="65">
        <v>11.038933999999999</v>
      </c>
      <c r="C532" s="65">
        <v>54</v>
      </c>
      <c r="D532" s="66">
        <v>0</v>
      </c>
    </row>
    <row r="533" spans="1:14" x14ac:dyDescent="0.2">
      <c r="A533" s="14">
        <v>44066.083333333328</v>
      </c>
      <c r="B533" s="65">
        <v>10.348934</v>
      </c>
      <c r="C533" s="65">
        <v>56</v>
      </c>
      <c r="D533" s="66">
        <v>0</v>
      </c>
    </row>
    <row r="534" spans="1:14" x14ac:dyDescent="0.2">
      <c r="A534" s="14">
        <v>44066.125</v>
      </c>
      <c r="B534" s="65">
        <v>9.7089339999999993</v>
      </c>
      <c r="C534" s="65">
        <v>58</v>
      </c>
      <c r="D534" s="66">
        <v>0</v>
      </c>
    </row>
    <row r="535" spans="1:14" x14ac:dyDescent="0.2">
      <c r="A535" s="14">
        <v>44066.166666666672</v>
      </c>
      <c r="B535" s="65">
        <v>9.2089339999999993</v>
      </c>
      <c r="C535" s="65">
        <v>61</v>
      </c>
      <c r="D535" s="66">
        <v>0</v>
      </c>
    </row>
    <row r="536" spans="1:14" x14ac:dyDescent="0.2">
      <c r="A536" s="14">
        <v>44066.208333333328</v>
      </c>
      <c r="B536" s="65">
        <v>8.9089349999999996</v>
      </c>
      <c r="C536" s="65">
        <v>63</v>
      </c>
      <c r="D536" s="66">
        <v>0</v>
      </c>
    </row>
    <row r="537" spans="1:14" x14ac:dyDescent="0.2">
      <c r="A537" s="14">
        <v>44066.25</v>
      </c>
      <c r="B537" s="65">
        <v>8.3889340000000008</v>
      </c>
      <c r="C537" s="65">
        <v>66</v>
      </c>
      <c r="D537" s="66">
        <v>0</v>
      </c>
    </row>
    <row r="538" spans="1:14" x14ac:dyDescent="0.2">
      <c r="A538" s="14">
        <v>44066.291666666672</v>
      </c>
      <c r="B538" s="65">
        <v>8.3089340000000007</v>
      </c>
      <c r="C538" s="65">
        <v>67</v>
      </c>
      <c r="D538" s="66">
        <v>0</v>
      </c>
      <c r="F538" s="8" t="s">
        <v>537</v>
      </c>
      <c r="G538" s="8" t="s">
        <v>537</v>
      </c>
      <c r="H538" s="8" t="s">
        <v>537</v>
      </c>
      <c r="I538" s="8" t="s">
        <v>537</v>
      </c>
      <c r="J538" s="8" t="s">
        <v>537</v>
      </c>
      <c r="K538" s="8" t="s">
        <v>537</v>
      </c>
    </row>
    <row r="539" spans="1:14" x14ac:dyDescent="0.2">
      <c r="A539" s="14">
        <v>44066.333333333328</v>
      </c>
      <c r="B539" s="65">
        <v>12.458933999999999</v>
      </c>
      <c r="C539" s="65">
        <v>52</v>
      </c>
      <c r="D539" s="66">
        <v>0</v>
      </c>
      <c r="F539" s="8" t="s">
        <v>537</v>
      </c>
      <c r="G539" s="8" t="s">
        <v>537</v>
      </c>
      <c r="H539" s="8" t="s">
        <v>537</v>
      </c>
      <c r="I539" s="8" t="s">
        <v>537</v>
      </c>
      <c r="J539" s="8" t="s">
        <v>537</v>
      </c>
      <c r="K539" s="8" t="s">
        <v>537</v>
      </c>
    </row>
    <row r="540" spans="1:14" x14ac:dyDescent="0.2">
      <c r="A540" s="14">
        <v>44066.375</v>
      </c>
      <c r="B540" s="65">
        <v>15.438934</v>
      </c>
      <c r="C540" s="65">
        <v>48</v>
      </c>
      <c r="D540" s="66">
        <v>811</v>
      </c>
      <c r="F540" s="8" t="s">
        <v>537</v>
      </c>
      <c r="G540" s="8" t="s">
        <v>537</v>
      </c>
      <c r="H540" s="8" t="s">
        <v>537</v>
      </c>
      <c r="I540" s="8" t="s">
        <v>537</v>
      </c>
      <c r="J540" s="8" t="s">
        <v>537</v>
      </c>
      <c r="K540" s="8" t="s">
        <v>537</v>
      </c>
    </row>
    <row r="541" spans="1:14" x14ac:dyDescent="0.2">
      <c r="A541" s="14">
        <v>44066.416666666672</v>
      </c>
      <c r="B541" s="65">
        <v>17.378934999999998</v>
      </c>
      <c r="C541" s="65">
        <v>43</v>
      </c>
      <c r="D541" s="66">
        <v>1016</v>
      </c>
      <c r="F541" s="8" t="s">
        <v>537</v>
      </c>
      <c r="G541" s="8" t="s">
        <v>537</v>
      </c>
      <c r="H541" s="8" t="s">
        <v>537</v>
      </c>
      <c r="I541" s="8" t="s">
        <v>537</v>
      </c>
      <c r="J541" s="8" t="s">
        <v>537</v>
      </c>
      <c r="K541" s="8" t="s">
        <v>537</v>
      </c>
    </row>
    <row r="542" spans="1:14" x14ac:dyDescent="0.2">
      <c r="A542" s="14">
        <v>44066.458333333328</v>
      </c>
      <c r="B542" s="65">
        <v>19.348934</v>
      </c>
      <c r="C542" s="65">
        <v>39</v>
      </c>
      <c r="D542" s="66">
        <v>949</v>
      </c>
      <c r="F542" s="8" t="s">
        <v>537</v>
      </c>
      <c r="G542" s="8" t="s">
        <v>537</v>
      </c>
      <c r="H542" s="8" t="s">
        <v>537</v>
      </c>
      <c r="I542" s="8" t="s">
        <v>537</v>
      </c>
      <c r="J542" s="8" t="s">
        <v>537</v>
      </c>
      <c r="K542" s="8" t="s">
        <v>537</v>
      </c>
    </row>
    <row r="543" spans="1:14" x14ac:dyDescent="0.2">
      <c r="A543" s="14">
        <v>44066.5</v>
      </c>
      <c r="B543" s="65">
        <v>20.938934</v>
      </c>
      <c r="C543" s="65">
        <v>34</v>
      </c>
      <c r="D543" s="66">
        <v>1003</v>
      </c>
      <c r="F543" s="8" t="s">
        <v>537</v>
      </c>
      <c r="G543" s="8" t="s">
        <v>537</v>
      </c>
      <c r="H543" s="8" t="s">
        <v>537</v>
      </c>
      <c r="I543" s="8" t="s">
        <v>537</v>
      </c>
      <c r="J543" s="8" t="s">
        <v>537</v>
      </c>
      <c r="K543" s="8" t="s">
        <v>537</v>
      </c>
    </row>
    <row r="544" spans="1:14" x14ac:dyDescent="0.2">
      <c r="A544" s="14">
        <v>44066.541666666672</v>
      </c>
      <c r="B544" s="65">
        <v>22.098934</v>
      </c>
      <c r="C544" s="65">
        <v>30</v>
      </c>
      <c r="D544" s="66">
        <v>1080</v>
      </c>
      <c r="F544" s="8" t="s">
        <v>537</v>
      </c>
      <c r="G544" s="8" t="s">
        <v>537</v>
      </c>
      <c r="H544" s="8" t="s">
        <v>537</v>
      </c>
      <c r="I544" s="8" t="s">
        <v>537</v>
      </c>
      <c r="J544" s="8" t="s">
        <v>537</v>
      </c>
      <c r="K544" s="8" t="s">
        <v>537</v>
      </c>
    </row>
    <row r="545" spans="1:14" x14ac:dyDescent="0.2">
      <c r="A545" s="14">
        <v>44066.583333333328</v>
      </c>
      <c r="B545" s="65">
        <v>22.798935</v>
      </c>
      <c r="C545" s="65">
        <v>26</v>
      </c>
      <c r="D545" s="66">
        <v>0</v>
      </c>
      <c r="F545" s="8" t="s">
        <v>537</v>
      </c>
      <c r="G545" s="8" t="s">
        <v>537</v>
      </c>
      <c r="H545" s="8" t="s">
        <v>537</v>
      </c>
      <c r="I545" s="8" t="s">
        <v>537</v>
      </c>
      <c r="J545" s="8" t="s">
        <v>537</v>
      </c>
      <c r="K545" s="8" t="s">
        <v>537</v>
      </c>
    </row>
    <row r="546" spans="1:14" x14ac:dyDescent="0.2">
      <c r="A546" s="14">
        <v>44066.625</v>
      </c>
      <c r="B546" s="65">
        <v>22.968934999999998</v>
      </c>
      <c r="C546" s="65">
        <v>25</v>
      </c>
      <c r="D546" s="66">
        <v>0</v>
      </c>
      <c r="F546" s="8" t="s">
        <v>537</v>
      </c>
      <c r="G546" s="8" t="s">
        <v>537</v>
      </c>
      <c r="H546" s="8" t="s">
        <v>537</v>
      </c>
      <c r="I546" s="8" t="s">
        <v>537</v>
      </c>
      <c r="J546" s="8" t="s">
        <v>537</v>
      </c>
      <c r="K546" s="8" t="s">
        <v>537</v>
      </c>
    </row>
    <row r="547" spans="1:14" x14ac:dyDescent="0.2">
      <c r="A547" s="14">
        <v>44066.666666666672</v>
      </c>
      <c r="B547" s="65">
        <v>22.628934999999998</v>
      </c>
      <c r="C547" s="65">
        <v>25</v>
      </c>
      <c r="D547" s="66">
        <v>0</v>
      </c>
      <c r="F547" s="8" t="s">
        <v>537</v>
      </c>
      <c r="G547" s="8" t="s">
        <v>537</v>
      </c>
      <c r="H547" s="8" t="s">
        <v>537</v>
      </c>
      <c r="I547" s="8" t="s">
        <v>537</v>
      </c>
      <c r="J547" s="8" t="s">
        <v>537</v>
      </c>
      <c r="K547" s="8" t="s">
        <v>537</v>
      </c>
    </row>
    <row r="548" spans="1:14" x14ac:dyDescent="0.2">
      <c r="A548" s="14">
        <v>44066.708333333328</v>
      </c>
      <c r="B548" s="65">
        <v>21.578934</v>
      </c>
      <c r="C548" s="65">
        <v>26</v>
      </c>
      <c r="D548" s="66">
        <v>0</v>
      </c>
    </row>
    <row r="549" spans="1:14" x14ac:dyDescent="0.2">
      <c r="A549" s="14">
        <v>44066.75</v>
      </c>
      <c r="B549" s="65">
        <v>18.158933999999999</v>
      </c>
      <c r="C549" s="65">
        <v>31</v>
      </c>
      <c r="D549" s="66">
        <v>881</v>
      </c>
    </row>
    <row r="550" spans="1:14" x14ac:dyDescent="0.2">
      <c r="A550" s="14">
        <v>44066.791666666672</v>
      </c>
      <c r="B550" s="65">
        <v>16.988934</v>
      </c>
      <c r="C550" s="65">
        <v>33</v>
      </c>
      <c r="D550" s="66">
        <v>692</v>
      </c>
    </row>
    <row r="551" spans="1:14" x14ac:dyDescent="0.2">
      <c r="A551" s="14">
        <v>44066.833333333328</v>
      </c>
      <c r="B551" s="65">
        <v>16.178934000000002</v>
      </c>
      <c r="C551" s="65">
        <v>34</v>
      </c>
      <c r="D551" s="66">
        <v>692</v>
      </c>
    </row>
    <row r="552" spans="1:14" x14ac:dyDescent="0.2">
      <c r="A552" s="14">
        <v>44066.875</v>
      </c>
      <c r="B552" s="65">
        <v>15.748934</v>
      </c>
      <c r="C552" s="65">
        <v>35</v>
      </c>
      <c r="D552" s="66">
        <v>565</v>
      </c>
    </row>
    <row r="553" spans="1:14" x14ac:dyDescent="0.2">
      <c r="A553" s="14">
        <v>44066.916666666672</v>
      </c>
      <c r="B553" s="65">
        <v>14.748934</v>
      </c>
      <c r="C553" s="65">
        <v>37</v>
      </c>
      <c r="D553" s="66">
        <v>0</v>
      </c>
    </row>
    <row r="554" spans="1:14" x14ac:dyDescent="0.2">
      <c r="A554" s="14">
        <v>44066.958333333328</v>
      </c>
      <c r="B554" s="65">
        <v>13.518934</v>
      </c>
      <c r="C554" s="65">
        <v>41</v>
      </c>
      <c r="D554" s="66">
        <v>0</v>
      </c>
      <c r="E554" s="67">
        <v>320.375</v>
      </c>
      <c r="L554" s="8"/>
      <c r="M554" s="8"/>
      <c r="N554" s="8"/>
    </row>
    <row r="555" spans="1:14" x14ac:dyDescent="0.2">
      <c r="A555" s="14">
        <v>44067</v>
      </c>
      <c r="B555" s="65">
        <v>12.408935</v>
      </c>
      <c r="C555" s="65">
        <v>44</v>
      </c>
      <c r="D555" s="66">
        <v>0</v>
      </c>
    </row>
    <row r="556" spans="1:14" x14ac:dyDescent="0.2">
      <c r="A556" s="14">
        <v>44067.041666666672</v>
      </c>
      <c r="B556" s="65">
        <v>11.608934</v>
      </c>
      <c r="C556" s="65">
        <v>47</v>
      </c>
      <c r="D556" s="66">
        <v>0</v>
      </c>
    </row>
    <row r="557" spans="1:14" x14ac:dyDescent="0.2">
      <c r="A557" s="14">
        <v>44067.083333333328</v>
      </c>
      <c r="B557" s="65">
        <v>11.088934</v>
      </c>
      <c r="C557" s="65">
        <v>49</v>
      </c>
      <c r="D557" s="66">
        <v>0</v>
      </c>
    </row>
    <row r="558" spans="1:14" x14ac:dyDescent="0.2">
      <c r="A558" s="14">
        <v>44067.125</v>
      </c>
      <c r="B558" s="65">
        <v>10.748934</v>
      </c>
      <c r="C558" s="65">
        <v>50</v>
      </c>
      <c r="D558" s="66">
        <v>0</v>
      </c>
    </row>
    <row r="559" spans="1:14" x14ac:dyDescent="0.2">
      <c r="A559" s="14">
        <v>44067.166666666672</v>
      </c>
      <c r="B559" s="65">
        <v>10.458933999999999</v>
      </c>
      <c r="C559" s="65">
        <v>50</v>
      </c>
      <c r="D559" s="66">
        <v>0</v>
      </c>
    </row>
    <row r="560" spans="1:14" x14ac:dyDescent="0.2">
      <c r="A560" s="14">
        <v>44067.208333333328</v>
      </c>
      <c r="B560" s="65">
        <v>10.128933999999999</v>
      </c>
      <c r="C560" s="65">
        <v>51</v>
      </c>
      <c r="D560" s="66">
        <v>0</v>
      </c>
    </row>
    <row r="561" spans="1:11" x14ac:dyDescent="0.2">
      <c r="A561" s="14">
        <v>44067.25</v>
      </c>
      <c r="B561" s="65">
        <v>9.7689339999999998</v>
      </c>
      <c r="C561" s="65">
        <v>52</v>
      </c>
      <c r="D561" s="66">
        <v>0</v>
      </c>
    </row>
    <row r="562" spans="1:11" x14ac:dyDescent="0.2">
      <c r="A562" s="14">
        <v>44067.291666666672</v>
      </c>
      <c r="B562" s="65">
        <v>9.8589339999999996</v>
      </c>
      <c r="C562" s="65">
        <v>51</v>
      </c>
      <c r="D562" s="66">
        <v>0</v>
      </c>
      <c r="H562" s="65">
        <v>148071</v>
      </c>
      <c r="K562" s="65">
        <v>176149</v>
      </c>
    </row>
    <row r="563" spans="1:11" x14ac:dyDescent="0.2">
      <c r="A563" s="14">
        <v>44067.333333333328</v>
      </c>
      <c r="B563" s="65">
        <v>14.098934</v>
      </c>
      <c r="C563" s="65">
        <v>39</v>
      </c>
      <c r="D563" s="66">
        <v>0</v>
      </c>
    </row>
    <row r="564" spans="1:11" x14ac:dyDescent="0.2">
      <c r="A564" s="14">
        <v>44067.375</v>
      </c>
      <c r="B564" s="65">
        <v>18.578934</v>
      </c>
      <c r="C564" s="65">
        <v>29</v>
      </c>
      <c r="D564" s="66">
        <v>0</v>
      </c>
    </row>
    <row r="565" spans="1:11" x14ac:dyDescent="0.2">
      <c r="A565" s="14">
        <v>44067.416666666672</v>
      </c>
      <c r="B565" s="65">
        <v>20.998933999999998</v>
      </c>
      <c r="C565" s="65">
        <v>25</v>
      </c>
      <c r="D565" s="66">
        <v>0</v>
      </c>
    </row>
    <row r="566" spans="1:11" x14ac:dyDescent="0.2">
      <c r="A566" s="14">
        <v>44067.458333333328</v>
      </c>
      <c r="B566" s="65">
        <v>22.398933</v>
      </c>
      <c r="C566" s="65">
        <v>22</v>
      </c>
      <c r="D566" s="66">
        <v>0</v>
      </c>
    </row>
    <row r="567" spans="1:11" x14ac:dyDescent="0.2">
      <c r="A567" s="14">
        <v>44067.5</v>
      </c>
      <c r="B567" s="65">
        <v>23.488934</v>
      </c>
      <c r="C567" s="65">
        <v>20</v>
      </c>
      <c r="D567" s="66">
        <v>0</v>
      </c>
    </row>
    <row r="568" spans="1:11" x14ac:dyDescent="0.2">
      <c r="A568" s="14">
        <v>44067.541666666672</v>
      </c>
      <c r="B568" s="65">
        <v>24.398933</v>
      </c>
      <c r="C568" s="65">
        <v>18</v>
      </c>
      <c r="D568" s="66">
        <v>0</v>
      </c>
    </row>
    <row r="569" spans="1:11" x14ac:dyDescent="0.2">
      <c r="A569" s="14">
        <v>44067.583333333328</v>
      </c>
      <c r="B569" s="65">
        <v>25.148933</v>
      </c>
      <c r="C569" s="65">
        <v>18</v>
      </c>
      <c r="D569" s="66">
        <v>0</v>
      </c>
    </row>
    <row r="570" spans="1:11" x14ac:dyDescent="0.2">
      <c r="A570" s="14">
        <v>44067.625</v>
      </c>
      <c r="B570" s="65">
        <v>25.318933000000001</v>
      </c>
      <c r="C570" s="65">
        <v>17</v>
      </c>
      <c r="D570" s="66">
        <v>0</v>
      </c>
    </row>
    <row r="571" spans="1:11" x14ac:dyDescent="0.2">
      <c r="A571" s="14">
        <v>44067.666666666672</v>
      </c>
      <c r="B571" s="65">
        <v>24.928934000000002</v>
      </c>
      <c r="C571" s="65">
        <v>17</v>
      </c>
      <c r="D571" s="66">
        <v>0</v>
      </c>
    </row>
    <row r="572" spans="1:11" x14ac:dyDescent="0.2">
      <c r="A572" s="14">
        <v>44067.708333333328</v>
      </c>
      <c r="B572" s="65">
        <v>23.768934000000002</v>
      </c>
      <c r="C572" s="65">
        <v>18</v>
      </c>
      <c r="D572" s="66">
        <v>0</v>
      </c>
    </row>
    <row r="573" spans="1:11" x14ac:dyDescent="0.2">
      <c r="A573" s="14">
        <v>44067.75</v>
      </c>
      <c r="B573" s="65">
        <v>20.308933</v>
      </c>
      <c r="C573" s="65">
        <v>21</v>
      </c>
      <c r="D573" s="66">
        <v>0</v>
      </c>
    </row>
    <row r="574" spans="1:11" x14ac:dyDescent="0.2">
      <c r="A574" s="14">
        <v>44067.791666666672</v>
      </c>
      <c r="B574" s="65">
        <v>19.628934999999998</v>
      </c>
      <c r="C574" s="65">
        <v>22</v>
      </c>
      <c r="D574" s="66">
        <v>0</v>
      </c>
    </row>
    <row r="575" spans="1:11" x14ac:dyDescent="0.2">
      <c r="A575" s="14">
        <v>44067.833333333328</v>
      </c>
      <c r="B575" s="65">
        <v>18.518934000000002</v>
      </c>
      <c r="C575" s="65">
        <v>24</v>
      </c>
      <c r="D575" s="66">
        <v>0</v>
      </c>
    </row>
    <row r="576" spans="1:11" x14ac:dyDescent="0.2">
      <c r="A576" s="14">
        <v>44067.875</v>
      </c>
      <c r="B576" s="65">
        <v>17.498933999999998</v>
      </c>
      <c r="C576" s="65">
        <v>25</v>
      </c>
      <c r="D576" s="66">
        <v>0</v>
      </c>
    </row>
    <row r="577" spans="1:14" x14ac:dyDescent="0.2">
      <c r="A577" s="14">
        <v>44067.916666666672</v>
      </c>
      <c r="B577" s="65">
        <v>16.518934000000002</v>
      </c>
      <c r="C577" s="65">
        <v>27</v>
      </c>
      <c r="D577" s="66">
        <v>0</v>
      </c>
    </row>
    <row r="578" spans="1:14" x14ac:dyDescent="0.2">
      <c r="A578" s="14">
        <v>44067.958333333328</v>
      </c>
      <c r="B578" s="65">
        <v>16.678934000000002</v>
      </c>
      <c r="C578" s="65">
        <v>27</v>
      </c>
      <c r="D578" s="66">
        <v>0</v>
      </c>
      <c r="E578" s="67">
        <v>0</v>
      </c>
      <c r="H578" s="55">
        <f>H586-H562</f>
        <v>706</v>
      </c>
      <c r="I578" s="55"/>
      <c r="J578" s="55"/>
      <c r="K578" s="55">
        <f>K586-K562</f>
        <v>478</v>
      </c>
    </row>
    <row r="579" spans="1:14" x14ac:dyDescent="0.2">
      <c r="A579" s="14">
        <v>44068</v>
      </c>
      <c r="B579" s="65">
        <v>15.938934</v>
      </c>
      <c r="C579" s="65">
        <v>28</v>
      </c>
      <c r="D579" s="66">
        <v>0</v>
      </c>
    </row>
    <row r="580" spans="1:14" x14ac:dyDescent="0.2">
      <c r="A580" s="14">
        <v>44068.041666666672</v>
      </c>
      <c r="B580" s="65">
        <v>15.018934</v>
      </c>
      <c r="C580" s="65">
        <v>30</v>
      </c>
      <c r="D580" s="66">
        <v>565</v>
      </c>
    </row>
    <row r="581" spans="1:14" x14ac:dyDescent="0.2">
      <c r="A581" s="14">
        <v>44068.083333333328</v>
      </c>
      <c r="B581" s="65">
        <v>13.908935</v>
      </c>
      <c r="C581" s="65">
        <v>32</v>
      </c>
      <c r="D581" s="66">
        <v>0</v>
      </c>
    </row>
    <row r="582" spans="1:14" x14ac:dyDescent="0.2">
      <c r="A582" s="14">
        <v>44068.125</v>
      </c>
      <c r="B582" s="65">
        <v>12.828934</v>
      </c>
      <c r="C582" s="65">
        <v>34</v>
      </c>
      <c r="D582" s="66">
        <v>0</v>
      </c>
    </row>
    <row r="583" spans="1:14" x14ac:dyDescent="0.2">
      <c r="A583" s="14">
        <v>44068.166666666672</v>
      </c>
      <c r="B583" s="65">
        <v>12.088934</v>
      </c>
      <c r="C583" s="65">
        <v>36</v>
      </c>
      <c r="D583" s="66">
        <v>0</v>
      </c>
    </row>
    <row r="584" spans="1:14" x14ac:dyDescent="0.2">
      <c r="A584" s="14">
        <v>44068.208333333328</v>
      </c>
      <c r="B584" s="65">
        <v>11.558934000000001</v>
      </c>
      <c r="C584" s="65">
        <v>37</v>
      </c>
      <c r="D584" s="66">
        <v>0</v>
      </c>
    </row>
    <row r="585" spans="1:14" x14ac:dyDescent="0.2">
      <c r="A585" s="14">
        <v>44068.25</v>
      </c>
      <c r="B585" s="65">
        <v>11.188934</v>
      </c>
      <c r="C585" s="65">
        <v>39</v>
      </c>
      <c r="D585" s="66">
        <v>0</v>
      </c>
    </row>
    <row r="586" spans="1:14" x14ac:dyDescent="0.2">
      <c r="A586" s="14">
        <v>44068.291666666672</v>
      </c>
      <c r="B586" s="65">
        <v>11.738934499999999</v>
      </c>
      <c r="C586" s="65">
        <v>38</v>
      </c>
      <c r="D586" s="66">
        <v>0</v>
      </c>
      <c r="H586" s="65">
        <v>148777</v>
      </c>
      <c r="K586" s="65">
        <v>176627</v>
      </c>
    </row>
    <row r="587" spans="1:14" x14ac:dyDescent="0.2">
      <c r="A587" s="14">
        <v>44068.333333333328</v>
      </c>
      <c r="B587" s="65">
        <v>16.168934</v>
      </c>
      <c r="C587" s="65">
        <v>29</v>
      </c>
      <c r="D587" s="66">
        <v>0</v>
      </c>
    </row>
    <row r="588" spans="1:14" x14ac:dyDescent="0.2">
      <c r="A588" s="14">
        <v>44068.375</v>
      </c>
      <c r="B588" s="65">
        <v>20.918934</v>
      </c>
      <c r="C588" s="65">
        <v>22</v>
      </c>
      <c r="D588" s="66">
        <v>0</v>
      </c>
    </row>
    <row r="589" spans="1:14" x14ac:dyDescent="0.2">
      <c r="A589" s="14">
        <v>44068.416666666672</v>
      </c>
      <c r="B589" s="65">
        <v>23.338933999999998</v>
      </c>
      <c r="C589" s="65">
        <v>19</v>
      </c>
      <c r="D589" s="66">
        <v>0</v>
      </c>
    </row>
    <row r="590" spans="1:14" x14ac:dyDescent="0.2">
      <c r="A590" s="14">
        <v>44068.458333333328</v>
      </c>
      <c r="B590" s="65">
        <v>25.218934999999998</v>
      </c>
      <c r="C590" s="65">
        <v>17</v>
      </c>
      <c r="D590" s="66">
        <v>0</v>
      </c>
      <c r="H590" s="8"/>
      <c r="L590" s="8"/>
      <c r="M590" s="8"/>
      <c r="N590" s="8"/>
    </row>
    <row r="591" spans="1:14" x14ac:dyDescent="0.2">
      <c r="A591" s="14">
        <v>44068.5</v>
      </c>
      <c r="B591" s="65">
        <v>26.468934999999998</v>
      </c>
      <c r="C591" s="65">
        <v>17</v>
      </c>
      <c r="D591" s="66">
        <v>0</v>
      </c>
      <c r="H591" s="8"/>
      <c r="L591" s="8"/>
      <c r="M591" s="8"/>
      <c r="N591" s="8"/>
    </row>
    <row r="592" spans="1:14" x14ac:dyDescent="0.2">
      <c r="A592" s="14">
        <v>44068.541666666672</v>
      </c>
      <c r="B592" s="65">
        <v>27.168934</v>
      </c>
      <c r="C592" s="65">
        <v>16</v>
      </c>
      <c r="D592" s="66">
        <v>0</v>
      </c>
      <c r="H592" s="8"/>
      <c r="L592" s="8"/>
      <c r="M592" s="8"/>
      <c r="N592" s="8"/>
    </row>
    <row r="593" spans="1:18" x14ac:dyDescent="0.2">
      <c r="A593" s="14">
        <v>44068.583333333328</v>
      </c>
      <c r="B593" s="65">
        <v>27.608934000000001</v>
      </c>
      <c r="C593" s="65">
        <v>14</v>
      </c>
      <c r="D593" s="66">
        <v>0</v>
      </c>
      <c r="H593" s="8"/>
      <c r="L593" s="8"/>
      <c r="M593" s="8"/>
      <c r="N593" s="8"/>
    </row>
    <row r="594" spans="1:18" x14ac:dyDescent="0.2">
      <c r="A594" s="14">
        <v>44068.625</v>
      </c>
      <c r="B594" s="65">
        <v>27.768934000000002</v>
      </c>
      <c r="C594" s="65">
        <v>14</v>
      </c>
      <c r="D594" s="66">
        <v>0</v>
      </c>
      <c r="H594" s="8"/>
      <c r="L594" s="8"/>
      <c r="M594" s="8"/>
      <c r="N594" s="8"/>
    </row>
    <row r="595" spans="1:18" x14ac:dyDescent="0.2">
      <c r="A595" s="14">
        <v>44068.666666666672</v>
      </c>
      <c r="B595" s="65">
        <v>27.298935</v>
      </c>
      <c r="C595" s="65">
        <v>14</v>
      </c>
      <c r="D595" s="66">
        <v>0</v>
      </c>
      <c r="H595" s="8"/>
      <c r="L595" s="8"/>
      <c r="M595" s="8"/>
      <c r="N595" s="8"/>
    </row>
    <row r="596" spans="1:18" x14ac:dyDescent="0.2">
      <c r="A596" s="14">
        <v>44068.708333333328</v>
      </c>
      <c r="B596" s="65">
        <v>26.018934000000002</v>
      </c>
      <c r="C596" s="65">
        <v>15</v>
      </c>
      <c r="D596" s="66">
        <v>0</v>
      </c>
      <c r="F596" s="8"/>
      <c r="G596" s="8"/>
      <c r="H596" s="8"/>
      <c r="I596" s="8"/>
      <c r="J596" s="8"/>
      <c r="K596" s="8"/>
      <c r="L596" s="8"/>
      <c r="M596" s="8"/>
      <c r="N596" s="8"/>
    </row>
    <row r="597" spans="1:18" x14ac:dyDescent="0.2">
      <c r="A597" s="14">
        <v>44068.75</v>
      </c>
      <c r="B597" s="65">
        <v>22.198934999999999</v>
      </c>
      <c r="C597" s="65">
        <v>18</v>
      </c>
      <c r="D597" s="66">
        <v>0</v>
      </c>
      <c r="F597" s="8"/>
      <c r="G597" s="8"/>
      <c r="H597" s="8"/>
      <c r="I597" s="8"/>
      <c r="J597" s="8"/>
      <c r="K597" s="8"/>
      <c r="L597" s="8"/>
      <c r="M597" s="8"/>
      <c r="N597" s="8"/>
    </row>
    <row r="598" spans="1:18" x14ac:dyDescent="0.2">
      <c r="A598" s="14">
        <v>44068.791666666672</v>
      </c>
      <c r="B598" s="65">
        <v>21.598934</v>
      </c>
      <c r="C598" s="65">
        <v>19</v>
      </c>
      <c r="D598" s="66">
        <v>0</v>
      </c>
      <c r="F598" s="8"/>
      <c r="G598" s="8"/>
      <c r="H598" s="8"/>
      <c r="I598" s="8"/>
      <c r="J598" s="8"/>
      <c r="K598" s="8"/>
      <c r="L598" s="8"/>
      <c r="M598" s="8"/>
      <c r="N598" s="8"/>
    </row>
    <row r="599" spans="1:18" x14ac:dyDescent="0.2">
      <c r="A599" s="14">
        <v>44068.833333333328</v>
      </c>
      <c r="B599" s="65">
        <v>20.428934000000002</v>
      </c>
      <c r="C599" s="65">
        <v>21</v>
      </c>
      <c r="D599" s="66">
        <v>0</v>
      </c>
      <c r="F599" s="8"/>
      <c r="G599" s="8"/>
      <c r="H599" s="8"/>
      <c r="I599" s="8"/>
      <c r="J599" s="8"/>
      <c r="K599" s="8"/>
      <c r="L599" s="8"/>
      <c r="M599" s="8"/>
      <c r="N599" s="8"/>
    </row>
    <row r="600" spans="1:18" x14ac:dyDescent="0.2">
      <c r="A600" s="14">
        <v>44068.875</v>
      </c>
      <c r="B600" s="65">
        <v>19.198934999999999</v>
      </c>
      <c r="C600" s="65">
        <v>22</v>
      </c>
      <c r="D600" s="66">
        <v>0</v>
      </c>
      <c r="F600" s="8"/>
      <c r="G600" s="8"/>
      <c r="H600" s="8"/>
      <c r="I600" s="8"/>
      <c r="J600" s="8"/>
      <c r="K600" s="8"/>
      <c r="L600" s="8"/>
      <c r="M600" s="8"/>
      <c r="N600" s="8"/>
    </row>
    <row r="601" spans="1:18" x14ac:dyDescent="0.2">
      <c r="A601" s="14">
        <v>44068.916666666672</v>
      </c>
      <c r="B601" s="65">
        <v>18.698934999999999</v>
      </c>
      <c r="C601" s="65">
        <v>23</v>
      </c>
      <c r="D601" s="66">
        <v>0</v>
      </c>
      <c r="F601" s="8"/>
      <c r="G601" s="8"/>
      <c r="H601" s="8"/>
      <c r="I601" s="8"/>
      <c r="J601" s="8"/>
      <c r="K601" s="8"/>
      <c r="L601" s="8"/>
      <c r="M601" s="8"/>
      <c r="N601" s="8"/>
    </row>
    <row r="602" spans="1:18" x14ac:dyDescent="0.2">
      <c r="A602" s="14">
        <v>44068.958333333328</v>
      </c>
      <c r="B602" s="65">
        <v>18.608934000000001</v>
      </c>
      <c r="C602" s="65">
        <v>23</v>
      </c>
      <c r="D602" s="66">
        <v>0</v>
      </c>
      <c r="E602" s="67">
        <v>23.541666666666668</v>
      </c>
      <c r="F602" s="8"/>
      <c r="G602" s="8"/>
      <c r="H602" s="55">
        <f>H610-H586</f>
        <v>0</v>
      </c>
      <c r="I602" s="55"/>
      <c r="J602" s="55"/>
      <c r="K602" s="55">
        <f>K610-K586</f>
        <v>211</v>
      </c>
    </row>
    <row r="603" spans="1:18" x14ac:dyDescent="0.2">
      <c r="A603" s="14">
        <v>44069</v>
      </c>
      <c r="B603" s="65">
        <v>18.088933999999998</v>
      </c>
      <c r="C603" s="65">
        <v>24</v>
      </c>
      <c r="D603" s="66">
        <v>0</v>
      </c>
      <c r="F603" s="8"/>
      <c r="G603" s="8"/>
      <c r="H603" s="8"/>
      <c r="I603" s="8"/>
      <c r="J603" s="8"/>
      <c r="K603" s="8"/>
      <c r="L603" s="8"/>
      <c r="M603" s="8"/>
      <c r="N603" s="8"/>
    </row>
    <row r="604" spans="1:18" x14ac:dyDescent="0.2">
      <c r="A604" s="14">
        <v>44069.041666666672</v>
      </c>
      <c r="B604" s="65">
        <v>17.648933</v>
      </c>
      <c r="C604" s="65">
        <v>25</v>
      </c>
      <c r="D604" s="66">
        <v>0</v>
      </c>
      <c r="F604" s="8"/>
      <c r="G604" s="8"/>
      <c r="H604" s="8"/>
      <c r="I604" s="8"/>
      <c r="J604" s="8"/>
      <c r="K604" s="8"/>
      <c r="L604" s="8"/>
      <c r="M604" s="8"/>
      <c r="N604" s="8"/>
    </row>
    <row r="605" spans="1:18" x14ac:dyDescent="0.2">
      <c r="A605" s="14">
        <v>44069.083333333328</v>
      </c>
      <c r="B605" s="65">
        <v>17.078934</v>
      </c>
      <c r="C605" s="65">
        <v>26</v>
      </c>
      <c r="D605" s="66">
        <v>0</v>
      </c>
      <c r="F605" s="8"/>
      <c r="G605" s="8"/>
      <c r="H605" s="8"/>
      <c r="I605" s="8"/>
      <c r="J605" s="8"/>
      <c r="K605" s="8"/>
      <c r="L605" s="8"/>
      <c r="M605" s="8"/>
      <c r="N605" s="8"/>
    </row>
    <row r="606" spans="1:18" x14ac:dyDescent="0.2">
      <c r="A606" s="14">
        <v>44069.125</v>
      </c>
      <c r="B606" s="65">
        <v>15.948935000000001</v>
      </c>
      <c r="C606" s="65">
        <v>28</v>
      </c>
      <c r="D606" s="66">
        <v>0</v>
      </c>
      <c r="F606" s="8"/>
      <c r="G606" s="8"/>
      <c r="H606" s="8"/>
      <c r="I606" s="8"/>
      <c r="J606" s="8"/>
      <c r="K606" s="8"/>
      <c r="L606" s="8"/>
      <c r="M606" s="8"/>
      <c r="N606" s="8"/>
    </row>
    <row r="607" spans="1:18" x14ac:dyDescent="0.2">
      <c r="A607" s="14">
        <v>44069.166666666672</v>
      </c>
      <c r="B607" s="65">
        <v>14.608934</v>
      </c>
      <c r="C607" s="65">
        <v>31</v>
      </c>
      <c r="D607" s="66">
        <v>0</v>
      </c>
      <c r="F607" s="8"/>
      <c r="G607" s="8"/>
      <c r="I607" s="8"/>
      <c r="J607" s="8"/>
      <c r="K607" s="8"/>
    </row>
    <row r="608" spans="1:18" x14ac:dyDescent="0.2">
      <c r="A608" s="14">
        <v>44069.208333333328</v>
      </c>
      <c r="B608" s="65">
        <v>13.588934</v>
      </c>
      <c r="C608" s="65">
        <v>33</v>
      </c>
      <c r="D608" s="66">
        <v>0</v>
      </c>
      <c r="F608" s="8"/>
      <c r="G608" s="8"/>
      <c r="I608" s="8"/>
      <c r="J608" s="8"/>
      <c r="K608" s="8"/>
      <c r="O608" s="8"/>
      <c r="P608" s="8"/>
      <c r="Q608" s="8"/>
      <c r="R608" s="8"/>
    </row>
    <row r="609" spans="1:18" x14ac:dyDescent="0.2">
      <c r="A609" s="14">
        <v>44069.25</v>
      </c>
      <c r="B609" s="65">
        <v>12.898934000000001</v>
      </c>
      <c r="C609" s="65">
        <v>34</v>
      </c>
      <c r="D609" s="66">
        <v>0</v>
      </c>
    </row>
    <row r="610" spans="1:18" x14ac:dyDescent="0.2">
      <c r="A610" s="14">
        <v>44069.291666666672</v>
      </c>
      <c r="B610" s="65">
        <v>13.038933999999999</v>
      </c>
      <c r="C610" s="65">
        <v>35</v>
      </c>
      <c r="D610" s="66">
        <v>0</v>
      </c>
      <c r="H610" s="65">
        <v>148777</v>
      </c>
      <c r="K610" s="65">
        <v>176838</v>
      </c>
    </row>
    <row r="611" spans="1:18" x14ac:dyDescent="0.2">
      <c r="A611" s="14">
        <v>44069.333333333328</v>
      </c>
      <c r="B611" s="65">
        <v>17.838933999999998</v>
      </c>
      <c r="C611" s="65">
        <v>26</v>
      </c>
      <c r="D611" s="66">
        <v>0</v>
      </c>
    </row>
    <row r="612" spans="1:18" x14ac:dyDescent="0.2">
      <c r="A612" s="14">
        <v>44069.375</v>
      </c>
      <c r="B612" s="65">
        <v>22.808933</v>
      </c>
      <c r="C612" s="65">
        <v>19</v>
      </c>
      <c r="D612" s="66">
        <v>0</v>
      </c>
    </row>
    <row r="613" spans="1:18" x14ac:dyDescent="0.2">
      <c r="A613" s="14">
        <v>44069.416666666672</v>
      </c>
      <c r="B613" s="65">
        <v>25.058933</v>
      </c>
      <c r="C613" s="65">
        <v>17</v>
      </c>
      <c r="D613" s="66">
        <v>0</v>
      </c>
    </row>
    <row r="614" spans="1:18" x14ac:dyDescent="0.2">
      <c r="A614" s="14">
        <v>44069.458333333328</v>
      </c>
      <c r="B614" s="65">
        <v>27.058933</v>
      </c>
      <c r="C614" s="65">
        <v>16</v>
      </c>
      <c r="D614" s="66">
        <v>0</v>
      </c>
    </row>
    <row r="615" spans="1:18" x14ac:dyDescent="0.2">
      <c r="A615" s="14">
        <v>44069.5</v>
      </c>
      <c r="B615" s="65">
        <v>28.458935</v>
      </c>
      <c r="C615" s="65">
        <v>14</v>
      </c>
      <c r="D615" s="66">
        <v>0</v>
      </c>
    </row>
    <row r="616" spans="1:18" x14ac:dyDescent="0.2">
      <c r="A616" s="14">
        <v>44069.541666666672</v>
      </c>
      <c r="B616" s="65">
        <v>29.058933</v>
      </c>
      <c r="C616" s="65">
        <v>13</v>
      </c>
      <c r="D616" s="66">
        <v>0</v>
      </c>
    </row>
    <row r="617" spans="1:18" x14ac:dyDescent="0.2">
      <c r="A617" s="14">
        <v>44069.583333333328</v>
      </c>
      <c r="B617" s="65">
        <v>28.958935</v>
      </c>
      <c r="C617" s="65">
        <v>12</v>
      </c>
      <c r="D617" s="66">
        <v>0</v>
      </c>
    </row>
    <row r="618" spans="1:18" x14ac:dyDescent="0.2">
      <c r="A618" s="14">
        <v>44069.625</v>
      </c>
      <c r="B618" s="65">
        <v>28.928934000000002</v>
      </c>
      <c r="C618" s="65">
        <v>12</v>
      </c>
      <c r="D618" s="66">
        <v>0</v>
      </c>
    </row>
    <row r="619" spans="1:18" x14ac:dyDescent="0.2">
      <c r="A619" s="14">
        <v>44069.666666666672</v>
      </c>
      <c r="B619" s="65">
        <v>28.498933999999998</v>
      </c>
      <c r="C619" s="65">
        <v>12</v>
      </c>
      <c r="D619" s="66">
        <v>0</v>
      </c>
    </row>
    <row r="620" spans="1:18" x14ac:dyDescent="0.2">
      <c r="A620" s="14">
        <v>44069.708333333328</v>
      </c>
      <c r="B620" s="65">
        <v>27.658933999999999</v>
      </c>
      <c r="C620" s="65">
        <v>13</v>
      </c>
      <c r="D620" s="66">
        <v>0</v>
      </c>
    </row>
    <row r="621" spans="1:18" s="8" customFormat="1" x14ac:dyDescent="0.2">
      <c r="A621" s="14">
        <v>44069.75</v>
      </c>
      <c r="B621" s="65">
        <v>24.248933999999998</v>
      </c>
      <c r="C621" s="65">
        <v>15</v>
      </c>
      <c r="D621" s="66">
        <v>0</v>
      </c>
      <c r="O621" s="65"/>
      <c r="P621" s="65"/>
      <c r="Q621" s="65"/>
      <c r="R621" s="65"/>
    </row>
    <row r="622" spans="1:18" x14ac:dyDescent="0.2">
      <c r="A622" s="14">
        <v>44069.791666666672</v>
      </c>
      <c r="B622" s="65">
        <v>23.458935</v>
      </c>
      <c r="C622" s="65">
        <v>16</v>
      </c>
      <c r="D622" s="66">
        <v>0</v>
      </c>
    </row>
    <row r="623" spans="1:18" x14ac:dyDescent="0.2">
      <c r="A623" s="14">
        <v>44069.833333333328</v>
      </c>
      <c r="B623" s="65">
        <v>23.418934</v>
      </c>
      <c r="C623" s="65">
        <v>16</v>
      </c>
      <c r="D623" s="66">
        <v>0</v>
      </c>
      <c r="F623" s="8"/>
      <c r="G623" s="8"/>
      <c r="I623" s="8"/>
      <c r="J623" s="8"/>
      <c r="K623" s="8"/>
    </row>
    <row r="624" spans="1:18" x14ac:dyDescent="0.2">
      <c r="A624" s="14">
        <v>44069.875</v>
      </c>
      <c r="B624" s="65">
        <v>21.868935</v>
      </c>
      <c r="C624" s="65">
        <v>22</v>
      </c>
      <c r="D624" s="66">
        <v>0</v>
      </c>
    </row>
    <row r="625" spans="1:11" x14ac:dyDescent="0.2">
      <c r="A625" s="14">
        <v>44069.916666666672</v>
      </c>
      <c r="B625" s="65">
        <v>17.638935</v>
      </c>
      <c r="C625" s="65">
        <v>58</v>
      </c>
      <c r="D625" s="66">
        <v>1103</v>
      </c>
    </row>
    <row r="626" spans="1:11" x14ac:dyDescent="0.2">
      <c r="A626" s="14">
        <v>44069.958333333328</v>
      </c>
      <c r="B626" s="65">
        <v>16.348934</v>
      </c>
      <c r="C626" s="65">
        <v>61</v>
      </c>
      <c r="D626" s="66">
        <v>1173</v>
      </c>
      <c r="E626" s="67">
        <v>94.833333333333329</v>
      </c>
      <c r="H626" s="55">
        <f>H634-H610</f>
        <v>945</v>
      </c>
      <c r="I626" s="55"/>
      <c r="J626" s="55"/>
      <c r="K626" s="55">
        <f>K634-K610</f>
        <v>453</v>
      </c>
    </row>
    <row r="627" spans="1:11" x14ac:dyDescent="0.2">
      <c r="A627" s="14">
        <v>44070</v>
      </c>
      <c r="B627" s="65">
        <v>14.698935000000001</v>
      </c>
      <c r="C627" s="65">
        <v>70</v>
      </c>
      <c r="D627" s="66">
        <v>0</v>
      </c>
    </row>
    <row r="628" spans="1:11" x14ac:dyDescent="0.2">
      <c r="A628" s="14">
        <v>44070.041666666672</v>
      </c>
      <c r="B628" s="65">
        <v>12.908935</v>
      </c>
      <c r="C628" s="65">
        <v>81</v>
      </c>
      <c r="D628" s="66">
        <v>0</v>
      </c>
    </row>
    <row r="629" spans="1:11" x14ac:dyDescent="0.2">
      <c r="A629" s="14">
        <v>44070.083333333328</v>
      </c>
      <c r="B629" s="65">
        <v>11.598934</v>
      </c>
      <c r="C629" s="65">
        <v>89</v>
      </c>
      <c r="D629" s="66">
        <v>0</v>
      </c>
    </row>
    <row r="630" spans="1:11" x14ac:dyDescent="0.2">
      <c r="A630" s="14">
        <v>44070.125</v>
      </c>
      <c r="B630" s="65">
        <v>11.728934000000001</v>
      </c>
      <c r="C630" s="65">
        <v>86</v>
      </c>
      <c r="D630" s="66">
        <v>0</v>
      </c>
    </row>
    <row r="631" spans="1:11" x14ac:dyDescent="0.2">
      <c r="A631" s="14">
        <v>44070.166666666672</v>
      </c>
      <c r="B631" s="65">
        <v>11.288933999999999</v>
      </c>
      <c r="C631" s="65">
        <v>85</v>
      </c>
      <c r="D631" s="66">
        <v>0</v>
      </c>
    </row>
    <row r="632" spans="1:11" x14ac:dyDescent="0.2">
      <c r="A632" s="14">
        <v>44070.208333333328</v>
      </c>
      <c r="B632" s="65">
        <v>10.538933999999999</v>
      </c>
      <c r="C632" s="65">
        <v>85</v>
      </c>
      <c r="D632" s="66">
        <v>0</v>
      </c>
    </row>
    <row r="633" spans="1:11" x14ac:dyDescent="0.2">
      <c r="A633" s="14">
        <v>44070.25</v>
      </c>
      <c r="B633" s="65">
        <v>9.9089349999999996</v>
      </c>
      <c r="C633" s="65">
        <v>86</v>
      </c>
      <c r="D633" s="66">
        <v>0</v>
      </c>
    </row>
    <row r="634" spans="1:11" x14ac:dyDescent="0.2">
      <c r="A634" s="14">
        <v>44070.291666666672</v>
      </c>
      <c r="B634" s="65">
        <v>9.8689350000000005</v>
      </c>
      <c r="C634" s="65">
        <v>82</v>
      </c>
      <c r="D634" s="66">
        <v>0</v>
      </c>
      <c r="F634" s="8"/>
      <c r="G634" s="8"/>
      <c r="H634" s="65">
        <v>149722</v>
      </c>
      <c r="I634" s="8"/>
      <c r="J634" s="8"/>
      <c r="K634" s="8">
        <v>177291</v>
      </c>
    </row>
    <row r="635" spans="1:11" x14ac:dyDescent="0.2">
      <c r="A635" s="14">
        <v>44070.333333333328</v>
      </c>
      <c r="B635" s="65">
        <v>11.068934</v>
      </c>
      <c r="C635" s="65">
        <v>71</v>
      </c>
      <c r="D635" s="66">
        <v>0</v>
      </c>
      <c r="F635" s="8"/>
      <c r="G635" s="8"/>
      <c r="I635" s="8"/>
      <c r="J635" s="8"/>
      <c r="K635" s="8"/>
    </row>
    <row r="636" spans="1:11" x14ac:dyDescent="0.2">
      <c r="A636" s="14">
        <v>44070.375</v>
      </c>
      <c r="B636" s="65">
        <v>13.198935000000001</v>
      </c>
      <c r="C636" s="65">
        <v>57</v>
      </c>
      <c r="D636" s="66">
        <v>0</v>
      </c>
      <c r="F636" s="8"/>
      <c r="G636" s="8"/>
      <c r="I636" s="8"/>
      <c r="J636" s="8"/>
      <c r="K636" s="8"/>
    </row>
    <row r="637" spans="1:11" x14ac:dyDescent="0.2">
      <c r="A637" s="14">
        <v>44070.416666666672</v>
      </c>
      <c r="B637" s="65">
        <v>15.508934</v>
      </c>
      <c r="C637" s="65">
        <v>48</v>
      </c>
      <c r="D637" s="66">
        <v>811</v>
      </c>
      <c r="F637" s="8"/>
      <c r="G637" s="8"/>
      <c r="I637" s="8"/>
      <c r="J637" s="8"/>
      <c r="K637" s="8"/>
    </row>
    <row r="638" spans="1:11" x14ac:dyDescent="0.2">
      <c r="A638" s="14">
        <v>44070.458333333328</v>
      </c>
      <c r="B638" s="65">
        <v>17.858934000000001</v>
      </c>
      <c r="C638" s="65">
        <v>43</v>
      </c>
      <c r="D638" s="66">
        <v>1016</v>
      </c>
      <c r="F638" s="8"/>
      <c r="G638" s="8"/>
      <c r="I638" s="8"/>
      <c r="J638" s="8"/>
      <c r="K638" s="8"/>
    </row>
    <row r="639" spans="1:11" x14ac:dyDescent="0.2">
      <c r="A639" s="14">
        <v>44070.5</v>
      </c>
      <c r="B639" s="65">
        <v>20.078934</v>
      </c>
      <c r="C639" s="65">
        <v>39</v>
      </c>
      <c r="D639" s="66">
        <v>1003</v>
      </c>
      <c r="F639" s="8"/>
      <c r="G639" s="8"/>
      <c r="I639" s="8"/>
      <c r="J639" s="8"/>
      <c r="K639" s="8"/>
    </row>
    <row r="640" spans="1:11" x14ac:dyDescent="0.2">
      <c r="A640" s="14">
        <v>44070.541666666672</v>
      </c>
      <c r="B640" s="65">
        <v>22.368935</v>
      </c>
      <c r="C640" s="65">
        <v>34</v>
      </c>
      <c r="D640" s="66">
        <v>1080</v>
      </c>
      <c r="F640" s="8"/>
      <c r="G640" s="8"/>
      <c r="I640" s="8"/>
      <c r="J640" s="8"/>
      <c r="K640" s="8"/>
    </row>
    <row r="641" spans="1:11" x14ac:dyDescent="0.2">
      <c r="A641" s="14">
        <v>44070.583333333328</v>
      </c>
      <c r="B641" s="65">
        <v>24.818933000000001</v>
      </c>
      <c r="C641" s="65">
        <v>29</v>
      </c>
      <c r="D641" s="66">
        <v>0</v>
      </c>
      <c r="F641" s="8"/>
      <c r="G641" s="8"/>
      <c r="I641" s="8"/>
      <c r="J641" s="8"/>
      <c r="K641" s="8"/>
    </row>
    <row r="642" spans="1:11" x14ac:dyDescent="0.2">
      <c r="A642" s="14">
        <v>44070.625</v>
      </c>
      <c r="B642" s="65">
        <v>25.948934999999999</v>
      </c>
      <c r="C642" s="65">
        <v>27</v>
      </c>
      <c r="D642" s="66">
        <v>0</v>
      </c>
      <c r="F642" s="8"/>
      <c r="G642" s="8"/>
      <c r="I642" s="8"/>
      <c r="J642" s="8"/>
      <c r="K642" s="8"/>
    </row>
    <row r="643" spans="1:11" x14ac:dyDescent="0.2">
      <c r="A643" s="14">
        <v>44070.666666666672</v>
      </c>
      <c r="B643" s="65">
        <v>25.598934</v>
      </c>
      <c r="C643" s="65">
        <v>28</v>
      </c>
      <c r="D643" s="66">
        <v>0</v>
      </c>
      <c r="F643" s="8"/>
      <c r="G643" s="8"/>
      <c r="I643" s="8"/>
      <c r="J643" s="8"/>
      <c r="K643" s="8"/>
    </row>
    <row r="644" spans="1:11" x14ac:dyDescent="0.2">
      <c r="A644" s="14">
        <v>44070.708333333328</v>
      </c>
      <c r="B644" s="65">
        <v>24.518934000000002</v>
      </c>
      <c r="C644" s="65">
        <v>29</v>
      </c>
      <c r="D644" s="66">
        <v>0</v>
      </c>
    </row>
    <row r="645" spans="1:11" x14ac:dyDescent="0.2">
      <c r="A645" s="14">
        <v>44070.75</v>
      </c>
      <c r="B645" s="65">
        <v>20.428934000000002</v>
      </c>
      <c r="C645" s="65">
        <v>37</v>
      </c>
      <c r="D645" s="66">
        <v>1003</v>
      </c>
    </row>
    <row r="646" spans="1:11" x14ac:dyDescent="0.2">
      <c r="A646" s="14">
        <v>44070.791666666672</v>
      </c>
      <c r="B646" s="65">
        <v>18.388935</v>
      </c>
      <c r="C646" s="65">
        <v>43</v>
      </c>
      <c r="D646" s="66">
        <v>1098</v>
      </c>
      <c r="E646" s="67">
        <v>300.55</v>
      </c>
      <c r="H646" s="55">
        <f>H654-H630</f>
        <v>0</v>
      </c>
      <c r="I646" s="55"/>
      <c r="J646" s="55"/>
      <c r="K646" s="55">
        <f>K654-K630</f>
        <v>0</v>
      </c>
    </row>
    <row r="647" spans="1:11" x14ac:dyDescent="0.2">
      <c r="A647" s="14">
        <v>44070.833333333328</v>
      </c>
      <c r="B647" s="65">
        <v>17.358934000000001</v>
      </c>
      <c r="C647" s="65">
        <v>48</v>
      </c>
      <c r="D647" s="66">
        <v>1016</v>
      </c>
    </row>
    <row r="648" spans="1:11" x14ac:dyDescent="0.2">
      <c r="A648" s="14">
        <v>44070.875</v>
      </c>
      <c r="B648" s="65">
        <v>16.338933999999998</v>
      </c>
      <c r="C648" s="65">
        <v>52</v>
      </c>
      <c r="D648" s="66">
        <v>996</v>
      </c>
    </row>
    <row r="649" spans="1:11" x14ac:dyDescent="0.2">
      <c r="A649" s="14">
        <v>44070.916666666672</v>
      </c>
      <c r="B649" s="65">
        <v>14.858934</v>
      </c>
      <c r="C649" s="65">
        <v>59</v>
      </c>
      <c r="D649" s="66">
        <v>0</v>
      </c>
    </row>
    <row r="650" spans="1:11" x14ac:dyDescent="0.2">
      <c r="A650" s="14">
        <v>44070.958333333328</v>
      </c>
      <c r="B650" s="65">
        <v>13.978934000000001</v>
      </c>
      <c r="C650" s="65">
        <v>64</v>
      </c>
      <c r="D650" s="66">
        <v>0</v>
      </c>
    </row>
    <row r="651" spans="1:11" x14ac:dyDescent="0.2">
      <c r="A651" s="14">
        <v>44071</v>
      </c>
      <c r="B651" s="65">
        <v>12.878933999999999</v>
      </c>
      <c r="C651" s="65">
        <v>70</v>
      </c>
      <c r="D651" s="66">
        <v>0</v>
      </c>
    </row>
    <row r="652" spans="1:11" x14ac:dyDescent="0.2">
      <c r="A652" s="14">
        <v>44071.041666666672</v>
      </c>
      <c r="B652" s="65">
        <v>12.388934000000001</v>
      </c>
      <c r="C652" s="65">
        <v>71</v>
      </c>
      <c r="D652" s="66">
        <v>0</v>
      </c>
    </row>
    <row r="653" spans="1:11" x14ac:dyDescent="0.2">
      <c r="A653" s="14">
        <v>44071.083333333328</v>
      </c>
      <c r="B653" s="65">
        <v>11.578934</v>
      </c>
      <c r="C653" s="65">
        <v>74</v>
      </c>
      <c r="D653" s="66">
        <v>0</v>
      </c>
    </row>
    <row r="654" spans="1:11" x14ac:dyDescent="0.2">
      <c r="A654" s="14">
        <v>44071.125</v>
      </c>
      <c r="B654" s="65">
        <v>10.388934000000001</v>
      </c>
      <c r="C654" s="65">
        <v>81</v>
      </c>
      <c r="D654" s="66">
        <v>0</v>
      </c>
    </row>
    <row r="655" spans="1:11" x14ac:dyDescent="0.2">
      <c r="A655" s="14">
        <v>44071.166666666672</v>
      </c>
      <c r="B655" s="65">
        <v>9.7489340000000002</v>
      </c>
      <c r="C655" s="65">
        <v>83</v>
      </c>
      <c r="D655" s="66">
        <v>0</v>
      </c>
    </row>
    <row r="656" spans="1:11" x14ac:dyDescent="0.2">
      <c r="A656" s="14">
        <v>44071.208333333328</v>
      </c>
      <c r="B656" s="65">
        <v>9.1289339999999992</v>
      </c>
      <c r="C656" s="65">
        <v>86</v>
      </c>
      <c r="D656" s="66">
        <v>0</v>
      </c>
    </row>
    <row r="657" spans="1:14" x14ac:dyDescent="0.2">
      <c r="A657" s="14">
        <v>44071.25</v>
      </c>
      <c r="B657" s="65">
        <v>8.6689340000000001</v>
      </c>
      <c r="C657" s="65">
        <v>88</v>
      </c>
      <c r="D657" s="66">
        <v>0</v>
      </c>
    </row>
    <row r="658" spans="1:14" x14ac:dyDescent="0.2">
      <c r="A658" s="14">
        <v>44071.291666666672</v>
      </c>
      <c r="B658" s="65">
        <v>9.4189340000000001</v>
      </c>
      <c r="C658" s="65">
        <v>88</v>
      </c>
      <c r="D658" s="66">
        <v>0</v>
      </c>
      <c r="H658" s="65">
        <v>149862</v>
      </c>
      <c r="K658" s="65">
        <v>177502</v>
      </c>
    </row>
    <row r="659" spans="1:14" x14ac:dyDescent="0.2">
      <c r="A659" s="14">
        <v>44071.333333333328</v>
      </c>
      <c r="B659" s="65">
        <v>13.788933999999999</v>
      </c>
      <c r="C659" s="65">
        <v>69</v>
      </c>
      <c r="D659" s="66">
        <v>0</v>
      </c>
    </row>
    <row r="660" spans="1:14" x14ac:dyDescent="0.2">
      <c r="A660" s="14">
        <v>44071.375</v>
      </c>
      <c r="B660" s="65">
        <v>16.498933999999998</v>
      </c>
      <c r="C660" s="65">
        <v>60</v>
      </c>
      <c r="D660" s="66">
        <v>1173</v>
      </c>
    </row>
    <row r="661" spans="1:14" x14ac:dyDescent="0.2">
      <c r="A661" s="14">
        <v>44071.416666666672</v>
      </c>
      <c r="B661" s="65">
        <v>18.948934999999999</v>
      </c>
      <c r="C661" s="65">
        <v>53</v>
      </c>
      <c r="D661" s="66">
        <v>1206</v>
      </c>
    </row>
    <row r="662" spans="1:14" x14ac:dyDescent="0.2">
      <c r="A662" s="14">
        <v>44071.458333333328</v>
      </c>
      <c r="B662" s="65">
        <v>21.198934999999999</v>
      </c>
      <c r="C662" s="65">
        <v>47</v>
      </c>
      <c r="D662" s="66">
        <v>1286</v>
      </c>
    </row>
    <row r="663" spans="1:14" x14ac:dyDescent="0.2">
      <c r="A663" s="14">
        <v>44071.5</v>
      </c>
      <c r="B663" s="65">
        <v>23.118935</v>
      </c>
      <c r="C663" s="65">
        <v>41</v>
      </c>
      <c r="D663" s="66">
        <v>1381</v>
      </c>
    </row>
    <row r="664" spans="1:14" x14ac:dyDescent="0.2">
      <c r="A664" s="14">
        <v>44071.541666666672</v>
      </c>
      <c r="B664" s="65">
        <v>24.728933000000001</v>
      </c>
      <c r="C664" s="65">
        <v>36</v>
      </c>
      <c r="D664" s="66">
        <v>1130</v>
      </c>
    </row>
    <row r="665" spans="1:14" x14ac:dyDescent="0.2">
      <c r="A665" s="14">
        <v>44071.583333333328</v>
      </c>
      <c r="B665" s="65">
        <v>26.848934</v>
      </c>
      <c r="C665" s="65">
        <v>28</v>
      </c>
      <c r="D665" s="66">
        <v>0</v>
      </c>
    </row>
    <row r="666" spans="1:14" x14ac:dyDescent="0.2">
      <c r="A666" s="14">
        <v>44071.625</v>
      </c>
      <c r="B666" s="65">
        <v>25.688934</v>
      </c>
      <c r="C666" s="65">
        <v>28</v>
      </c>
      <c r="D666" s="66">
        <v>0</v>
      </c>
    </row>
    <row r="667" spans="1:14" x14ac:dyDescent="0.2">
      <c r="A667" s="14">
        <v>44071.666666666672</v>
      </c>
      <c r="B667" s="65">
        <v>25.548935</v>
      </c>
      <c r="C667" s="65">
        <v>27</v>
      </c>
      <c r="D667" s="66">
        <v>0</v>
      </c>
    </row>
    <row r="668" spans="1:14" x14ac:dyDescent="0.2">
      <c r="A668" s="14">
        <v>44071.708333333328</v>
      </c>
      <c r="B668" s="65">
        <v>25.348934</v>
      </c>
      <c r="C668" s="65">
        <v>27</v>
      </c>
      <c r="D668" s="66">
        <v>0</v>
      </c>
    </row>
    <row r="669" spans="1:14" x14ac:dyDescent="0.2">
      <c r="A669" s="14">
        <v>44071.75</v>
      </c>
      <c r="B669" s="65">
        <v>22.308933</v>
      </c>
      <c r="C669" s="65">
        <v>32</v>
      </c>
      <c r="D669" s="66">
        <v>1080</v>
      </c>
      <c r="I669" s="55"/>
      <c r="J669" s="55"/>
      <c r="K669" s="55"/>
    </row>
    <row r="670" spans="1:14" x14ac:dyDescent="0.2">
      <c r="A670" s="14">
        <v>44071.791666666672</v>
      </c>
      <c r="B670" s="65">
        <v>21.908933999999999</v>
      </c>
      <c r="C670" s="65">
        <v>33</v>
      </c>
      <c r="D670" s="66">
        <v>1046</v>
      </c>
      <c r="E670" s="67">
        <v>429.75</v>
      </c>
      <c r="H670" s="55">
        <f>H730-H658</f>
        <v>1540</v>
      </c>
      <c r="K670" s="55">
        <f>K730-K658</f>
        <v>1038</v>
      </c>
      <c r="L670" s="8"/>
      <c r="M670" s="8"/>
      <c r="N670" s="8"/>
    </row>
    <row r="671" spans="1:14" x14ac:dyDescent="0.2">
      <c r="A671" s="14">
        <v>44071.833333333328</v>
      </c>
      <c r="B671" s="65">
        <v>20.548935</v>
      </c>
      <c r="C671" s="65">
        <v>35</v>
      </c>
      <c r="D671" s="66">
        <v>1003</v>
      </c>
    </row>
    <row r="672" spans="1:14" x14ac:dyDescent="0.2">
      <c r="A672" s="14">
        <v>44071.875</v>
      </c>
      <c r="B672" s="65">
        <v>20.118935</v>
      </c>
      <c r="C672" s="65">
        <v>36</v>
      </c>
      <c r="D672" s="66">
        <v>1003</v>
      </c>
    </row>
    <row r="673" spans="1:11" x14ac:dyDescent="0.2">
      <c r="A673" s="14">
        <v>44071.916666666672</v>
      </c>
      <c r="B673" s="65">
        <v>19.688934</v>
      </c>
      <c r="C673" s="65">
        <v>37</v>
      </c>
      <c r="D673" s="66">
        <v>949</v>
      </c>
    </row>
    <row r="674" spans="1:11" x14ac:dyDescent="0.2">
      <c r="A674" s="14">
        <v>44071.958333333328</v>
      </c>
      <c r="B674" s="65">
        <v>19.478933000000001</v>
      </c>
      <c r="C674" s="65">
        <v>38</v>
      </c>
      <c r="D674" s="66">
        <v>949</v>
      </c>
    </row>
    <row r="675" spans="1:11" x14ac:dyDescent="0.2">
      <c r="A675" s="14">
        <v>44072</v>
      </c>
      <c r="B675" s="65">
        <v>19.308933</v>
      </c>
      <c r="C675" s="65">
        <v>38</v>
      </c>
      <c r="D675" s="66">
        <v>949</v>
      </c>
    </row>
    <row r="676" spans="1:11" x14ac:dyDescent="0.2">
      <c r="A676" s="14">
        <v>44072.041666666672</v>
      </c>
      <c r="B676" s="65">
        <v>19.438934</v>
      </c>
      <c r="C676" s="65">
        <v>38</v>
      </c>
      <c r="D676" s="66">
        <v>949</v>
      </c>
    </row>
    <row r="677" spans="1:11" x14ac:dyDescent="0.2">
      <c r="A677" s="14">
        <v>44072.083333333328</v>
      </c>
      <c r="B677" s="65">
        <v>19.028934</v>
      </c>
      <c r="C677" s="65">
        <v>39</v>
      </c>
      <c r="D677" s="66">
        <v>949</v>
      </c>
    </row>
    <row r="678" spans="1:11" x14ac:dyDescent="0.2">
      <c r="A678" s="14">
        <v>44072.125</v>
      </c>
      <c r="B678" s="65">
        <v>17.368935</v>
      </c>
      <c r="C678" s="65">
        <v>43</v>
      </c>
      <c r="D678" s="66">
        <v>1016</v>
      </c>
    </row>
    <row r="679" spans="1:11" x14ac:dyDescent="0.2">
      <c r="A679" s="14">
        <v>44072.166666666672</v>
      </c>
      <c r="B679" s="65">
        <v>17.298935</v>
      </c>
      <c r="C679" s="65">
        <v>44</v>
      </c>
      <c r="D679" s="66">
        <v>1016</v>
      </c>
    </row>
    <row r="680" spans="1:11" x14ac:dyDescent="0.2">
      <c r="A680" s="14">
        <v>44072.208333333328</v>
      </c>
      <c r="B680" s="65">
        <v>16.908933999999999</v>
      </c>
      <c r="C680" s="65">
        <v>45</v>
      </c>
      <c r="D680" s="66">
        <v>921</v>
      </c>
    </row>
    <row r="681" spans="1:11" x14ac:dyDescent="0.2">
      <c r="A681" s="14">
        <v>44072.25</v>
      </c>
      <c r="B681" s="65">
        <v>16.638935</v>
      </c>
      <c r="C681" s="65">
        <v>45</v>
      </c>
      <c r="D681" s="66">
        <v>921</v>
      </c>
    </row>
    <row r="682" spans="1:11" x14ac:dyDescent="0.2">
      <c r="A682" s="14">
        <v>44072.291666666672</v>
      </c>
      <c r="B682" s="65">
        <v>17.928934000000002</v>
      </c>
      <c r="C682" s="65">
        <v>41</v>
      </c>
      <c r="D682" s="66">
        <v>1016</v>
      </c>
      <c r="G682" s="65" t="s">
        <v>537</v>
      </c>
      <c r="H682" s="65" t="s">
        <v>537</v>
      </c>
      <c r="I682" s="65" t="s">
        <v>537</v>
      </c>
      <c r="J682" s="65" t="s">
        <v>537</v>
      </c>
      <c r="K682" s="65" t="s">
        <v>537</v>
      </c>
    </row>
    <row r="683" spans="1:11" x14ac:dyDescent="0.2">
      <c r="A683" s="14">
        <v>44072.333333333328</v>
      </c>
      <c r="B683" s="65">
        <v>20.838933999999998</v>
      </c>
      <c r="C683" s="65">
        <v>33</v>
      </c>
      <c r="D683" s="66">
        <v>1003</v>
      </c>
      <c r="G683" s="65" t="s">
        <v>537</v>
      </c>
      <c r="H683" s="65" t="s">
        <v>537</v>
      </c>
      <c r="I683" s="65" t="s">
        <v>537</v>
      </c>
      <c r="J683" s="65" t="s">
        <v>537</v>
      </c>
      <c r="K683" s="65" t="s">
        <v>537</v>
      </c>
    </row>
    <row r="684" spans="1:11" x14ac:dyDescent="0.2">
      <c r="A684" s="14">
        <v>44072.375</v>
      </c>
      <c r="B684" s="65">
        <v>21.008934</v>
      </c>
      <c r="C684" s="65">
        <v>30</v>
      </c>
      <c r="D684" s="66">
        <v>1046</v>
      </c>
      <c r="G684" s="65" t="s">
        <v>537</v>
      </c>
      <c r="H684" s="65" t="s">
        <v>537</v>
      </c>
      <c r="I684" s="65" t="s">
        <v>537</v>
      </c>
      <c r="J684" s="65" t="s">
        <v>537</v>
      </c>
      <c r="K684" s="65" t="s">
        <v>537</v>
      </c>
    </row>
    <row r="685" spans="1:11" x14ac:dyDescent="0.2">
      <c r="A685" s="14">
        <v>44072.416666666672</v>
      </c>
      <c r="B685" s="65">
        <v>24.528934</v>
      </c>
      <c r="C685" s="65">
        <v>26</v>
      </c>
      <c r="D685" s="66">
        <v>0</v>
      </c>
      <c r="G685" s="65" t="s">
        <v>537</v>
      </c>
      <c r="H685" s="65" t="s">
        <v>537</v>
      </c>
      <c r="I685" s="65" t="s">
        <v>537</v>
      </c>
      <c r="J685" s="65" t="s">
        <v>537</v>
      </c>
      <c r="K685" s="65" t="s">
        <v>537</v>
      </c>
    </row>
    <row r="686" spans="1:11" x14ac:dyDescent="0.2">
      <c r="A686" s="14">
        <v>44072.458333333328</v>
      </c>
      <c r="B686" s="65">
        <v>26.128934999999998</v>
      </c>
      <c r="C686" s="65">
        <v>24</v>
      </c>
      <c r="D686" s="66">
        <v>0</v>
      </c>
      <c r="G686" s="65" t="s">
        <v>537</v>
      </c>
      <c r="H686" s="65" t="s">
        <v>537</v>
      </c>
      <c r="I686" s="65" t="s">
        <v>537</v>
      </c>
      <c r="J686" s="65" t="s">
        <v>537</v>
      </c>
      <c r="K686" s="65" t="s">
        <v>537</v>
      </c>
    </row>
    <row r="687" spans="1:11" x14ac:dyDescent="0.2">
      <c r="A687" s="14">
        <v>44072.5</v>
      </c>
      <c r="B687" s="65">
        <v>26.148933</v>
      </c>
      <c r="C687" s="65">
        <v>23</v>
      </c>
      <c r="D687" s="66">
        <v>0</v>
      </c>
      <c r="G687" s="65" t="s">
        <v>537</v>
      </c>
      <c r="H687" s="65" t="s">
        <v>537</v>
      </c>
      <c r="I687" s="65" t="s">
        <v>537</v>
      </c>
      <c r="J687" s="65" t="s">
        <v>537</v>
      </c>
      <c r="K687" s="65" t="s">
        <v>537</v>
      </c>
    </row>
    <row r="688" spans="1:11" x14ac:dyDescent="0.2">
      <c r="A688" s="14">
        <v>44072.541666666672</v>
      </c>
      <c r="B688" s="65">
        <v>26.228933000000001</v>
      </c>
      <c r="C688" s="65">
        <v>21</v>
      </c>
      <c r="D688" s="66">
        <v>0</v>
      </c>
      <c r="G688" s="65" t="s">
        <v>537</v>
      </c>
      <c r="H688" s="65" t="s">
        <v>537</v>
      </c>
      <c r="I688" s="65" t="s">
        <v>537</v>
      </c>
      <c r="J688" s="65" t="s">
        <v>537</v>
      </c>
      <c r="K688" s="65" t="s">
        <v>537</v>
      </c>
    </row>
    <row r="689" spans="1:14" x14ac:dyDescent="0.2">
      <c r="A689" s="14">
        <v>44072.583333333328</v>
      </c>
      <c r="B689" s="65">
        <v>25.568933000000001</v>
      </c>
      <c r="C689" s="65">
        <v>21</v>
      </c>
      <c r="D689" s="66">
        <v>0</v>
      </c>
      <c r="G689" s="65" t="s">
        <v>537</v>
      </c>
      <c r="H689" s="65" t="s">
        <v>537</v>
      </c>
      <c r="I689" s="65" t="s">
        <v>537</v>
      </c>
      <c r="J689" s="65" t="s">
        <v>537</v>
      </c>
      <c r="K689" s="65" t="s">
        <v>537</v>
      </c>
    </row>
    <row r="690" spans="1:14" x14ac:dyDescent="0.2">
      <c r="A690" s="14">
        <v>44072.625</v>
      </c>
      <c r="B690" s="65">
        <v>26.018934000000002</v>
      </c>
      <c r="C690" s="65">
        <v>19</v>
      </c>
      <c r="D690" s="66">
        <v>0</v>
      </c>
      <c r="G690" s="65" t="s">
        <v>537</v>
      </c>
      <c r="H690" s="65" t="s">
        <v>537</v>
      </c>
      <c r="I690" s="65" t="s">
        <v>537</v>
      </c>
      <c r="J690" s="65" t="s">
        <v>537</v>
      </c>
      <c r="K690" s="65" t="s">
        <v>537</v>
      </c>
    </row>
    <row r="691" spans="1:14" x14ac:dyDescent="0.2">
      <c r="A691" s="14">
        <v>44072.666666666672</v>
      </c>
      <c r="B691" s="65">
        <v>26.328934</v>
      </c>
      <c r="C691" s="65">
        <v>17</v>
      </c>
      <c r="D691" s="66">
        <v>0</v>
      </c>
      <c r="G691" s="65" t="s">
        <v>537</v>
      </c>
      <c r="H691" s="65" t="s">
        <v>537</v>
      </c>
      <c r="I691" s="65" t="s">
        <v>537</v>
      </c>
      <c r="J691" s="65" t="s">
        <v>537</v>
      </c>
      <c r="K691" s="65" t="s">
        <v>537</v>
      </c>
    </row>
    <row r="692" spans="1:14" x14ac:dyDescent="0.2">
      <c r="A692" s="14">
        <v>44072.708333333328</v>
      </c>
      <c r="B692" s="65">
        <v>24.858934000000001</v>
      </c>
      <c r="C692" s="65">
        <v>16</v>
      </c>
      <c r="D692" s="66">
        <v>0</v>
      </c>
    </row>
    <row r="693" spans="1:14" x14ac:dyDescent="0.2">
      <c r="A693" s="14">
        <v>44072.75</v>
      </c>
      <c r="B693" s="65">
        <v>22.658933999999999</v>
      </c>
      <c r="C693" s="65">
        <v>18</v>
      </c>
      <c r="D693" s="66">
        <v>0</v>
      </c>
    </row>
    <row r="694" spans="1:14" x14ac:dyDescent="0.2">
      <c r="A694" s="14">
        <v>44072.791666666672</v>
      </c>
      <c r="B694" s="65">
        <v>21.808933</v>
      </c>
      <c r="C694" s="65">
        <v>18</v>
      </c>
      <c r="D694" s="66">
        <v>0</v>
      </c>
      <c r="E694" s="67">
        <v>570.41666666666663</v>
      </c>
      <c r="L694" s="8"/>
      <c r="M694" s="8"/>
      <c r="N694" s="8"/>
    </row>
    <row r="695" spans="1:14" x14ac:dyDescent="0.2">
      <c r="A695" s="14">
        <v>44072.833333333328</v>
      </c>
      <c r="B695" s="65">
        <v>20.608934000000001</v>
      </c>
      <c r="C695" s="65">
        <v>19</v>
      </c>
      <c r="D695" s="66">
        <v>0</v>
      </c>
    </row>
    <row r="696" spans="1:14" x14ac:dyDescent="0.2">
      <c r="A696" s="14">
        <v>44072.875</v>
      </c>
      <c r="B696" s="65">
        <v>19.328934</v>
      </c>
      <c r="C696" s="65">
        <v>20</v>
      </c>
      <c r="D696" s="66">
        <v>0</v>
      </c>
    </row>
    <row r="697" spans="1:14" x14ac:dyDescent="0.2">
      <c r="A697" s="14">
        <v>44072.916666666672</v>
      </c>
      <c r="B697" s="65">
        <v>18.458935</v>
      </c>
      <c r="C697" s="65">
        <v>21</v>
      </c>
      <c r="D697" s="66">
        <v>0</v>
      </c>
    </row>
    <row r="698" spans="1:14" x14ac:dyDescent="0.2">
      <c r="A698" s="14">
        <v>44072.958333333328</v>
      </c>
      <c r="B698" s="65">
        <v>16.678934000000002</v>
      </c>
      <c r="C698" s="65">
        <v>23</v>
      </c>
      <c r="D698" s="66">
        <v>0</v>
      </c>
    </row>
    <row r="699" spans="1:14" x14ac:dyDescent="0.2">
      <c r="A699" s="14">
        <v>44073</v>
      </c>
      <c r="B699" s="65">
        <v>15.558934000000001</v>
      </c>
      <c r="C699" s="65">
        <v>25</v>
      </c>
      <c r="D699" s="66">
        <v>0</v>
      </c>
    </row>
    <row r="700" spans="1:14" x14ac:dyDescent="0.2">
      <c r="A700" s="14">
        <v>44073.041666666672</v>
      </c>
      <c r="B700" s="65">
        <v>15.168934</v>
      </c>
      <c r="C700" s="65">
        <v>26</v>
      </c>
      <c r="D700" s="66">
        <v>0</v>
      </c>
    </row>
    <row r="701" spans="1:14" x14ac:dyDescent="0.2">
      <c r="A701" s="14">
        <v>44073.083333333328</v>
      </c>
      <c r="B701" s="65">
        <v>13.808934000000001</v>
      </c>
      <c r="C701" s="65">
        <v>29</v>
      </c>
      <c r="D701" s="66">
        <v>0</v>
      </c>
    </row>
    <row r="702" spans="1:14" x14ac:dyDescent="0.2">
      <c r="A702" s="14">
        <v>44073.125</v>
      </c>
      <c r="B702" s="65">
        <v>14.578934</v>
      </c>
      <c r="C702" s="65">
        <v>28</v>
      </c>
      <c r="D702" s="66">
        <v>0</v>
      </c>
    </row>
    <row r="703" spans="1:14" x14ac:dyDescent="0.2">
      <c r="A703" s="14">
        <v>44073.166666666672</v>
      </c>
      <c r="B703" s="65">
        <v>14.088934</v>
      </c>
      <c r="C703" s="65">
        <v>30</v>
      </c>
      <c r="D703" s="66">
        <v>0</v>
      </c>
    </row>
    <row r="704" spans="1:14" x14ac:dyDescent="0.2">
      <c r="A704" s="14">
        <v>44073.208333333328</v>
      </c>
      <c r="B704" s="65">
        <v>11.448935000000001</v>
      </c>
      <c r="C704" s="65">
        <v>36</v>
      </c>
      <c r="D704" s="66">
        <v>0</v>
      </c>
    </row>
    <row r="705" spans="1:14" x14ac:dyDescent="0.2">
      <c r="A705" s="14">
        <v>44073.25</v>
      </c>
      <c r="B705" s="65">
        <v>12.358934</v>
      </c>
      <c r="C705" s="65">
        <v>33</v>
      </c>
      <c r="D705" s="66">
        <v>0</v>
      </c>
    </row>
    <row r="706" spans="1:14" x14ac:dyDescent="0.2">
      <c r="A706" s="14">
        <v>44073.291666666672</v>
      </c>
      <c r="B706" s="65">
        <v>13.148934000000001</v>
      </c>
      <c r="C706" s="65">
        <v>31</v>
      </c>
      <c r="D706" s="66">
        <v>0</v>
      </c>
      <c r="F706" s="65" t="s">
        <v>537</v>
      </c>
      <c r="G706" s="65" t="s">
        <v>537</v>
      </c>
      <c r="I706" s="65" t="s">
        <v>537</v>
      </c>
      <c r="J706" s="65" t="s">
        <v>537</v>
      </c>
      <c r="K706" s="65" t="s">
        <v>537</v>
      </c>
    </row>
    <row r="707" spans="1:14" x14ac:dyDescent="0.2">
      <c r="A707" s="14">
        <v>44073.333333333328</v>
      </c>
      <c r="B707" s="65">
        <v>15.118935</v>
      </c>
      <c r="C707" s="65">
        <v>27</v>
      </c>
      <c r="D707" s="66">
        <v>0</v>
      </c>
      <c r="F707" s="65" t="s">
        <v>537</v>
      </c>
      <c r="G707" s="65" t="s">
        <v>537</v>
      </c>
      <c r="I707" s="65" t="s">
        <v>537</v>
      </c>
      <c r="J707" s="65" t="s">
        <v>537</v>
      </c>
      <c r="K707" s="65" t="s">
        <v>537</v>
      </c>
    </row>
    <row r="708" spans="1:14" x14ac:dyDescent="0.2">
      <c r="A708" s="14">
        <v>44073.375</v>
      </c>
      <c r="B708" s="65">
        <v>16.728933000000001</v>
      </c>
      <c r="C708" s="65">
        <v>24</v>
      </c>
      <c r="D708" s="66">
        <v>0</v>
      </c>
      <c r="F708" s="65" t="s">
        <v>537</v>
      </c>
      <c r="G708" s="65" t="s">
        <v>537</v>
      </c>
      <c r="I708" s="65" t="s">
        <v>537</v>
      </c>
      <c r="J708" s="65" t="s">
        <v>537</v>
      </c>
      <c r="K708" s="65" t="s">
        <v>537</v>
      </c>
    </row>
    <row r="709" spans="1:14" x14ac:dyDescent="0.2">
      <c r="A709" s="14">
        <v>44073.416666666672</v>
      </c>
      <c r="B709" s="65">
        <v>18.958935</v>
      </c>
      <c r="C709" s="65">
        <v>21</v>
      </c>
      <c r="D709" s="66">
        <v>0</v>
      </c>
      <c r="F709" s="65" t="s">
        <v>537</v>
      </c>
      <c r="G709" s="65" t="s">
        <v>537</v>
      </c>
      <c r="I709" s="65" t="s">
        <v>537</v>
      </c>
      <c r="J709" s="65" t="s">
        <v>537</v>
      </c>
      <c r="K709" s="65" t="s">
        <v>537</v>
      </c>
    </row>
    <row r="710" spans="1:14" x14ac:dyDescent="0.2">
      <c r="A710" s="14">
        <v>44073.458333333328</v>
      </c>
      <c r="B710" s="65">
        <v>20.448934999999999</v>
      </c>
      <c r="C710" s="65">
        <v>19</v>
      </c>
      <c r="D710" s="66">
        <v>0</v>
      </c>
      <c r="F710" s="65" t="s">
        <v>537</v>
      </c>
      <c r="G710" s="65" t="s">
        <v>537</v>
      </c>
      <c r="I710" s="65" t="s">
        <v>537</v>
      </c>
      <c r="J710" s="65" t="s">
        <v>537</v>
      </c>
      <c r="K710" s="65" t="s">
        <v>537</v>
      </c>
    </row>
    <row r="711" spans="1:14" x14ac:dyDescent="0.2">
      <c r="A711" s="14">
        <v>44073.5</v>
      </c>
      <c r="B711" s="65">
        <v>21.238934</v>
      </c>
      <c r="C711" s="65">
        <v>17</v>
      </c>
      <c r="D711" s="66">
        <v>0</v>
      </c>
      <c r="F711" s="65" t="s">
        <v>537</v>
      </c>
      <c r="G711" s="65" t="s">
        <v>537</v>
      </c>
      <c r="I711" s="65" t="s">
        <v>537</v>
      </c>
      <c r="J711" s="65" t="s">
        <v>537</v>
      </c>
      <c r="K711" s="65" t="s">
        <v>537</v>
      </c>
    </row>
    <row r="712" spans="1:14" x14ac:dyDescent="0.2">
      <c r="A712" s="14">
        <v>44073.541666666672</v>
      </c>
      <c r="B712" s="65">
        <v>20.088933999999998</v>
      </c>
      <c r="C712" s="65">
        <v>18</v>
      </c>
      <c r="D712" s="66">
        <v>0</v>
      </c>
      <c r="F712" s="65" t="s">
        <v>537</v>
      </c>
      <c r="G712" s="65" t="s">
        <v>537</v>
      </c>
      <c r="I712" s="65" t="s">
        <v>537</v>
      </c>
      <c r="J712" s="65" t="s">
        <v>537</v>
      </c>
      <c r="K712" s="65" t="s">
        <v>537</v>
      </c>
    </row>
    <row r="713" spans="1:14" x14ac:dyDescent="0.2">
      <c r="A713" s="14">
        <v>44073.583333333328</v>
      </c>
      <c r="B713" s="65">
        <v>22.978933000000001</v>
      </c>
      <c r="C713" s="65">
        <v>10</v>
      </c>
      <c r="D713" s="66">
        <v>0</v>
      </c>
      <c r="F713" s="65" t="s">
        <v>537</v>
      </c>
      <c r="G713" s="65" t="s">
        <v>537</v>
      </c>
      <c r="I713" s="65" t="s">
        <v>537</v>
      </c>
      <c r="J713" s="65" t="s">
        <v>537</v>
      </c>
      <c r="K713" s="65" t="s">
        <v>537</v>
      </c>
    </row>
    <row r="714" spans="1:14" x14ac:dyDescent="0.2">
      <c r="A714" s="14">
        <v>44073.625</v>
      </c>
      <c r="B714" s="65">
        <v>23.048935</v>
      </c>
      <c r="C714" s="65">
        <v>9</v>
      </c>
      <c r="D714" s="66">
        <v>0</v>
      </c>
      <c r="F714" s="65" t="s">
        <v>537</v>
      </c>
      <c r="G714" s="65" t="s">
        <v>537</v>
      </c>
      <c r="I714" s="65" t="s">
        <v>537</v>
      </c>
      <c r="J714" s="65" t="s">
        <v>537</v>
      </c>
      <c r="K714" s="65" t="s">
        <v>537</v>
      </c>
    </row>
    <row r="715" spans="1:14" x14ac:dyDescent="0.2">
      <c r="A715" s="14">
        <v>44073.666666666672</v>
      </c>
      <c r="B715" s="65">
        <v>22.608934000000001</v>
      </c>
      <c r="C715" s="65">
        <v>9</v>
      </c>
      <c r="D715" s="66">
        <v>0</v>
      </c>
      <c r="F715" s="65" t="s">
        <v>537</v>
      </c>
      <c r="G715" s="65" t="s">
        <v>537</v>
      </c>
      <c r="I715" s="65" t="s">
        <v>537</v>
      </c>
      <c r="J715" s="65" t="s">
        <v>537</v>
      </c>
      <c r="K715" s="65" t="s">
        <v>537</v>
      </c>
    </row>
    <row r="716" spans="1:14" x14ac:dyDescent="0.2">
      <c r="A716" s="14">
        <v>44073.708333333328</v>
      </c>
      <c r="B716" s="65">
        <v>21.258934</v>
      </c>
      <c r="C716" s="65">
        <v>10</v>
      </c>
      <c r="D716" s="66">
        <v>0</v>
      </c>
    </row>
    <row r="717" spans="1:14" x14ac:dyDescent="0.2">
      <c r="A717" s="14">
        <v>44073.75</v>
      </c>
      <c r="B717" s="65">
        <v>16.888935</v>
      </c>
      <c r="C717" s="65">
        <v>13</v>
      </c>
      <c r="D717" s="66">
        <v>0</v>
      </c>
    </row>
    <row r="718" spans="1:14" x14ac:dyDescent="0.2">
      <c r="A718" s="14">
        <v>44073.791666666672</v>
      </c>
      <c r="B718" s="65">
        <v>14.5289345</v>
      </c>
      <c r="C718" s="65">
        <v>15</v>
      </c>
      <c r="D718" s="66">
        <v>0</v>
      </c>
      <c r="E718" s="67">
        <v>0</v>
      </c>
      <c r="L718" s="8"/>
      <c r="M718" s="8"/>
      <c r="N718" s="8"/>
    </row>
    <row r="719" spans="1:14" x14ac:dyDescent="0.2">
      <c r="A719" s="14">
        <v>44073.833333333328</v>
      </c>
      <c r="B719" s="65">
        <v>9.4589339999999993</v>
      </c>
      <c r="C719" s="65">
        <v>22</v>
      </c>
      <c r="D719" s="66">
        <v>0</v>
      </c>
    </row>
    <row r="720" spans="1:14" x14ac:dyDescent="0.2">
      <c r="A720" s="14">
        <v>44073.875</v>
      </c>
      <c r="B720" s="65">
        <v>7.3789340000000001</v>
      </c>
      <c r="C720" s="65">
        <v>27</v>
      </c>
      <c r="D720" s="66">
        <v>0</v>
      </c>
    </row>
    <row r="721" spans="1:11" x14ac:dyDescent="0.2">
      <c r="A721" s="14">
        <v>44073.916666666672</v>
      </c>
      <c r="B721" s="65">
        <v>6.9489336000000002</v>
      </c>
      <c r="C721" s="65">
        <v>27</v>
      </c>
      <c r="D721" s="66">
        <v>0</v>
      </c>
    </row>
    <row r="722" spans="1:11" x14ac:dyDescent="0.2">
      <c r="A722" s="14">
        <v>44073.958333333328</v>
      </c>
      <c r="B722" s="65">
        <v>6.3689337000000004</v>
      </c>
      <c r="C722" s="65">
        <v>28</v>
      </c>
      <c r="D722" s="66">
        <v>0</v>
      </c>
    </row>
    <row r="723" spans="1:11" x14ac:dyDescent="0.2">
      <c r="A723" s="14">
        <v>44074</v>
      </c>
      <c r="B723" s="65">
        <v>4.6689340000000001</v>
      </c>
      <c r="C723" s="65">
        <v>31</v>
      </c>
      <c r="D723" s="66">
        <v>0</v>
      </c>
    </row>
    <row r="724" spans="1:11" x14ac:dyDescent="0.2">
      <c r="A724" s="14">
        <v>44074.041666666672</v>
      </c>
      <c r="B724" s="65">
        <v>4.0689339999999996</v>
      </c>
      <c r="C724" s="65">
        <v>32</v>
      </c>
      <c r="D724" s="66">
        <v>0</v>
      </c>
    </row>
    <row r="725" spans="1:11" x14ac:dyDescent="0.2">
      <c r="A725" s="14">
        <v>44074.083333333328</v>
      </c>
      <c r="B725" s="65">
        <v>3.3889336999999999</v>
      </c>
      <c r="C725" s="65">
        <v>35</v>
      </c>
      <c r="D725" s="66">
        <v>0</v>
      </c>
    </row>
    <row r="726" spans="1:11" x14ac:dyDescent="0.2">
      <c r="A726" s="14">
        <v>44074.125</v>
      </c>
      <c r="B726" s="65">
        <v>3.1089337000000001</v>
      </c>
      <c r="C726" s="65">
        <v>37</v>
      </c>
      <c r="D726" s="66">
        <v>0</v>
      </c>
    </row>
    <row r="727" spans="1:11" x14ac:dyDescent="0.2">
      <c r="A727" s="14">
        <v>44074.166666666672</v>
      </c>
      <c r="B727" s="65">
        <v>2.8189337000000001</v>
      </c>
      <c r="C727" s="65">
        <v>47</v>
      </c>
      <c r="D727" s="66">
        <v>0</v>
      </c>
    </row>
    <row r="728" spans="1:11" x14ac:dyDescent="0.2">
      <c r="A728" s="14">
        <v>44074.208333333328</v>
      </c>
      <c r="B728" s="65">
        <v>4.0989336999999999</v>
      </c>
      <c r="C728" s="65">
        <v>65</v>
      </c>
      <c r="D728" s="66">
        <v>0</v>
      </c>
    </row>
    <row r="729" spans="1:11" x14ac:dyDescent="0.2">
      <c r="A729" s="14">
        <v>44074.25</v>
      </c>
      <c r="B729" s="65">
        <v>7.4689335999999997</v>
      </c>
      <c r="C729" s="65">
        <v>77</v>
      </c>
      <c r="D729" s="66">
        <v>0</v>
      </c>
    </row>
    <row r="730" spans="1:11" x14ac:dyDescent="0.2">
      <c r="A730" s="14">
        <v>44074.291666666672</v>
      </c>
      <c r="B730" s="65">
        <v>9.0589340000000007</v>
      </c>
      <c r="C730" s="65">
        <v>88</v>
      </c>
      <c r="D730" s="66">
        <v>0</v>
      </c>
      <c r="H730" s="65">
        <v>151402</v>
      </c>
      <c r="K730" s="65">
        <v>178540</v>
      </c>
    </row>
    <row r="731" spans="1:11" x14ac:dyDescent="0.2">
      <c r="A731" s="14">
        <v>44074.333333333328</v>
      </c>
      <c r="B731" s="65">
        <v>10.588934</v>
      </c>
      <c r="C731" s="65">
        <v>83</v>
      </c>
      <c r="D731" s="66">
        <v>0</v>
      </c>
    </row>
    <row r="732" spans="1:11" x14ac:dyDescent="0.2">
      <c r="A732" s="14">
        <v>44074.375</v>
      </c>
      <c r="B732" s="65">
        <v>12.558934000000001</v>
      </c>
      <c r="C732" s="65">
        <v>73</v>
      </c>
      <c r="D732" s="66">
        <v>0</v>
      </c>
    </row>
    <row r="733" spans="1:11" x14ac:dyDescent="0.2">
      <c r="A733" s="14">
        <v>44074.416666666672</v>
      </c>
      <c r="B733" s="65">
        <v>15.048933999999999</v>
      </c>
      <c r="C733" s="65">
        <v>57</v>
      </c>
      <c r="D733" s="66">
        <v>8885</v>
      </c>
    </row>
    <row r="734" spans="1:11" x14ac:dyDescent="0.2">
      <c r="A734" s="14">
        <v>44074.458333333328</v>
      </c>
      <c r="B734" s="65">
        <v>17.658933999999999</v>
      </c>
      <c r="C734" s="65">
        <v>43</v>
      </c>
      <c r="D734" s="66">
        <v>1016</v>
      </c>
    </row>
    <row r="735" spans="1:11" x14ac:dyDescent="0.2">
      <c r="A735" s="14">
        <v>44074.5</v>
      </c>
      <c r="B735" s="65">
        <v>19.568933000000001</v>
      </c>
      <c r="C735" s="65">
        <v>34</v>
      </c>
      <c r="D735" s="66">
        <v>949</v>
      </c>
    </row>
    <row r="736" spans="1:11" x14ac:dyDescent="0.2">
      <c r="A736" s="14">
        <v>44074.541666666672</v>
      </c>
      <c r="B736" s="65">
        <v>20.798935</v>
      </c>
      <c r="C736" s="65">
        <v>29</v>
      </c>
      <c r="D736" s="66">
        <v>0</v>
      </c>
    </row>
    <row r="737" spans="1:5" x14ac:dyDescent="0.2">
      <c r="A737" s="14">
        <v>44074.583333333328</v>
      </c>
      <c r="B737" s="65">
        <v>21.678934000000002</v>
      </c>
      <c r="C737" s="65">
        <v>34</v>
      </c>
      <c r="D737" s="66">
        <v>1046</v>
      </c>
    </row>
    <row r="738" spans="1:5" x14ac:dyDescent="0.2">
      <c r="A738" s="14">
        <v>44074.625</v>
      </c>
      <c r="B738" s="65">
        <v>21.888935</v>
      </c>
      <c r="C738" s="65">
        <v>36</v>
      </c>
      <c r="D738" s="66">
        <v>1046</v>
      </c>
    </row>
    <row r="739" spans="1:5" x14ac:dyDescent="0.2">
      <c r="A739" s="14">
        <v>44074.666666666672</v>
      </c>
      <c r="B739" s="65">
        <v>21.348934</v>
      </c>
      <c r="C739" s="65">
        <v>38</v>
      </c>
      <c r="D739" s="66">
        <v>1046</v>
      </c>
    </row>
    <row r="740" spans="1:5" x14ac:dyDescent="0.2">
      <c r="A740" s="14">
        <v>44074.708333333328</v>
      </c>
      <c r="B740" s="65">
        <v>20.558933</v>
      </c>
      <c r="C740" s="65">
        <v>40</v>
      </c>
      <c r="D740" s="66">
        <v>1231</v>
      </c>
    </row>
    <row r="741" spans="1:5" x14ac:dyDescent="0.2">
      <c r="A741" s="14">
        <v>44074.75</v>
      </c>
      <c r="B741" s="65">
        <v>18.728933000000001</v>
      </c>
      <c r="C741" s="65">
        <v>46</v>
      </c>
      <c r="D741" s="66">
        <v>1098</v>
      </c>
    </row>
    <row r="742" spans="1:5" x14ac:dyDescent="0.2">
      <c r="A742" s="14">
        <v>44074.791666666672</v>
      </c>
      <c r="B742" s="65">
        <v>15.578934</v>
      </c>
      <c r="C742" s="65">
        <v>60</v>
      </c>
      <c r="D742" s="66">
        <v>1132</v>
      </c>
    </row>
    <row r="743" spans="1:5" x14ac:dyDescent="0.2">
      <c r="A743" s="14">
        <v>44074.833333333328</v>
      </c>
      <c r="B743" s="65">
        <v>17.308933</v>
      </c>
      <c r="C743" s="65">
        <v>57</v>
      </c>
      <c r="D743" s="66">
        <v>1103</v>
      </c>
    </row>
    <row r="744" spans="1:5" x14ac:dyDescent="0.2">
      <c r="A744" s="14">
        <v>44074.875</v>
      </c>
      <c r="B744" s="65">
        <v>16.738934</v>
      </c>
      <c r="C744" s="65">
        <v>58</v>
      </c>
      <c r="D744" s="66">
        <v>996</v>
      </c>
    </row>
    <row r="745" spans="1:5" x14ac:dyDescent="0.2">
      <c r="A745" s="14">
        <v>44074.916666666672</v>
      </c>
      <c r="B745" s="65">
        <v>15.118935</v>
      </c>
      <c r="C745" s="65">
        <v>62</v>
      </c>
      <c r="D745" s="66">
        <v>1132</v>
      </c>
    </row>
    <row r="746" spans="1:5" x14ac:dyDescent="0.2">
      <c r="A746" s="14">
        <v>44074.958333333328</v>
      </c>
      <c r="B746" s="65">
        <v>12.048933999999999</v>
      </c>
      <c r="C746" s="65">
        <v>74</v>
      </c>
      <c r="D746" s="66">
        <v>0</v>
      </c>
      <c r="E746" s="67">
        <v>861.66666666666663</v>
      </c>
    </row>
    <row r="747" spans="1:5" x14ac:dyDescent="0.2">
      <c r="A747" s="1"/>
      <c r="B747" s="15"/>
      <c r="C747" s="8"/>
      <c r="D747" s="67"/>
    </row>
    <row r="748" spans="1:5" x14ac:dyDescent="0.2">
      <c r="A748" s="1"/>
      <c r="B748" s="15"/>
      <c r="C748" s="8"/>
      <c r="D748" s="67"/>
    </row>
    <row r="749" spans="1:5" x14ac:dyDescent="0.2">
      <c r="A749" s="11"/>
      <c r="B749" s="15"/>
      <c r="C749" s="8"/>
      <c r="D749" s="67"/>
    </row>
    <row r="750" spans="1:5" x14ac:dyDescent="0.2">
      <c r="A750" s="11"/>
      <c r="B750" s="15"/>
      <c r="C750" s="8"/>
      <c r="D750" s="67"/>
    </row>
    <row r="751" spans="1:5" x14ac:dyDescent="0.2">
      <c r="A751" s="11"/>
      <c r="B751" s="15"/>
      <c r="C751" s="8"/>
      <c r="D751" s="67"/>
    </row>
    <row r="752" spans="1:5" x14ac:dyDescent="0.2">
      <c r="A752" s="11"/>
      <c r="B752" s="15"/>
      <c r="C752" s="8"/>
      <c r="D752" s="67"/>
    </row>
    <row r="753" spans="1:4" x14ac:dyDescent="0.2">
      <c r="A753" s="11"/>
      <c r="B753" s="15"/>
      <c r="C753" s="8"/>
      <c r="D753" s="67"/>
    </row>
    <row r="754" spans="1:4" x14ac:dyDescent="0.2">
      <c r="A754" s="11"/>
      <c r="B754" s="15"/>
      <c r="C754" s="8"/>
      <c r="D754" s="67"/>
    </row>
    <row r="755" spans="1:4" x14ac:dyDescent="0.2">
      <c r="A755" s="11"/>
      <c r="B755" s="15"/>
      <c r="C755" s="8"/>
      <c r="D755" s="67"/>
    </row>
    <row r="756" spans="1:4" x14ac:dyDescent="0.2">
      <c r="A756" s="8"/>
      <c r="B756" s="15"/>
      <c r="C756" s="8"/>
      <c r="D756" s="67"/>
    </row>
    <row r="757" spans="1:4" x14ac:dyDescent="0.2">
      <c r="A757" s="11"/>
      <c r="B757" s="15"/>
      <c r="C757" s="8"/>
      <c r="D757" s="67"/>
    </row>
    <row r="758" spans="1:4" x14ac:dyDescent="0.2">
      <c r="A758" s="11"/>
      <c r="B758" s="15"/>
      <c r="C758" s="8"/>
      <c r="D758" s="67"/>
    </row>
    <row r="759" spans="1:4" x14ac:dyDescent="0.2">
      <c r="A759" s="11"/>
      <c r="B759" s="15"/>
      <c r="C759" s="8"/>
      <c r="D759" s="67"/>
    </row>
    <row r="760" spans="1:4" x14ac:dyDescent="0.2">
      <c r="A760" s="11"/>
      <c r="B760" s="15"/>
      <c r="C760" s="8"/>
      <c r="D760" s="67"/>
    </row>
    <row r="761" spans="1:4" x14ac:dyDescent="0.2">
      <c r="A761" s="11"/>
      <c r="B761" s="15"/>
      <c r="C761" s="8"/>
      <c r="D761" s="67"/>
    </row>
    <row r="762" spans="1:4" x14ac:dyDescent="0.2">
      <c r="A762" s="11"/>
      <c r="B762" s="15"/>
      <c r="C762" s="8"/>
      <c r="D762" s="67"/>
    </row>
    <row r="763" spans="1:4" x14ac:dyDescent="0.2">
      <c r="A763" s="11"/>
      <c r="B763" s="15"/>
      <c r="C763" s="8"/>
      <c r="D763" s="67"/>
    </row>
    <row r="764" spans="1:4" x14ac:dyDescent="0.2">
      <c r="A764" s="11"/>
      <c r="B764" s="15"/>
      <c r="C764" s="8"/>
      <c r="D764" s="67"/>
    </row>
    <row r="765" spans="1:4" x14ac:dyDescent="0.2">
      <c r="A765" s="8"/>
      <c r="B765" s="15"/>
      <c r="C765" s="8"/>
      <c r="D765" s="67"/>
    </row>
    <row r="766" spans="1:4" x14ac:dyDescent="0.2">
      <c r="A766" s="11"/>
      <c r="B766" s="15"/>
      <c r="C766" s="8"/>
      <c r="D766" s="67"/>
    </row>
    <row r="767" spans="1:4" x14ac:dyDescent="0.2">
      <c r="A767" s="11"/>
      <c r="B767" s="15"/>
      <c r="C767" s="8"/>
      <c r="D767" s="67"/>
    </row>
    <row r="768" spans="1:4" x14ac:dyDescent="0.2">
      <c r="A768" s="11"/>
      <c r="B768" s="15"/>
      <c r="C768" s="8"/>
      <c r="D768" s="67"/>
    </row>
    <row r="769" spans="1:4" x14ac:dyDescent="0.2">
      <c r="A769" s="11"/>
      <c r="B769" s="15"/>
      <c r="C769" s="8"/>
      <c r="D769" s="67"/>
    </row>
    <row r="770" spans="1:4" x14ac:dyDescent="0.2">
      <c r="A770" s="11"/>
      <c r="B770" s="15"/>
      <c r="C770" s="8"/>
      <c r="D770" s="67"/>
    </row>
    <row r="771" spans="1:4" x14ac:dyDescent="0.2">
      <c r="A771" s="11"/>
      <c r="B771" s="15"/>
      <c r="C771" s="8"/>
      <c r="D771" s="67"/>
    </row>
    <row r="772" spans="1:4" x14ac:dyDescent="0.2">
      <c r="A772" s="11"/>
      <c r="B772" s="15"/>
      <c r="C772" s="8"/>
      <c r="D772" s="67"/>
    </row>
    <row r="773" spans="1:4" x14ac:dyDescent="0.2">
      <c r="A773" s="11"/>
      <c r="B773" s="15"/>
      <c r="C773" s="8"/>
      <c r="D773" s="67"/>
    </row>
    <row r="774" spans="1:4" x14ac:dyDescent="0.2">
      <c r="A774" s="8"/>
      <c r="B774" s="15"/>
      <c r="C774" s="8"/>
      <c r="D774" s="67"/>
    </row>
    <row r="775" spans="1:4" x14ac:dyDescent="0.2">
      <c r="A775" s="11"/>
      <c r="B775" s="15"/>
      <c r="C775" s="8"/>
      <c r="D775" s="67"/>
    </row>
    <row r="776" spans="1:4" x14ac:dyDescent="0.2">
      <c r="A776" s="11"/>
      <c r="B776" s="15"/>
      <c r="C776" s="8"/>
      <c r="D776" s="67"/>
    </row>
    <row r="777" spans="1:4" x14ac:dyDescent="0.2">
      <c r="A777" s="11"/>
      <c r="B777" s="15"/>
      <c r="C777" s="8"/>
      <c r="D777" s="67"/>
    </row>
    <row r="778" spans="1:4" x14ac:dyDescent="0.2">
      <c r="A778" s="11"/>
      <c r="B778" s="15"/>
      <c r="C778" s="8"/>
      <c r="D778" s="67"/>
    </row>
    <row r="779" spans="1:4" x14ac:dyDescent="0.2">
      <c r="A779" s="11"/>
      <c r="B779" s="15"/>
      <c r="C779" s="8"/>
      <c r="D779" s="67"/>
    </row>
    <row r="780" spans="1:4" x14ac:dyDescent="0.2">
      <c r="A780" s="11"/>
      <c r="B780" s="15"/>
      <c r="C780" s="8"/>
      <c r="D780" s="67"/>
    </row>
    <row r="781" spans="1:4" x14ac:dyDescent="0.2">
      <c r="A781" s="11"/>
      <c r="B781" s="15"/>
      <c r="C781" s="8"/>
      <c r="D781" s="67"/>
    </row>
    <row r="782" spans="1:4" x14ac:dyDescent="0.2">
      <c r="A782" s="11"/>
      <c r="B782" s="15"/>
      <c r="C782" s="8"/>
      <c r="D782" s="67"/>
    </row>
    <row r="783" spans="1:4" x14ac:dyDescent="0.2">
      <c r="A783" s="8"/>
      <c r="B783" s="15"/>
      <c r="C783" s="8"/>
      <c r="D783" s="67"/>
    </row>
    <row r="784" spans="1:4" x14ac:dyDescent="0.2">
      <c r="A784" s="11"/>
      <c r="B784" s="15"/>
      <c r="C784" s="8"/>
      <c r="D784" s="67"/>
    </row>
    <row r="785" spans="1:4" x14ac:dyDescent="0.2">
      <c r="A785" s="11"/>
      <c r="B785" s="15"/>
      <c r="C785" s="8"/>
      <c r="D785" s="67"/>
    </row>
    <row r="786" spans="1:4" x14ac:dyDescent="0.2">
      <c r="A786" s="11"/>
      <c r="B786" s="15"/>
      <c r="C786" s="8"/>
      <c r="D786" s="67"/>
    </row>
    <row r="787" spans="1:4" x14ac:dyDescent="0.2">
      <c r="A787" s="11"/>
      <c r="B787" s="15"/>
      <c r="C787" s="8"/>
      <c r="D787" s="67"/>
    </row>
    <row r="788" spans="1:4" x14ac:dyDescent="0.2">
      <c r="A788" s="11"/>
      <c r="B788" s="15"/>
      <c r="C788" s="8"/>
      <c r="D788" s="67"/>
    </row>
    <row r="789" spans="1:4" x14ac:dyDescent="0.2">
      <c r="A789" s="11"/>
      <c r="B789" s="15"/>
      <c r="C789" s="8"/>
      <c r="D789" s="67"/>
    </row>
    <row r="790" spans="1:4" x14ac:dyDescent="0.2">
      <c r="A790" s="11"/>
      <c r="B790" s="15"/>
      <c r="C790" s="8"/>
      <c r="D790" s="67"/>
    </row>
    <row r="791" spans="1:4" x14ac:dyDescent="0.2">
      <c r="A791" s="11"/>
      <c r="B791" s="15"/>
      <c r="C791" s="8"/>
      <c r="D791" s="67"/>
    </row>
    <row r="792" spans="1:4" x14ac:dyDescent="0.2">
      <c r="A792" s="8"/>
      <c r="B792" s="15"/>
      <c r="C792" s="8"/>
      <c r="D792" s="67"/>
    </row>
    <row r="793" spans="1:4" x14ac:dyDescent="0.2">
      <c r="A793" s="11"/>
      <c r="B793" s="15"/>
      <c r="C793" s="8"/>
      <c r="D793" s="67"/>
    </row>
    <row r="794" spans="1:4" x14ac:dyDescent="0.2">
      <c r="A794" s="11"/>
      <c r="B794" s="15"/>
      <c r="C794" s="8"/>
      <c r="D794" s="67"/>
    </row>
    <row r="795" spans="1:4" x14ac:dyDescent="0.2">
      <c r="A795" s="11"/>
      <c r="B795" s="15"/>
      <c r="C795" s="8"/>
      <c r="D795" s="67"/>
    </row>
    <row r="796" spans="1:4" x14ac:dyDescent="0.2">
      <c r="A796" s="11"/>
      <c r="B796" s="15"/>
      <c r="C796" s="8"/>
      <c r="D796" s="67"/>
    </row>
    <row r="797" spans="1:4" x14ac:dyDescent="0.2">
      <c r="A797" s="11"/>
      <c r="B797" s="15"/>
      <c r="C797" s="8"/>
      <c r="D797" s="67"/>
    </row>
    <row r="798" spans="1:4" x14ac:dyDescent="0.2">
      <c r="A798" s="11"/>
      <c r="B798" s="15"/>
      <c r="C798" s="8"/>
      <c r="D798" s="67"/>
    </row>
    <row r="799" spans="1:4" x14ac:dyDescent="0.2">
      <c r="A799" s="11"/>
      <c r="B799" s="15"/>
      <c r="C799" s="8"/>
      <c r="D799" s="67"/>
    </row>
    <row r="800" spans="1:4" x14ac:dyDescent="0.2">
      <c r="A800" s="11"/>
      <c r="B800" s="15"/>
      <c r="C800" s="8"/>
      <c r="D800" s="67"/>
    </row>
    <row r="801" spans="1:4" x14ac:dyDescent="0.2">
      <c r="A801" s="8"/>
      <c r="B801" s="15"/>
      <c r="C801" s="8"/>
      <c r="D801" s="67"/>
    </row>
    <row r="802" spans="1:4" x14ac:dyDescent="0.2">
      <c r="A802" s="11"/>
    </row>
    <row r="803" spans="1:4" x14ac:dyDescent="0.2">
      <c r="A803" s="11"/>
    </row>
    <row r="804" spans="1:4" x14ac:dyDescent="0.2">
      <c r="A804" s="11"/>
    </row>
    <row r="805" spans="1:4" x14ac:dyDescent="0.2">
      <c r="A805" s="11"/>
    </row>
    <row r="806" spans="1:4" x14ac:dyDescent="0.2">
      <c r="A806" s="11"/>
    </row>
    <row r="807" spans="1:4" x14ac:dyDescent="0.2">
      <c r="A807" s="11"/>
    </row>
    <row r="808" spans="1:4" x14ac:dyDescent="0.2">
      <c r="A808" s="11"/>
    </row>
    <row r="809" spans="1:4" x14ac:dyDescent="0.2">
      <c r="A809" s="11"/>
    </row>
    <row r="810" spans="1:4" x14ac:dyDescent="0.2">
      <c r="A810" s="8"/>
    </row>
    <row r="811" spans="1:4" x14ac:dyDescent="0.2">
      <c r="A811" s="11"/>
    </row>
    <row r="812" spans="1:4" x14ac:dyDescent="0.2">
      <c r="A812" s="11"/>
    </row>
    <row r="813" spans="1:4" x14ac:dyDescent="0.2">
      <c r="A813" s="11"/>
    </row>
    <row r="814" spans="1:4" x14ac:dyDescent="0.2">
      <c r="A814" s="11"/>
    </row>
    <row r="815" spans="1:4" x14ac:dyDescent="0.2">
      <c r="A815" s="11"/>
    </row>
    <row r="816" spans="1:4" x14ac:dyDescent="0.2">
      <c r="A816" s="11"/>
    </row>
    <row r="817" spans="1:1" x14ac:dyDescent="0.2">
      <c r="A817" s="11"/>
    </row>
    <row r="818" spans="1:1" x14ac:dyDescent="0.2">
      <c r="A818" s="11"/>
    </row>
    <row r="819" spans="1:1" x14ac:dyDescent="0.2">
      <c r="A819" s="8"/>
    </row>
    <row r="820" spans="1:1" x14ac:dyDescent="0.2">
      <c r="A820" s="11"/>
    </row>
    <row r="821" spans="1:1" x14ac:dyDescent="0.2">
      <c r="A821" s="11"/>
    </row>
    <row r="822" spans="1:1" x14ac:dyDescent="0.2">
      <c r="A822" s="11"/>
    </row>
    <row r="823" spans="1:1" x14ac:dyDescent="0.2">
      <c r="A823" s="11"/>
    </row>
    <row r="824" spans="1:1" x14ac:dyDescent="0.2">
      <c r="A824" s="11"/>
    </row>
    <row r="825" spans="1:1" x14ac:dyDescent="0.2">
      <c r="A825" s="11"/>
    </row>
    <row r="826" spans="1:1" x14ac:dyDescent="0.2">
      <c r="A826" s="11"/>
    </row>
    <row r="827" spans="1:1" x14ac:dyDescent="0.2">
      <c r="A827" s="11"/>
    </row>
    <row r="828" spans="1:1" x14ac:dyDescent="0.2">
      <c r="A828" s="8"/>
    </row>
  </sheetData>
  <mergeCells count="2">
    <mergeCell ref="F1:K1"/>
    <mergeCell ref="B1:E1"/>
  </mergeCells>
  <conditionalFormatting sqref="I21:K21 I10:K19 I178:K187 I346:K355 I514:K523 I682:K691 I34:K43 I202:K211 I226:K235 I370:K379 I538:K547 I45:K45 I69:K69 I93:K93 I165:K165 I189:K189 I213:K213 I237:K237 I260:K260 I333:K333 I357:K357 I381:K381 I405:K405 I429:K429 I501:K501 I525:K525 I549:K549 I665:K665 I698:K698 I718:K718 I706:K715 F75:H97 F99:H121 F123:H145 F147:H169 F171:H241 F243:H265 F267:H289 F291:H313 F315:H337 F339:H409 F411:H433 F435:H457 F459:H481 F483:H505 F507:H601 F602:G602 F627:H645 F626:G626 F603:H625 F647:H668 F646:G646 F671:H1048576 F669:G670 J2:K9 F2:H73 F1">
    <cfRule type="containsText" dxfId="624" priority="104" operator="containsText" text="off">
      <formula>NOT(ISERROR(SEARCH("off",F1)))</formula>
    </cfRule>
  </conditionalFormatting>
  <conditionalFormatting sqref="I2:I9 I22:I33 I46:I68 I70:I73 I94:I97 I166:I169 I190:I201 I214:I225 I238:I241 I261:I265 I334:I337 I358:I369 I382:I404 I406:I409 I430:I433 I502:I505 I526:I537 I550:I601 I666:I668 I699:I705 I719:I1048576 I20 I44 I188 I212 I236 I356 I380 I524 I548 I692:I697 I716:I717 I75:I92 I99:I121 I123:I145 I147:I164 I171:I177 I243:I259 I267:I289 I291:I313 I315:I332 I339:I345 I411:I428 I435:I457 I459:I481 I483:I500 I507:I513 I603:I625 I627:I645 I647:I664 I670:I681">
    <cfRule type="containsText" dxfId="623" priority="103" operator="containsText" text="off">
      <formula>NOT(ISERROR(SEARCH("off",I2)))</formula>
    </cfRule>
  </conditionalFormatting>
  <conditionalFormatting sqref="J22:K33 J46:K68 J70:K73 J94:K97 J166:K169 J190:K201 J214:K225 J238:K241 J261:K265 J334:K337 J358:K369 J382:K404 J406:K409 J430:K433 J502:K505 J526:K537 J550:K601 J666:K668 J699:K705 J719:K1048576 J20:K20 J44:K44 J188:K188 J212:K212 J236:K236 J356:K356 J380:K380 J524:K524 J548:K548 J692:K697 J716:K717 J75:K92 J99:K121 J123:K145 J147:K164 J171:K177 J243:K259 J267:K289 J291:K313 J315:K332 J339:K345 J411:K428 J435:K457 J459:K481 J483:K500 J507:K513 J603:K625 J627:K645 J647:K664 J671:K681 J670">
    <cfRule type="containsText" dxfId="622" priority="102" operator="containsText" text="off">
      <formula>NOT(ISERROR(SEARCH("off",J20)))</formula>
    </cfRule>
  </conditionalFormatting>
  <conditionalFormatting sqref="F74:H74">
    <cfRule type="containsText" dxfId="621" priority="76" operator="containsText" text="off">
      <formula>NOT(ISERROR(SEARCH("off",F74)))</formula>
    </cfRule>
  </conditionalFormatting>
  <conditionalFormatting sqref="I74">
    <cfRule type="containsText" dxfId="620" priority="75" operator="containsText" text="off">
      <formula>NOT(ISERROR(SEARCH("off",I74)))</formula>
    </cfRule>
  </conditionalFormatting>
  <conditionalFormatting sqref="J74">
    <cfRule type="containsText" dxfId="619" priority="74" operator="containsText" text="off">
      <formula>NOT(ISERROR(SEARCH("off",J74)))</formula>
    </cfRule>
  </conditionalFormatting>
  <conditionalFormatting sqref="K74">
    <cfRule type="containsText" dxfId="618" priority="73" operator="containsText" text="off">
      <formula>NOT(ISERROR(SEARCH("off",K74)))</formula>
    </cfRule>
  </conditionalFormatting>
  <conditionalFormatting sqref="F98:H98">
    <cfRule type="containsText" dxfId="617" priority="72" operator="containsText" text="off">
      <formula>NOT(ISERROR(SEARCH("off",F98)))</formula>
    </cfRule>
  </conditionalFormatting>
  <conditionalFormatting sqref="I98">
    <cfRule type="containsText" dxfId="616" priority="71" operator="containsText" text="off">
      <formula>NOT(ISERROR(SEARCH("off",I98)))</formula>
    </cfRule>
  </conditionalFormatting>
  <conditionalFormatting sqref="J98">
    <cfRule type="containsText" dxfId="615" priority="70" operator="containsText" text="off">
      <formula>NOT(ISERROR(SEARCH("off",J98)))</formula>
    </cfRule>
  </conditionalFormatting>
  <conditionalFormatting sqref="K98">
    <cfRule type="containsText" dxfId="614" priority="69" operator="containsText" text="off">
      <formula>NOT(ISERROR(SEARCH("off",K98)))</formula>
    </cfRule>
  </conditionalFormatting>
  <conditionalFormatting sqref="F122:H122">
    <cfRule type="containsText" dxfId="613" priority="68" operator="containsText" text="off">
      <formula>NOT(ISERROR(SEARCH("off",F122)))</formula>
    </cfRule>
  </conditionalFormatting>
  <conditionalFormatting sqref="I122">
    <cfRule type="containsText" dxfId="612" priority="67" operator="containsText" text="off">
      <formula>NOT(ISERROR(SEARCH("off",I122)))</formula>
    </cfRule>
  </conditionalFormatting>
  <conditionalFormatting sqref="J122">
    <cfRule type="containsText" dxfId="611" priority="66" operator="containsText" text="off">
      <formula>NOT(ISERROR(SEARCH("off",J122)))</formula>
    </cfRule>
  </conditionalFormatting>
  <conditionalFormatting sqref="K122">
    <cfRule type="containsText" dxfId="610" priority="65" operator="containsText" text="off">
      <formula>NOT(ISERROR(SEARCH("off",K122)))</formula>
    </cfRule>
  </conditionalFormatting>
  <conditionalFormatting sqref="F146:H146">
    <cfRule type="containsText" dxfId="609" priority="64" operator="containsText" text="off">
      <formula>NOT(ISERROR(SEARCH("off",F146)))</formula>
    </cfRule>
  </conditionalFormatting>
  <conditionalFormatting sqref="I146">
    <cfRule type="containsText" dxfId="608" priority="63" operator="containsText" text="off">
      <formula>NOT(ISERROR(SEARCH("off",I146)))</formula>
    </cfRule>
  </conditionalFormatting>
  <conditionalFormatting sqref="J146">
    <cfRule type="containsText" dxfId="607" priority="62" operator="containsText" text="off">
      <formula>NOT(ISERROR(SEARCH("off",J146)))</formula>
    </cfRule>
  </conditionalFormatting>
  <conditionalFormatting sqref="K146">
    <cfRule type="containsText" dxfId="606" priority="61" operator="containsText" text="off">
      <formula>NOT(ISERROR(SEARCH("off",K146)))</formula>
    </cfRule>
  </conditionalFormatting>
  <conditionalFormatting sqref="F170:H170">
    <cfRule type="containsText" dxfId="605" priority="60" operator="containsText" text="off">
      <formula>NOT(ISERROR(SEARCH("off",F170)))</formula>
    </cfRule>
  </conditionalFormatting>
  <conditionalFormatting sqref="I170">
    <cfRule type="containsText" dxfId="604" priority="59" operator="containsText" text="off">
      <formula>NOT(ISERROR(SEARCH("off",I170)))</formula>
    </cfRule>
  </conditionalFormatting>
  <conditionalFormatting sqref="J170">
    <cfRule type="containsText" dxfId="603" priority="58" operator="containsText" text="off">
      <formula>NOT(ISERROR(SEARCH("off",J170)))</formula>
    </cfRule>
  </conditionalFormatting>
  <conditionalFormatting sqref="I646">
    <cfRule type="containsText" dxfId="602" priority="6" operator="containsText" text="off">
      <formula>NOT(ISERROR(SEARCH("off",I646)))</formula>
    </cfRule>
  </conditionalFormatting>
  <conditionalFormatting sqref="F242:H242">
    <cfRule type="containsText" dxfId="601" priority="56" operator="containsText" text="off">
      <formula>NOT(ISERROR(SEARCH("off",F242)))</formula>
    </cfRule>
  </conditionalFormatting>
  <conditionalFormatting sqref="I242">
    <cfRule type="containsText" dxfId="600" priority="55" operator="containsText" text="off">
      <formula>NOT(ISERROR(SEARCH("off",I242)))</formula>
    </cfRule>
  </conditionalFormatting>
  <conditionalFormatting sqref="J242">
    <cfRule type="containsText" dxfId="599" priority="54" operator="containsText" text="off">
      <formula>NOT(ISERROR(SEARCH("off",J242)))</formula>
    </cfRule>
  </conditionalFormatting>
  <conditionalFormatting sqref="K242">
    <cfRule type="containsText" dxfId="598" priority="53" operator="containsText" text="off">
      <formula>NOT(ISERROR(SEARCH("off",K242)))</formula>
    </cfRule>
  </conditionalFormatting>
  <conditionalFormatting sqref="K170">
    <cfRule type="containsText" dxfId="597" priority="52" operator="containsText" text="off">
      <formula>NOT(ISERROR(SEARCH("off",K170)))</formula>
    </cfRule>
  </conditionalFormatting>
  <conditionalFormatting sqref="F266:H266">
    <cfRule type="containsText" dxfId="596" priority="51" operator="containsText" text="off">
      <formula>NOT(ISERROR(SEARCH("off",F266)))</formula>
    </cfRule>
  </conditionalFormatting>
  <conditionalFormatting sqref="I266">
    <cfRule type="containsText" dxfId="595" priority="50" operator="containsText" text="off">
      <formula>NOT(ISERROR(SEARCH("off",I266)))</formula>
    </cfRule>
  </conditionalFormatting>
  <conditionalFormatting sqref="J266">
    <cfRule type="containsText" dxfId="594" priority="49" operator="containsText" text="off">
      <formula>NOT(ISERROR(SEARCH("off",J266)))</formula>
    </cfRule>
  </conditionalFormatting>
  <conditionalFormatting sqref="K266">
    <cfRule type="containsText" dxfId="593" priority="48" operator="containsText" text="off">
      <formula>NOT(ISERROR(SEARCH("off",K266)))</formula>
    </cfRule>
  </conditionalFormatting>
  <conditionalFormatting sqref="F290:H290">
    <cfRule type="containsText" dxfId="592" priority="47" operator="containsText" text="off">
      <formula>NOT(ISERROR(SEARCH("off",F290)))</formula>
    </cfRule>
  </conditionalFormatting>
  <conditionalFormatting sqref="I290">
    <cfRule type="containsText" dxfId="591" priority="46" operator="containsText" text="off">
      <formula>NOT(ISERROR(SEARCH("off",I290)))</formula>
    </cfRule>
  </conditionalFormatting>
  <conditionalFormatting sqref="J290">
    <cfRule type="containsText" dxfId="590" priority="45" operator="containsText" text="off">
      <formula>NOT(ISERROR(SEARCH("off",J290)))</formula>
    </cfRule>
  </conditionalFormatting>
  <conditionalFormatting sqref="K290">
    <cfRule type="containsText" dxfId="589" priority="44" operator="containsText" text="off">
      <formula>NOT(ISERROR(SEARCH("off",K290)))</formula>
    </cfRule>
  </conditionalFormatting>
  <conditionalFormatting sqref="F314:H314">
    <cfRule type="containsText" dxfId="588" priority="43" operator="containsText" text="off">
      <formula>NOT(ISERROR(SEARCH("off",F314)))</formula>
    </cfRule>
  </conditionalFormatting>
  <conditionalFormatting sqref="I314">
    <cfRule type="containsText" dxfId="587" priority="42" operator="containsText" text="off">
      <formula>NOT(ISERROR(SEARCH("off",I314)))</formula>
    </cfRule>
  </conditionalFormatting>
  <conditionalFormatting sqref="J314">
    <cfRule type="containsText" dxfId="586" priority="41" operator="containsText" text="off">
      <formula>NOT(ISERROR(SEARCH("off",J314)))</formula>
    </cfRule>
  </conditionalFormatting>
  <conditionalFormatting sqref="K314">
    <cfRule type="containsText" dxfId="585" priority="40" operator="containsText" text="off">
      <formula>NOT(ISERROR(SEARCH("off",K314)))</formula>
    </cfRule>
  </conditionalFormatting>
  <conditionalFormatting sqref="F338:H338">
    <cfRule type="containsText" dxfId="584" priority="39" operator="containsText" text="off">
      <formula>NOT(ISERROR(SEARCH("off",F338)))</formula>
    </cfRule>
  </conditionalFormatting>
  <conditionalFormatting sqref="I338">
    <cfRule type="containsText" dxfId="583" priority="38" operator="containsText" text="off">
      <formula>NOT(ISERROR(SEARCH("off",I338)))</formula>
    </cfRule>
  </conditionalFormatting>
  <conditionalFormatting sqref="J338">
    <cfRule type="containsText" dxfId="582" priority="37" operator="containsText" text="off">
      <formula>NOT(ISERROR(SEARCH("off",J338)))</formula>
    </cfRule>
  </conditionalFormatting>
  <conditionalFormatting sqref="J669:K669">
    <cfRule type="containsText" dxfId="581" priority="2" operator="containsText" text="off">
      <formula>NOT(ISERROR(SEARCH("off",J669)))</formula>
    </cfRule>
  </conditionalFormatting>
  <conditionalFormatting sqref="K338">
    <cfRule type="containsText" dxfId="580" priority="35" operator="containsText" text="off">
      <formula>NOT(ISERROR(SEARCH("off",K338)))</formula>
    </cfRule>
  </conditionalFormatting>
  <conditionalFormatting sqref="F410:H410">
    <cfRule type="containsText" dxfId="579" priority="34" operator="containsText" text="off">
      <formula>NOT(ISERROR(SEARCH("off",F410)))</formula>
    </cfRule>
  </conditionalFormatting>
  <conditionalFormatting sqref="I410">
    <cfRule type="containsText" dxfId="578" priority="33" operator="containsText" text="off">
      <formula>NOT(ISERROR(SEARCH("off",I410)))</formula>
    </cfRule>
  </conditionalFormatting>
  <conditionalFormatting sqref="J410">
    <cfRule type="containsText" dxfId="577" priority="32" operator="containsText" text="off">
      <formula>NOT(ISERROR(SEARCH("off",J410)))</formula>
    </cfRule>
  </conditionalFormatting>
  <conditionalFormatting sqref="K410">
    <cfRule type="containsText" dxfId="576" priority="31" operator="containsText" text="off">
      <formula>NOT(ISERROR(SEARCH("off",K410)))</formula>
    </cfRule>
  </conditionalFormatting>
  <conditionalFormatting sqref="F434:H434">
    <cfRule type="containsText" dxfId="575" priority="30" operator="containsText" text="off">
      <formula>NOT(ISERROR(SEARCH("off",F434)))</formula>
    </cfRule>
  </conditionalFormatting>
  <conditionalFormatting sqref="I434">
    <cfRule type="containsText" dxfId="574" priority="29" operator="containsText" text="off">
      <formula>NOT(ISERROR(SEARCH("off",I434)))</formula>
    </cfRule>
  </conditionalFormatting>
  <conditionalFormatting sqref="J434">
    <cfRule type="containsText" dxfId="573" priority="28" operator="containsText" text="off">
      <formula>NOT(ISERROR(SEARCH("off",J434)))</formula>
    </cfRule>
  </conditionalFormatting>
  <conditionalFormatting sqref="K434">
    <cfRule type="containsText" dxfId="572" priority="27" operator="containsText" text="off">
      <formula>NOT(ISERROR(SEARCH("off",K434)))</formula>
    </cfRule>
  </conditionalFormatting>
  <conditionalFormatting sqref="F458:H458">
    <cfRule type="containsText" dxfId="571" priority="26" operator="containsText" text="off">
      <formula>NOT(ISERROR(SEARCH("off",F458)))</formula>
    </cfRule>
  </conditionalFormatting>
  <conditionalFormatting sqref="I458">
    <cfRule type="containsText" dxfId="570" priority="25" operator="containsText" text="off">
      <formula>NOT(ISERROR(SEARCH("off",I458)))</formula>
    </cfRule>
  </conditionalFormatting>
  <conditionalFormatting sqref="J458">
    <cfRule type="containsText" dxfId="569" priority="24" operator="containsText" text="off">
      <formula>NOT(ISERROR(SEARCH("off",J458)))</formula>
    </cfRule>
  </conditionalFormatting>
  <conditionalFormatting sqref="K458">
    <cfRule type="containsText" dxfId="568" priority="23" operator="containsText" text="off">
      <formula>NOT(ISERROR(SEARCH("off",K458)))</formula>
    </cfRule>
  </conditionalFormatting>
  <conditionalFormatting sqref="F482:H482">
    <cfRule type="containsText" dxfId="567" priority="22" operator="containsText" text="off">
      <formula>NOT(ISERROR(SEARCH("off",F482)))</formula>
    </cfRule>
  </conditionalFormatting>
  <conditionalFormatting sqref="I482">
    <cfRule type="containsText" dxfId="566" priority="21" operator="containsText" text="off">
      <formula>NOT(ISERROR(SEARCH("off",I482)))</formula>
    </cfRule>
  </conditionalFormatting>
  <conditionalFormatting sqref="J482">
    <cfRule type="containsText" dxfId="565" priority="20" operator="containsText" text="off">
      <formula>NOT(ISERROR(SEARCH("off",J482)))</formula>
    </cfRule>
  </conditionalFormatting>
  <conditionalFormatting sqref="K482">
    <cfRule type="containsText" dxfId="564" priority="19" operator="containsText" text="off">
      <formula>NOT(ISERROR(SEARCH("off",K482)))</formula>
    </cfRule>
  </conditionalFormatting>
  <conditionalFormatting sqref="F506:H506">
    <cfRule type="containsText" dxfId="563" priority="18" operator="containsText" text="off">
      <formula>NOT(ISERROR(SEARCH("off",F506)))</formula>
    </cfRule>
  </conditionalFormatting>
  <conditionalFormatting sqref="I506">
    <cfRule type="containsText" dxfId="562" priority="17" operator="containsText" text="off">
      <formula>NOT(ISERROR(SEARCH("off",I506)))</formula>
    </cfRule>
  </conditionalFormatting>
  <conditionalFormatting sqref="J506">
    <cfRule type="containsText" dxfId="561" priority="16" operator="containsText" text="off">
      <formula>NOT(ISERROR(SEARCH("off",J506)))</formula>
    </cfRule>
  </conditionalFormatting>
  <conditionalFormatting sqref="K670">
    <cfRule type="containsText" dxfId="560" priority="1" operator="containsText" text="off">
      <formula>NOT(ISERROR(SEARCH("off",K670)))</formula>
    </cfRule>
  </conditionalFormatting>
  <conditionalFormatting sqref="K506">
    <cfRule type="containsText" dxfId="559" priority="14" operator="containsText" text="off">
      <formula>NOT(ISERROR(SEARCH("off",K506)))</formula>
    </cfRule>
  </conditionalFormatting>
  <conditionalFormatting sqref="H602">
    <cfRule type="containsText" dxfId="558" priority="13" operator="containsText" text="off">
      <formula>NOT(ISERROR(SEARCH("off",H602)))</formula>
    </cfRule>
  </conditionalFormatting>
  <conditionalFormatting sqref="I602">
    <cfRule type="containsText" dxfId="557" priority="12" operator="containsText" text="off">
      <formula>NOT(ISERROR(SEARCH("off",I602)))</formula>
    </cfRule>
  </conditionalFormatting>
  <conditionalFormatting sqref="J602:K602">
    <cfRule type="containsText" dxfId="556" priority="11" operator="containsText" text="off">
      <formula>NOT(ISERROR(SEARCH("off",J602)))</formula>
    </cfRule>
  </conditionalFormatting>
  <conditionalFormatting sqref="H626">
    <cfRule type="containsText" dxfId="555" priority="10" operator="containsText" text="off">
      <formula>NOT(ISERROR(SEARCH("off",H626)))</formula>
    </cfRule>
  </conditionalFormatting>
  <conditionalFormatting sqref="I626">
    <cfRule type="containsText" dxfId="554" priority="9" operator="containsText" text="off">
      <formula>NOT(ISERROR(SEARCH("off",I626)))</formula>
    </cfRule>
  </conditionalFormatting>
  <conditionalFormatting sqref="J626:K626">
    <cfRule type="containsText" dxfId="553" priority="8" operator="containsText" text="off">
      <formula>NOT(ISERROR(SEARCH("off",J626)))</formula>
    </cfRule>
  </conditionalFormatting>
  <conditionalFormatting sqref="H646">
    <cfRule type="containsText" dxfId="552" priority="7" operator="containsText" text="off">
      <formula>NOT(ISERROR(SEARCH("off",H646)))</formula>
    </cfRule>
  </conditionalFormatting>
  <conditionalFormatting sqref="J646:K646">
    <cfRule type="containsText" dxfId="551" priority="5" operator="containsText" text="off">
      <formula>NOT(ISERROR(SEARCH("off",J646)))</formula>
    </cfRule>
  </conditionalFormatting>
  <conditionalFormatting sqref="H670">
    <cfRule type="containsText" dxfId="550" priority="4" operator="containsText" text="off">
      <formula>NOT(ISERROR(SEARCH("off",H670)))</formula>
    </cfRule>
  </conditionalFormatting>
  <conditionalFormatting sqref="I669">
    <cfRule type="containsText" dxfId="549" priority="3" operator="containsText" text="off">
      <formula>NOT(ISERROR(SEARCH("off",I669)))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/>
  <dimension ref="A1:R828"/>
  <sheetViews>
    <sheetView zoomScale="70" zoomScaleNormal="70" zoomScalePageLayoutView="70" workbookViewId="0">
      <pane xSplit="1" topLeftCell="B1" activePane="topRight" state="frozen"/>
      <selection pane="topRight" activeCell="K10" sqref="K10"/>
    </sheetView>
  </sheetViews>
  <sheetFormatPr baseColWidth="10" defaultColWidth="11" defaultRowHeight="16" x14ac:dyDescent="0.2"/>
  <cols>
    <col min="1" max="1" width="25" customWidth="1"/>
    <col min="2" max="2" width="17" style="12" customWidth="1"/>
    <col min="3" max="3" width="13.6640625" customWidth="1"/>
    <col min="4" max="4" width="17.33203125" style="67" customWidth="1"/>
    <col min="5" max="10" width="17" style="8" customWidth="1"/>
    <col min="11" max="14" width="17" customWidth="1"/>
    <col min="15" max="15" width="12.1640625" customWidth="1"/>
    <col min="16" max="16" width="33.5" customWidth="1"/>
    <col min="17" max="19" width="11" customWidth="1"/>
  </cols>
  <sheetData>
    <row r="1" spans="1:17" s="76" customFormat="1" ht="16" customHeight="1" x14ac:dyDescent="0.2">
      <c r="A1" s="103" t="s">
        <v>5731</v>
      </c>
      <c r="B1" s="103"/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M1" s="104"/>
      <c r="N1" s="104"/>
    </row>
    <row r="2" spans="1:17" s="76" customFormat="1" ht="48" x14ac:dyDescent="0.2">
      <c r="A2" s="79"/>
      <c r="B2" s="84" t="s">
        <v>9</v>
      </c>
      <c r="C2" s="77" t="s">
        <v>10</v>
      </c>
      <c r="D2" s="80" t="s">
        <v>52</v>
      </c>
      <c r="E2" s="81" t="s">
        <v>5735</v>
      </c>
      <c r="F2" s="81" t="s">
        <v>529</v>
      </c>
      <c r="G2" s="81" t="s">
        <v>530</v>
      </c>
      <c r="H2" s="81" t="s">
        <v>531</v>
      </c>
      <c r="I2" s="81" t="s">
        <v>532</v>
      </c>
      <c r="J2" s="81" t="s">
        <v>533</v>
      </c>
      <c r="K2" s="81" t="s">
        <v>534</v>
      </c>
      <c r="L2" s="81"/>
      <c r="M2" s="81"/>
      <c r="N2" s="81"/>
      <c r="O2" s="79" t="s">
        <v>5734</v>
      </c>
      <c r="P2" s="79" t="s">
        <v>541</v>
      </c>
    </row>
    <row r="3" spans="1:17" x14ac:dyDescent="0.2">
      <c r="A3" s="14">
        <v>44075</v>
      </c>
      <c r="B3" s="12">
        <v>10.988934499999999</v>
      </c>
      <c r="C3">
        <v>79</v>
      </c>
      <c r="D3" s="67">
        <v>0</v>
      </c>
      <c r="O3" s="70">
        <v>44075</v>
      </c>
      <c r="P3" s="8"/>
      <c r="Q3" s="67"/>
    </row>
    <row r="4" spans="1:17" x14ac:dyDescent="0.2">
      <c r="A4" s="14">
        <v>44075.041666666672</v>
      </c>
      <c r="B4" s="12">
        <v>10.898934000000001</v>
      </c>
      <c r="C4">
        <v>79</v>
      </c>
      <c r="D4" s="67">
        <v>0</v>
      </c>
      <c r="O4" s="70">
        <v>44076</v>
      </c>
      <c r="P4" s="8" t="s">
        <v>542</v>
      </c>
      <c r="Q4" s="67"/>
    </row>
    <row r="5" spans="1:17" x14ac:dyDescent="0.2">
      <c r="A5" s="14">
        <v>44075.083333333328</v>
      </c>
      <c r="B5" s="12">
        <v>10.398934000000001</v>
      </c>
      <c r="C5">
        <v>80</v>
      </c>
      <c r="D5" s="67">
        <v>0</v>
      </c>
      <c r="O5" s="70">
        <v>44077</v>
      </c>
      <c r="P5" s="8" t="s">
        <v>542</v>
      </c>
      <c r="Q5" s="67"/>
    </row>
    <row r="6" spans="1:17" x14ac:dyDescent="0.2">
      <c r="A6" s="14">
        <v>44075.125</v>
      </c>
      <c r="B6" s="12">
        <v>8.9889344999999992</v>
      </c>
      <c r="C6">
        <v>87</v>
      </c>
      <c r="D6" s="67">
        <v>0</v>
      </c>
      <c r="O6" s="70">
        <v>44078</v>
      </c>
      <c r="P6" s="8" t="s">
        <v>543</v>
      </c>
      <c r="Q6" s="67"/>
    </row>
    <row r="7" spans="1:17" x14ac:dyDescent="0.2">
      <c r="A7" s="14">
        <v>44075.166666666672</v>
      </c>
      <c r="B7" s="12">
        <v>9.5389339999999994</v>
      </c>
      <c r="C7">
        <v>83</v>
      </c>
      <c r="D7" s="67">
        <v>0</v>
      </c>
      <c r="O7" s="70">
        <v>44079</v>
      </c>
      <c r="P7" s="8"/>
      <c r="Q7" s="67"/>
    </row>
    <row r="8" spans="1:17" x14ac:dyDescent="0.2">
      <c r="A8" s="14">
        <v>44075.208333333328</v>
      </c>
      <c r="B8" s="12">
        <v>9.2989339999999991</v>
      </c>
      <c r="C8">
        <v>84</v>
      </c>
      <c r="D8" s="67">
        <v>0</v>
      </c>
      <c r="O8" s="70">
        <v>44080</v>
      </c>
      <c r="P8" s="8"/>
      <c r="Q8" s="67"/>
    </row>
    <row r="9" spans="1:17" x14ac:dyDescent="0.2">
      <c r="A9" s="14">
        <v>44075.25</v>
      </c>
      <c r="B9" s="12">
        <v>9.3189340000000005</v>
      </c>
      <c r="C9">
        <v>84</v>
      </c>
      <c r="D9" s="67">
        <v>0</v>
      </c>
      <c r="O9" s="70">
        <v>44081</v>
      </c>
      <c r="P9" s="8"/>
      <c r="Q9" s="67"/>
    </row>
    <row r="10" spans="1:17" x14ac:dyDescent="0.2">
      <c r="A10" s="14">
        <v>44075.291666666672</v>
      </c>
      <c r="B10" s="12">
        <v>9.7889339999999994</v>
      </c>
      <c r="C10">
        <v>82</v>
      </c>
      <c r="D10" s="67">
        <v>0</v>
      </c>
      <c r="F10" s="8">
        <v>13</v>
      </c>
      <c r="G10" s="8">
        <v>73</v>
      </c>
      <c r="H10" s="8">
        <v>151633</v>
      </c>
      <c r="I10" s="8">
        <v>13.3</v>
      </c>
      <c r="J10" s="8">
        <v>72.099999999999994</v>
      </c>
      <c r="K10">
        <v>178986</v>
      </c>
      <c r="O10" s="70">
        <v>44082</v>
      </c>
      <c r="P10" s="8"/>
      <c r="Q10" s="67"/>
    </row>
    <row r="11" spans="1:17" x14ac:dyDescent="0.2">
      <c r="A11" s="14">
        <v>44075.333333333328</v>
      </c>
      <c r="B11" s="12">
        <v>10.808934000000001</v>
      </c>
      <c r="C11">
        <v>76</v>
      </c>
      <c r="D11" s="67">
        <v>0</v>
      </c>
      <c r="F11" s="8">
        <v>13.3</v>
      </c>
      <c r="G11" s="8">
        <v>72.5</v>
      </c>
      <c r="H11" s="8">
        <v>151633</v>
      </c>
      <c r="I11" s="8">
        <v>13.8</v>
      </c>
      <c r="J11" s="8">
        <v>7.5</v>
      </c>
      <c r="K11">
        <v>178986</v>
      </c>
      <c r="O11" s="70">
        <v>44083</v>
      </c>
      <c r="P11" s="8"/>
      <c r="Q11" s="67"/>
    </row>
    <row r="12" spans="1:17" x14ac:dyDescent="0.2">
      <c r="A12" s="14">
        <v>44075.375</v>
      </c>
      <c r="B12" s="12">
        <v>13.128933999999999</v>
      </c>
      <c r="C12">
        <v>65</v>
      </c>
      <c r="D12" s="67">
        <v>0</v>
      </c>
      <c r="F12" s="8">
        <v>13.8</v>
      </c>
      <c r="G12" s="8">
        <v>71.400000000000006</v>
      </c>
      <c r="H12" s="8">
        <v>151633</v>
      </c>
      <c r="I12" s="8">
        <v>14.3</v>
      </c>
      <c r="J12" s="8">
        <v>69.900000000000006</v>
      </c>
      <c r="K12">
        <v>178986</v>
      </c>
      <c r="O12" s="70">
        <v>44084</v>
      </c>
      <c r="P12" s="8"/>
      <c r="Q12" s="67"/>
    </row>
    <row r="13" spans="1:17" x14ac:dyDescent="0.2">
      <c r="A13" s="14">
        <v>44075.416666666672</v>
      </c>
      <c r="B13" s="12">
        <v>15.698935000000001</v>
      </c>
      <c r="C13">
        <v>55</v>
      </c>
      <c r="D13" s="67">
        <v>8885</v>
      </c>
      <c r="F13" s="8">
        <v>14.6</v>
      </c>
      <c r="G13" s="8">
        <v>69.099999999999994</v>
      </c>
      <c r="H13" s="8">
        <v>151633</v>
      </c>
      <c r="I13" s="8">
        <v>15.3</v>
      </c>
      <c r="J13" s="8">
        <v>66.400000000000006</v>
      </c>
      <c r="K13">
        <v>178986</v>
      </c>
      <c r="O13" s="70">
        <v>44085</v>
      </c>
      <c r="P13" s="8"/>
      <c r="Q13" s="67"/>
    </row>
    <row r="14" spans="1:17" x14ac:dyDescent="0.2">
      <c r="A14" s="14">
        <v>44075.458333333328</v>
      </c>
      <c r="B14" s="12">
        <v>17.678934000000002</v>
      </c>
      <c r="C14">
        <v>49</v>
      </c>
      <c r="D14" s="67">
        <v>1016</v>
      </c>
      <c r="F14" s="8">
        <v>15.5</v>
      </c>
      <c r="G14" s="8">
        <v>66.2</v>
      </c>
      <c r="H14" s="8">
        <v>151633</v>
      </c>
      <c r="I14" s="8">
        <v>16.2</v>
      </c>
      <c r="J14" s="8">
        <v>64.5</v>
      </c>
      <c r="K14">
        <v>178986</v>
      </c>
      <c r="O14" s="70">
        <v>44086</v>
      </c>
      <c r="P14" s="8"/>
      <c r="Q14" s="67"/>
    </row>
    <row r="15" spans="1:17" x14ac:dyDescent="0.2">
      <c r="A15" s="14">
        <v>44075.5</v>
      </c>
      <c r="B15" s="12">
        <v>18.708935</v>
      </c>
      <c r="C15">
        <v>46</v>
      </c>
      <c r="D15" s="67">
        <v>1098</v>
      </c>
      <c r="F15" s="8">
        <v>16.3</v>
      </c>
      <c r="G15" s="8">
        <v>62.7</v>
      </c>
      <c r="H15" s="8">
        <v>151633</v>
      </c>
      <c r="I15" s="8">
        <v>16</v>
      </c>
      <c r="J15" s="8">
        <v>64.3</v>
      </c>
      <c r="K15">
        <v>178986</v>
      </c>
      <c r="O15" s="70">
        <v>44087</v>
      </c>
      <c r="P15" s="8"/>
      <c r="Q15" s="67"/>
    </row>
    <row r="16" spans="1:17" x14ac:dyDescent="0.2">
      <c r="A16" s="14">
        <v>44075.541666666672</v>
      </c>
      <c r="B16" s="12">
        <v>19.828934</v>
      </c>
      <c r="C16">
        <v>43</v>
      </c>
      <c r="D16" s="67">
        <v>1169</v>
      </c>
      <c r="F16" s="8">
        <v>16.100000000000001</v>
      </c>
      <c r="G16" s="8">
        <v>62.4</v>
      </c>
      <c r="H16" s="8">
        <v>151633</v>
      </c>
      <c r="I16" s="8">
        <v>15.3</v>
      </c>
      <c r="J16" s="8">
        <v>64.5</v>
      </c>
      <c r="K16">
        <v>178986</v>
      </c>
      <c r="O16" s="70">
        <v>44088</v>
      </c>
      <c r="P16" s="8"/>
      <c r="Q16" s="67"/>
    </row>
    <row r="17" spans="1:17" ht="32" x14ac:dyDescent="0.2">
      <c r="A17" s="14">
        <v>44075.583333333328</v>
      </c>
      <c r="B17" s="12">
        <v>17.068933000000001</v>
      </c>
      <c r="C17">
        <v>53</v>
      </c>
      <c r="D17" s="67">
        <v>1103</v>
      </c>
      <c r="F17" s="8">
        <v>15.1</v>
      </c>
      <c r="G17" s="8">
        <v>64.5</v>
      </c>
      <c r="H17" s="8">
        <v>151633</v>
      </c>
      <c r="I17" s="8">
        <v>14.8</v>
      </c>
      <c r="J17" s="8">
        <v>65.599999999999994</v>
      </c>
      <c r="K17">
        <v>178986</v>
      </c>
      <c r="O17" s="70">
        <v>44089</v>
      </c>
      <c r="P17" s="74" t="s">
        <v>549</v>
      </c>
      <c r="Q17" s="67"/>
    </row>
    <row r="18" spans="1:17" x14ac:dyDescent="0.2">
      <c r="A18" s="14">
        <v>44075.625</v>
      </c>
      <c r="B18" s="12">
        <v>17.298935</v>
      </c>
      <c r="C18">
        <v>50</v>
      </c>
      <c r="D18" s="67">
        <v>1103</v>
      </c>
      <c r="F18" s="8">
        <v>14</v>
      </c>
      <c r="G18" s="8">
        <v>68.5</v>
      </c>
      <c r="H18" s="8">
        <v>151633</v>
      </c>
      <c r="I18" s="8">
        <v>13.6</v>
      </c>
      <c r="J18" s="8">
        <v>70.099999999999994</v>
      </c>
      <c r="K18">
        <v>178986</v>
      </c>
      <c r="O18" s="70">
        <v>44090</v>
      </c>
      <c r="P18" s="75" t="s">
        <v>546</v>
      </c>
      <c r="Q18" s="67"/>
    </row>
    <row r="19" spans="1:17" x14ac:dyDescent="0.2">
      <c r="A19" s="14">
        <v>44075.666666666672</v>
      </c>
      <c r="B19" s="12">
        <v>17.658933999999999</v>
      </c>
      <c r="C19">
        <v>48</v>
      </c>
      <c r="D19" s="67">
        <v>1016</v>
      </c>
      <c r="F19" s="8">
        <v>14</v>
      </c>
      <c r="G19" s="8">
        <v>72.400000000000006</v>
      </c>
      <c r="H19" s="8">
        <v>151633</v>
      </c>
      <c r="I19" s="8">
        <v>15.5</v>
      </c>
      <c r="J19" s="8">
        <v>15.5</v>
      </c>
      <c r="K19">
        <v>178986</v>
      </c>
      <c r="O19" s="70">
        <v>44091</v>
      </c>
      <c r="P19" s="75" t="s">
        <v>547</v>
      </c>
      <c r="Q19" s="67"/>
    </row>
    <row r="20" spans="1:17" x14ac:dyDescent="0.2">
      <c r="A20" s="14">
        <v>44075.708333333328</v>
      </c>
      <c r="B20" s="12">
        <v>16.688934</v>
      </c>
      <c r="C20">
        <v>51</v>
      </c>
      <c r="D20" s="67">
        <v>996</v>
      </c>
      <c r="O20" s="70">
        <v>44092</v>
      </c>
      <c r="P20" s="75" t="s">
        <v>544</v>
      </c>
      <c r="Q20" s="67"/>
    </row>
    <row r="21" spans="1:17" x14ac:dyDescent="0.2">
      <c r="A21" s="14">
        <v>44075.75</v>
      </c>
      <c r="B21" s="12">
        <v>15.668934</v>
      </c>
      <c r="C21">
        <v>54</v>
      </c>
      <c r="D21" s="67">
        <v>8885</v>
      </c>
      <c r="F21" s="8">
        <f>AVERAGE(F10:F19)</f>
        <v>14.569999999999999</v>
      </c>
      <c r="G21" s="8">
        <f t="shared" ref="G21:J21" si="0">AVERAGE(G10:G19)</f>
        <v>68.27</v>
      </c>
      <c r="H21" s="8">
        <f t="shared" si="0"/>
        <v>151633</v>
      </c>
      <c r="I21" s="8">
        <f t="shared" si="0"/>
        <v>14.809999999999999</v>
      </c>
      <c r="J21" s="8">
        <f t="shared" si="0"/>
        <v>56.04</v>
      </c>
      <c r="O21" s="70">
        <v>44093</v>
      </c>
      <c r="P21" s="8"/>
      <c r="Q21" s="67"/>
    </row>
    <row r="22" spans="1:17" x14ac:dyDescent="0.2">
      <c r="A22" s="14">
        <v>44075.791666666672</v>
      </c>
      <c r="B22" s="12">
        <v>14.428934</v>
      </c>
      <c r="C22">
        <v>59</v>
      </c>
      <c r="D22" s="67">
        <v>0</v>
      </c>
      <c r="O22" s="70">
        <v>44094</v>
      </c>
      <c r="P22" s="8"/>
      <c r="Q22" s="67"/>
    </row>
    <row r="23" spans="1:17" x14ac:dyDescent="0.2">
      <c r="A23" s="14">
        <v>44075.833333333328</v>
      </c>
      <c r="B23" s="12">
        <v>13.318934</v>
      </c>
      <c r="C23">
        <v>63</v>
      </c>
      <c r="D23" s="67">
        <v>0</v>
      </c>
      <c r="O23" s="70">
        <v>44095</v>
      </c>
      <c r="P23" s="75"/>
      <c r="Q23" s="67"/>
    </row>
    <row r="24" spans="1:17" x14ac:dyDescent="0.2">
      <c r="A24" s="14">
        <v>44075.875</v>
      </c>
      <c r="B24" s="12">
        <v>11.908935</v>
      </c>
      <c r="C24">
        <v>68</v>
      </c>
      <c r="D24" s="67">
        <v>0</v>
      </c>
      <c r="O24" s="70">
        <v>44096</v>
      </c>
      <c r="P24" s="75" t="s">
        <v>545</v>
      </c>
      <c r="Q24" s="67"/>
    </row>
    <row r="25" spans="1:17" x14ac:dyDescent="0.2">
      <c r="A25" s="14">
        <v>44075.916666666672</v>
      </c>
      <c r="B25" s="12">
        <v>11.338934</v>
      </c>
      <c r="C25">
        <v>69</v>
      </c>
      <c r="D25" s="67">
        <v>0</v>
      </c>
      <c r="O25" s="70">
        <v>44097</v>
      </c>
      <c r="P25" s="8"/>
      <c r="Q25" s="67"/>
    </row>
    <row r="26" spans="1:17" x14ac:dyDescent="0.2">
      <c r="A26" s="14">
        <v>44075.958333333328</v>
      </c>
      <c r="B26" s="12">
        <v>10.608934</v>
      </c>
      <c r="C26">
        <v>72</v>
      </c>
      <c r="D26" s="67">
        <v>0</v>
      </c>
      <c r="E26" s="67">
        <v>1052.9583333333333</v>
      </c>
      <c r="F26" s="69">
        <f>AVERAGE(F10:F25)</f>
        <v>14.569999999999999</v>
      </c>
      <c r="G26" s="69">
        <f>AVERAGE(G10:G25)</f>
        <v>68.27</v>
      </c>
      <c r="H26" s="69">
        <f>H34-H10</f>
        <v>554</v>
      </c>
      <c r="I26" s="69">
        <f>AVERAGE(I10:I25)</f>
        <v>14.81</v>
      </c>
      <c r="J26" s="69">
        <f>AVERAGE(J10:J25)</f>
        <v>56.039999999999992</v>
      </c>
      <c r="K26" s="55">
        <f>K34-K10</f>
        <v>258</v>
      </c>
      <c r="L26" s="8"/>
      <c r="M26" s="8"/>
      <c r="N26" s="8"/>
      <c r="O26" s="70">
        <v>44098</v>
      </c>
      <c r="P26" s="8"/>
      <c r="Q26" s="67"/>
    </row>
    <row r="27" spans="1:17" x14ac:dyDescent="0.2">
      <c r="A27" s="14">
        <v>44076</v>
      </c>
      <c r="B27" s="12">
        <v>9.6489340000000006</v>
      </c>
      <c r="C27">
        <v>76</v>
      </c>
      <c r="D27" s="67">
        <v>0</v>
      </c>
      <c r="O27" s="70">
        <v>44099</v>
      </c>
      <c r="P27" s="8"/>
      <c r="Q27" s="67"/>
    </row>
    <row r="28" spans="1:17" x14ac:dyDescent="0.2">
      <c r="A28" s="14">
        <v>44076.041666666672</v>
      </c>
      <c r="B28" s="12">
        <v>8.6589349999999996</v>
      </c>
      <c r="C28">
        <v>81</v>
      </c>
      <c r="D28" s="67">
        <v>0</v>
      </c>
      <c r="O28" s="70">
        <v>44100</v>
      </c>
      <c r="P28" s="8"/>
      <c r="Q28" s="67"/>
    </row>
    <row r="29" spans="1:17" x14ac:dyDescent="0.2">
      <c r="A29" s="14">
        <v>44076.083333333328</v>
      </c>
      <c r="B29" s="12">
        <v>7.9089336000000001</v>
      </c>
      <c r="C29">
        <v>85</v>
      </c>
      <c r="D29" s="67">
        <v>0</v>
      </c>
      <c r="O29" s="70">
        <v>44101</v>
      </c>
      <c r="P29" s="8"/>
      <c r="Q29" s="67"/>
    </row>
    <row r="30" spans="1:17" x14ac:dyDescent="0.2">
      <c r="A30" s="14">
        <v>44076.125</v>
      </c>
      <c r="B30" s="12">
        <v>7.2989335000000004</v>
      </c>
      <c r="C30">
        <v>89</v>
      </c>
      <c r="D30" s="67">
        <v>0</v>
      </c>
      <c r="O30" s="70">
        <v>44102</v>
      </c>
      <c r="P30" s="8"/>
      <c r="Q30" s="67"/>
    </row>
    <row r="31" spans="1:17" x14ac:dyDescent="0.2">
      <c r="A31" s="14">
        <v>44076.166666666672</v>
      </c>
      <c r="B31" s="12">
        <v>6.9289335999999997</v>
      </c>
      <c r="C31">
        <v>91</v>
      </c>
      <c r="D31" s="67">
        <v>0</v>
      </c>
      <c r="O31" s="70">
        <v>44103</v>
      </c>
      <c r="P31" s="8"/>
      <c r="Q31" s="67"/>
    </row>
    <row r="32" spans="1:17" x14ac:dyDescent="0.2">
      <c r="A32" s="14">
        <v>44076.208333333328</v>
      </c>
      <c r="B32" s="12">
        <v>6.6089339999999996</v>
      </c>
      <c r="C32">
        <v>93</v>
      </c>
      <c r="D32" s="67">
        <v>0</v>
      </c>
      <c r="O32" s="70">
        <v>44104</v>
      </c>
      <c r="P32" s="8"/>
      <c r="Q32" s="67"/>
    </row>
    <row r="33" spans="1:18" x14ac:dyDescent="0.2">
      <c r="A33" s="14">
        <v>44076.25</v>
      </c>
      <c r="B33" s="12">
        <v>7.2689339999999998</v>
      </c>
      <c r="C33">
        <v>92</v>
      </c>
      <c r="D33" s="67">
        <v>0</v>
      </c>
      <c r="O33" s="8"/>
      <c r="P33" s="8"/>
      <c r="Q33" s="67"/>
      <c r="R33" s="8"/>
    </row>
    <row r="34" spans="1:18" x14ac:dyDescent="0.2">
      <c r="A34" s="14">
        <v>44076.291666666672</v>
      </c>
      <c r="B34" s="12">
        <v>8.1889339999999997</v>
      </c>
      <c r="C34">
        <v>87</v>
      </c>
      <c r="D34" s="67">
        <v>0</v>
      </c>
      <c r="F34" s="8">
        <v>12.3</v>
      </c>
      <c r="G34" s="8">
        <v>74.099999999999994</v>
      </c>
      <c r="H34" s="8">
        <v>152187</v>
      </c>
      <c r="I34" s="8">
        <v>12.9</v>
      </c>
      <c r="J34" s="8">
        <v>72</v>
      </c>
      <c r="K34">
        <v>179244</v>
      </c>
      <c r="O34" s="8"/>
      <c r="P34" s="8"/>
      <c r="Q34" s="67"/>
      <c r="R34" s="8"/>
    </row>
    <row r="35" spans="1:18" x14ac:dyDescent="0.2">
      <c r="A35" s="14">
        <v>44076.333333333328</v>
      </c>
      <c r="B35" s="12">
        <v>10.318934</v>
      </c>
      <c r="C35">
        <v>75</v>
      </c>
      <c r="D35" s="67">
        <v>0</v>
      </c>
      <c r="F35" s="8">
        <v>12.4</v>
      </c>
      <c r="G35" s="8">
        <v>73.099999999999994</v>
      </c>
      <c r="H35" s="8">
        <v>152187</v>
      </c>
      <c r="I35" s="8">
        <v>13.1</v>
      </c>
      <c r="J35" s="8">
        <v>71.400000000000006</v>
      </c>
      <c r="K35">
        <v>179244</v>
      </c>
      <c r="O35" s="8"/>
      <c r="P35" s="71"/>
      <c r="Q35" s="8"/>
      <c r="R35" s="8"/>
    </row>
    <row r="36" spans="1:18" x14ac:dyDescent="0.2">
      <c r="A36" s="14">
        <v>44076.375</v>
      </c>
      <c r="B36" s="12">
        <v>12.798933999999999</v>
      </c>
      <c r="C36">
        <v>62</v>
      </c>
      <c r="D36" s="67">
        <v>0</v>
      </c>
      <c r="F36" s="8">
        <v>2.6</v>
      </c>
      <c r="G36" s="8">
        <v>72.900000000000006</v>
      </c>
      <c r="H36" s="8">
        <v>152187</v>
      </c>
      <c r="I36" s="8">
        <v>13.1</v>
      </c>
      <c r="J36" s="8">
        <v>71.3</v>
      </c>
      <c r="K36">
        <v>179244</v>
      </c>
      <c r="O36" s="72"/>
      <c r="P36" s="8"/>
      <c r="Q36" s="8"/>
      <c r="R36" s="8"/>
    </row>
    <row r="37" spans="1:18" x14ac:dyDescent="0.2">
      <c r="A37" s="14">
        <v>44076.416666666672</v>
      </c>
      <c r="B37" s="12">
        <v>15.358934</v>
      </c>
      <c r="C37">
        <v>52</v>
      </c>
      <c r="D37" s="67">
        <v>8885</v>
      </c>
      <c r="F37" s="8">
        <v>13.3</v>
      </c>
      <c r="G37" s="8">
        <v>70.5</v>
      </c>
      <c r="H37" s="8">
        <v>152187</v>
      </c>
      <c r="I37" s="8">
        <v>13.8</v>
      </c>
      <c r="J37" s="8">
        <v>69</v>
      </c>
      <c r="K37">
        <v>179244</v>
      </c>
      <c r="O37" s="8"/>
      <c r="P37" s="8"/>
      <c r="Q37" s="8"/>
      <c r="R37" s="8"/>
    </row>
    <row r="38" spans="1:18" x14ac:dyDescent="0.2">
      <c r="A38" s="14">
        <v>44076.458333333328</v>
      </c>
      <c r="B38" s="12">
        <v>17.508934</v>
      </c>
      <c r="C38">
        <v>45</v>
      </c>
      <c r="D38" s="67">
        <v>1016</v>
      </c>
      <c r="F38" s="8">
        <v>13.5</v>
      </c>
      <c r="G38" s="8">
        <v>70.099999999999994</v>
      </c>
      <c r="H38" s="8">
        <v>152187</v>
      </c>
      <c r="I38" s="8">
        <v>13.8</v>
      </c>
      <c r="J38" s="8">
        <v>69.099999999999994</v>
      </c>
      <c r="K38">
        <v>179244</v>
      </c>
      <c r="O38" s="8"/>
      <c r="P38" s="8"/>
      <c r="Q38" s="8"/>
      <c r="R38" s="8"/>
    </row>
    <row r="39" spans="1:18" x14ac:dyDescent="0.2">
      <c r="A39" s="14">
        <v>44076.5</v>
      </c>
      <c r="B39" s="12">
        <v>19.318933000000001</v>
      </c>
      <c r="C39">
        <v>41</v>
      </c>
      <c r="D39" s="67">
        <v>1169</v>
      </c>
      <c r="F39" s="8">
        <v>14.9</v>
      </c>
      <c r="G39" s="8">
        <v>66.2</v>
      </c>
      <c r="H39" s="8">
        <v>152187</v>
      </c>
      <c r="I39" s="8">
        <v>15.3</v>
      </c>
      <c r="J39" s="8">
        <v>65.099999999999994</v>
      </c>
      <c r="K39">
        <v>179244</v>
      </c>
      <c r="O39" s="8"/>
      <c r="P39" s="8"/>
      <c r="Q39" s="8"/>
      <c r="R39" s="8"/>
    </row>
    <row r="40" spans="1:18" x14ac:dyDescent="0.2">
      <c r="A40" s="14">
        <v>44076.541666666672</v>
      </c>
      <c r="B40" s="12">
        <v>20.898933</v>
      </c>
      <c r="C40">
        <v>38</v>
      </c>
      <c r="D40" s="67">
        <v>1003</v>
      </c>
      <c r="F40" s="92" t="s">
        <v>535</v>
      </c>
      <c r="G40" s="92" t="s">
        <v>535</v>
      </c>
      <c r="H40" s="8">
        <v>152187</v>
      </c>
      <c r="I40" s="92" t="s">
        <v>535</v>
      </c>
      <c r="J40" s="92" t="s">
        <v>535</v>
      </c>
      <c r="K40">
        <v>179244</v>
      </c>
      <c r="O40" s="8"/>
      <c r="P40" s="8"/>
      <c r="Q40" s="8"/>
      <c r="R40" s="8"/>
    </row>
    <row r="41" spans="1:18" x14ac:dyDescent="0.2">
      <c r="A41" s="14">
        <v>44076.583333333328</v>
      </c>
      <c r="B41" s="12">
        <v>22.288934999999999</v>
      </c>
      <c r="C41">
        <v>36</v>
      </c>
      <c r="D41" s="67">
        <v>1080</v>
      </c>
      <c r="F41" s="92" t="s">
        <v>535</v>
      </c>
      <c r="G41" s="92" t="s">
        <v>535</v>
      </c>
      <c r="H41" s="8">
        <v>152187</v>
      </c>
      <c r="I41" s="92" t="s">
        <v>535</v>
      </c>
      <c r="J41" s="92" t="s">
        <v>535</v>
      </c>
      <c r="K41">
        <v>179244</v>
      </c>
      <c r="O41" s="8"/>
      <c r="P41" s="8"/>
      <c r="Q41" s="8"/>
      <c r="R41" s="8"/>
    </row>
    <row r="42" spans="1:18" x14ac:dyDescent="0.2">
      <c r="A42" s="14">
        <v>44076.625</v>
      </c>
      <c r="B42" s="12">
        <v>22.858934000000001</v>
      </c>
      <c r="C42">
        <v>35</v>
      </c>
      <c r="D42" s="67">
        <v>1080</v>
      </c>
      <c r="F42" s="92" t="s">
        <v>535</v>
      </c>
      <c r="G42" s="92" t="s">
        <v>535</v>
      </c>
      <c r="H42" s="8">
        <v>152187</v>
      </c>
      <c r="I42" s="92" t="s">
        <v>535</v>
      </c>
      <c r="J42" s="92" t="s">
        <v>535</v>
      </c>
      <c r="K42">
        <v>179244</v>
      </c>
      <c r="O42" s="8"/>
      <c r="P42" s="8"/>
      <c r="Q42" s="8"/>
      <c r="R42" s="8"/>
    </row>
    <row r="43" spans="1:18" x14ac:dyDescent="0.2">
      <c r="A43" s="14">
        <v>44076.666666666672</v>
      </c>
      <c r="B43" s="12">
        <v>22.858934000000001</v>
      </c>
      <c r="C43">
        <v>34</v>
      </c>
      <c r="D43" s="67">
        <v>1080</v>
      </c>
      <c r="F43" s="92" t="s">
        <v>535</v>
      </c>
      <c r="G43" s="92" t="s">
        <v>535</v>
      </c>
      <c r="H43" s="8">
        <v>152187</v>
      </c>
      <c r="I43" s="92" t="s">
        <v>535</v>
      </c>
      <c r="J43" s="92" t="s">
        <v>535</v>
      </c>
      <c r="K43">
        <v>179244</v>
      </c>
      <c r="O43" s="8"/>
      <c r="P43" s="8"/>
      <c r="Q43" s="8"/>
      <c r="R43" s="8"/>
    </row>
    <row r="44" spans="1:18" x14ac:dyDescent="0.2">
      <c r="A44" s="14">
        <v>44076.708333333328</v>
      </c>
      <c r="B44" s="12">
        <v>22.098934</v>
      </c>
      <c r="C44">
        <v>36</v>
      </c>
      <c r="D44" s="67">
        <v>1080</v>
      </c>
      <c r="O44" s="8"/>
      <c r="P44" s="8"/>
      <c r="Q44" s="8"/>
      <c r="R44" s="8"/>
    </row>
    <row r="45" spans="1:18" x14ac:dyDescent="0.2">
      <c r="A45" s="14">
        <v>44076.75</v>
      </c>
      <c r="B45" s="12">
        <v>19.418934</v>
      </c>
      <c r="C45">
        <v>41</v>
      </c>
      <c r="D45" s="67">
        <v>1169</v>
      </c>
      <c r="F45" s="8">
        <f>AVERAGE(F34:F43)</f>
        <v>11.500000000000002</v>
      </c>
      <c r="G45" s="8">
        <f t="shared" ref="G45:J45" si="1">AVERAGE(G34:G43)</f>
        <v>71.150000000000006</v>
      </c>
      <c r="H45" s="8">
        <f t="shared" si="1"/>
        <v>152187</v>
      </c>
      <c r="I45" s="8">
        <f t="shared" si="1"/>
        <v>13.666666666666666</v>
      </c>
      <c r="J45" s="8">
        <f t="shared" si="1"/>
        <v>69.649999999999991</v>
      </c>
      <c r="O45" s="8"/>
      <c r="P45" s="8"/>
      <c r="Q45" s="8"/>
      <c r="R45" s="8"/>
    </row>
    <row r="46" spans="1:18" x14ac:dyDescent="0.2">
      <c r="A46" s="14">
        <v>44076.791666666672</v>
      </c>
      <c r="B46" s="12">
        <v>17.508934</v>
      </c>
      <c r="C46">
        <v>46</v>
      </c>
      <c r="D46" s="67">
        <v>1016</v>
      </c>
      <c r="O46" s="70"/>
      <c r="P46" s="69"/>
      <c r="Q46" s="69"/>
      <c r="R46" s="8"/>
    </row>
    <row r="47" spans="1:18" x14ac:dyDescent="0.2">
      <c r="A47" s="14">
        <v>44076.833333333328</v>
      </c>
      <c r="B47" s="12">
        <v>15.768934</v>
      </c>
      <c r="C47">
        <v>54</v>
      </c>
      <c r="D47" s="67">
        <v>8885</v>
      </c>
      <c r="O47" s="70"/>
      <c r="P47" s="69"/>
      <c r="Q47" s="69"/>
      <c r="R47" s="8"/>
    </row>
    <row r="48" spans="1:18" x14ac:dyDescent="0.2">
      <c r="A48" s="14">
        <v>44076.875</v>
      </c>
      <c r="B48" s="12">
        <v>14.138934000000001</v>
      </c>
      <c r="C48">
        <v>64</v>
      </c>
      <c r="D48" s="67">
        <v>0</v>
      </c>
      <c r="O48" s="70"/>
      <c r="P48" s="69"/>
      <c r="Q48" s="69"/>
      <c r="R48" s="8"/>
    </row>
    <row r="49" spans="1:18" x14ac:dyDescent="0.2">
      <c r="A49" s="14">
        <v>44076.916666666672</v>
      </c>
      <c r="B49" s="12">
        <v>12.828934</v>
      </c>
      <c r="C49">
        <v>71</v>
      </c>
      <c r="D49" s="67">
        <v>0</v>
      </c>
      <c r="O49" s="70"/>
      <c r="P49" s="69"/>
      <c r="Q49" s="69"/>
      <c r="R49" s="8"/>
    </row>
    <row r="50" spans="1:18" x14ac:dyDescent="0.2">
      <c r="A50" s="14">
        <v>44076.958333333328</v>
      </c>
      <c r="B50" s="12">
        <v>11.728934000000001</v>
      </c>
      <c r="C50">
        <v>78</v>
      </c>
      <c r="D50" s="67">
        <v>0</v>
      </c>
      <c r="E50" s="67">
        <v>1144.2916666666667</v>
      </c>
      <c r="F50" s="69">
        <f>AVERAGE(F34:F49)</f>
        <v>11.500000000000002</v>
      </c>
      <c r="G50" s="69">
        <f>AVERAGE(G34:G49)</f>
        <v>71.150000000000006</v>
      </c>
      <c r="H50" s="69">
        <f>H58-H34</f>
        <v>196</v>
      </c>
      <c r="I50" s="69">
        <f>AVERAGE(I34:I49)</f>
        <v>13.666666666666668</v>
      </c>
      <c r="J50" s="69">
        <f>AVERAGE(J34:J49)</f>
        <v>69.649999999999991</v>
      </c>
      <c r="K50" s="55">
        <f>K58-K34</f>
        <v>269</v>
      </c>
      <c r="L50" s="8"/>
      <c r="M50" s="8"/>
      <c r="N50" s="8"/>
      <c r="O50" s="70"/>
      <c r="P50" s="8"/>
      <c r="Q50" s="8"/>
      <c r="R50" s="8"/>
    </row>
    <row r="51" spans="1:18" x14ac:dyDescent="0.2">
      <c r="A51" s="14">
        <v>44077</v>
      </c>
      <c r="B51" s="12">
        <v>10.648934000000001</v>
      </c>
      <c r="C51">
        <v>84</v>
      </c>
      <c r="D51" s="67">
        <v>0</v>
      </c>
      <c r="O51" s="70"/>
      <c r="P51" s="8"/>
      <c r="Q51" s="8"/>
      <c r="R51" s="8"/>
    </row>
    <row r="52" spans="1:18" x14ac:dyDescent="0.2">
      <c r="A52" s="14">
        <v>44077.041666666672</v>
      </c>
      <c r="B52" s="12">
        <v>9.3589339999999996</v>
      </c>
      <c r="C52">
        <v>92</v>
      </c>
      <c r="D52" s="67">
        <v>0</v>
      </c>
      <c r="O52" s="70"/>
      <c r="P52" s="69"/>
      <c r="Q52" s="69"/>
      <c r="R52" s="8"/>
    </row>
    <row r="53" spans="1:18" x14ac:dyDescent="0.2">
      <c r="A53" s="14">
        <v>44077.083333333328</v>
      </c>
      <c r="B53" s="12">
        <v>8.6789339999999999</v>
      </c>
      <c r="C53">
        <v>94</v>
      </c>
      <c r="D53" s="67">
        <v>0</v>
      </c>
      <c r="O53" s="70"/>
      <c r="P53" s="69"/>
      <c r="Q53" s="69"/>
      <c r="R53" s="8"/>
    </row>
    <row r="54" spans="1:18" x14ac:dyDescent="0.2">
      <c r="A54" s="14">
        <v>44077.125</v>
      </c>
      <c r="B54" s="12">
        <v>8.8189340000000005</v>
      </c>
      <c r="C54">
        <v>95</v>
      </c>
      <c r="D54" s="67">
        <v>0</v>
      </c>
      <c r="K54" s="8"/>
      <c r="L54" s="8"/>
      <c r="M54" s="8"/>
      <c r="N54" s="8"/>
      <c r="O54" s="70"/>
      <c r="P54" s="69"/>
      <c r="Q54" s="69"/>
      <c r="R54" s="8"/>
    </row>
    <row r="55" spans="1:18" x14ac:dyDescent="0.2">
      <c r="A55" s="14">
        <v>44077.166666666672</v>
      </c>
      <c r="B55" s="12">
        <v>8.5389339999999994</v>
      </c>
      <c r="C55">
        <v>95</v>
      </c>
      <c r="D55" s="67">
        <v>0</v>
      </c>
      <c r="O55" s="70"/>
      <c r="P55" s="69"/>
      <c r="Q55" s="69"/>
      <c r="R55" s="8"/>
    </row>
    <row r="56" spans="1:18" x14ac:dyDescent="0.2">
      <c r="A56" s="14">
        <v>44077.208333333328</v>
      </c>
      <c r="B56" s="12">
        <v>9.2189340000000009</v>
      </c>
      <c r="C56">
        <v>92</v>
      </c>
      <c r="D56" s="67">
        <v>0</v>
      </c>
      <c r="O56" s="70"/>
      <c r="P56" s="69"/>
      <c r="Q56" s="69"/>
      <c r="R56" s="8"/>
    </row>
    <row r="57" spans="1:18" x14ac:dyDescent="0.2">
      <c r="A57" s="14">
        <v>44077.25</v>
      </c>
      <c r="B57" s="12">
        <v>8.6089339999999996</v>
      </c>
      <c r="C57">
        <v>93</v>
      </c>
      <c r="D57" s="67">
        <v>0</v>
      </c>
      <c r="O57" s="70"/>
      <c r="P57" s="8"/>
      <c r="Q57" s="8"/>
      <c r="R57" s="8"/>
    </row>
    <row r="58" spans="1:18" x14ac:dyDescent="0.2">
      <c r="A58" s="14">
        <v>44077.291666666672</v>
      </c>
      <c r="B58" s="12">
        <v>10.228934000000001</v>
      </c>
      <c r="C58">
        <v>88</v>
      </c>
      <c r="D58" s="67">
        <v>0</v>
      </c>
      <c r="F58" s="8">
        <v>13.6</v>
      </c>
      <c r="G58" s="8">
        <v>71.2</v>
      </c>
      <c r="H58" s="8">
        <v>152383</v>
      </c>
      <c r="I58" s="8">
        <v>13.9</v>
      </c>
      <c r="J58" s="8">
        <v>69.900000000000006</v>
      </c>
      <c r="K58">
        <v>179513</v>
      </c>
      <c r="O58" s="70"/>
      <c r="P58" s="8"/>
      <c r="Q58" s="8"/>
      <c r="R58" s="8"/>
    </row>
    <row r="59" spans="1:18" x14ac:dyDescent="0.2">
      <c r="A59" s="14">
        <v>44077.333333333328</v>
      </c>
      <c r="B59" s="12">
        <v>12.748934</v>
      </c>
      <c r="C59">
        <v>75</v>
      </c>
      <c r="D59" s="67">
        <v>0</v>
      </c>
      <c r="F59" s="8">
        <v>14</v>
      </c>
      <c r="G59" s="8">
        <v>71.099999999999994</v>
      </c>
      <c r="H59" s="8">
        <v>152383</v>
      </c>
      <c r="I59" s="8">
        <v>14.5</v>
      </c>
      <c r="J59" s="8">
        <v>70.900000000000006</v>
      </c>
      <c r="K59">
        <v>179513</v>
      </c>
      <c r="O59" s="70"/>
      <c r="P59" s="69"/>
      <c r="Q59" s="69"/>
      <c r="R59" s="8"/>
    </row>
    <row r="60" spans="1:18" x14ac:dyDescent="0.2">
      <c r="A60" s="14">
        <v>44077.375</v>
      </c>
      <c r="B60" s="12">
        <v>14.858934</v>
      </c>
      <c r="C60">
        <v>64</v>
      </c>
      <c r="D60" s="67">
        <v>0</v>
      </c>
      <c r="F60" s="8">
        <v>14.9</v>
      </c>
      <c r="G60" s="8">
        <v>70</v>
      </c>
      <c r="H60" s="8">
        <v>152383</v>
      </c>
      <c r="I60" s="8">
        <v>15.1</v>
      </c>
      <c r="J60" s="8">
        <v>70.3</v>
      </c>
      <c r="K60">
        <v>179513</v>
      </c>
      <c r="O60" s="70"/>
      <c r="P60" s="69"/>
      <c r="Q60" s="69"/>
      <c r="R60" s="8"/>
    </row>
    <row r="61" spans="1:18" x14ac:dyDescent="0.2">
      <c r="A61" s="14">
        <v>44077.416666666672</v>
      </c>
      <c r="B61" s="12">
        <v>16.118935</v>
      </c>
      <c r="C61">
        <v>59</v>
      </c>
      <c r="D61" s="67">
        <v>996</v>
      </c>
      <c r="F61" s="8">
        <v>14.7</v>
      </c>
      <c r="G61" s="8">
        <v>71.2</v>
      </c>
      <c r="H61" s="8">
        <v>152383</v>
      </c>
      <c r="I61" s="8">
        <v>14.8</v>
      </c>
      <c r="J61" s="8">
        <v>71.8</v>
      </c>
      <c r="K61">
        <v>179513</v>
      </c>
      <c r="O61" s="70"/>
      <c r="P61" s="69"/>
      <c r="Q61" s="69"/>
      <c r="R61" s="8"/>
    </row>
    <row r="62" spans="1:18" x14ac:dyDescent="0.2">
      <c r="A62" s="14">
        <v>44077.458333333328</v>
      </c>
      <c r="B62" s="12">
        <v>20.278934</v>
      </c>
      <c r="C62">
        <v>46</v>
      </c>
      <c r="D62" s="67">
        <v>1231</v>
      </c>
      <c r="F62" s="8">
        <v>6.9</v>
      </c>
      <c r="G62" s="8">
        <v>66.2</v>
      </c>
      <c r="H62" s="8">
        <v>152383</v>
      </c>
      <c r="I62" s="8">
        <v>16.399999999999999</v>
      </c>
      <c r="J62" s="8">
        <v>68.400000000000006</v>
      </c>
      <c r="K62">
        <v>179513</v>
      </c>
      <c r="O62" s="70"/>
      <c r="P62" s="69"/>
      <c r="Q62" s="69"/>
      <c r="R62" s="8"/>
    </row>
    <row r="63" spans="1:18" x14ac:dyDescent="0.2">
      <c r="A63" s="14">
        <v>44077.5</v>
      </c>
      <c r="B63" s="12">
        <v>22.798935</v>
      </c>
      <c r="C63">
        <v>39</v>
      </c>
      <c r="D63" s="67">
        <v>1080</v>
      </c>
      <c r="F63" s="8">
        <v>21.1</v>
      </c>
      <c r="G63" s="8">
        <v>58.9</v>
      </c>
      <c r="H63" s="8">
        <v>152383</v>
      </c>
      <c r="I63" s="8">
        <v>21.2</v>
      </c>
      <c r="J63" s="8">
        <v>52.2</v>
      </c>
      <c r="K63">
        <v>179513</v>
      </c>
      <c r="O63" s="70"/>
      <c r="P63" s="69"/>
      <c r="Q63" s="69"/>
      <c r="R63" s="8"/>
    </row>
    <row r="64" spans="1:18" x14ac:dyDescent="0.2">
      <c r="A64" s="14">
        <v>44077.541666666672</v>
      </c>
      <c r="B64" s="12">
        <v>24.758934</v>
      </c>
      <c r="C64">
        <v>34</v>
      </c>
      <c r="D64" s="67">
        <v>1130</v>
      </c>
      <c r="F64" s="8">
        <v>22.5</v>
      </c>
      <c r="G64" s="8">
        <v>50.8</v>
      </c>
      <c r="H64" s="8">
        <v>152383</v>
      </c>
      <c r="I64" s="8">
        <v>22.1</v>
      </c>
      <c r="J64" s="8">
        <v>51.7</v>
      </c>
      <c r="K64">
        <v>179513</v>
      </c>
      <c r="O64" s="70"/>
      <c r="P64" s="8"/>
      <c r="Q64" s="8"/>
      <c r="R64" s="8"/>
    </row>
    <row r="65" spans="1:18" x14ac:dyDescent="0.2">
      <c r="A65" s="14">
        <v>44077.583333333328</v>
      </c>
      <c r="B65" s="12">
        <v>26.078934</v>
      </c>
      <c r="C65">
        <v>31</v>
      </c>
      <c r="D65" s="67">
        <v>1169</v>
      </c>
      <c r="F65" s="8">
        <v>22.5</v>
      </c>
      <c r="G65" s="8">
        <v>49.2</v>
      </c>
      <c r="H65" s="8">
        <v>152563</v>
      </c>
      <c r="I65" s="8">
        <v>22.3</v>
      </c>
      <c r="J65" s="8">
        <v>50.3</v>
      </c>
      <c r="K65">
        <v>179607</v>
      </c>
      <c r="O65" s="70"/>
      <c r="P65" s="8"/>
      <c r="Q65" s="8"/>
      <c r="R65" s="8"/>
    </row>
    <row r="66" spans="1:18" x14ac:dyDescent="0.2">
      <c r="A66" s="14">
        <v>44077.625</v>
      </c>
      <c r="B66" s="12">
        <v>26.888935</v>
      </c>
      <c r="C66">
        <v>29</v>
      </c>
      <c r="D66" s="67">
        <v>0</v>
      </c>
      <c r="F66" s="92" t="s">
        <v>535</v>
      </c>
      <c r="G66" s="92" t="s">
        <v>535</v>
      </c>
      <c r="H66" s="8">
        <v>152563</v>
      </c>
      <c r="I66" s="92" t="s">
        <v>535</v>
      </c>
      <c r="J66" s="92" t="s">
        <v>535</v>
      </c>
      <c r="K66">
        <v>179607</v>
      </c>
      <c r="O66" s="70"/>
      <c r="P66" s="69"/>
      <c r="Q66" s="69"/>
      <c r="R66" s="8"/>
    </row>
    <row r="67" spans="1:18" x14ac:dyDescent="0.2">
      <c r="A67" s="14">
        <v>44077.666666666672</v>
      </c>
      <c r="B67" s="12">
        <v>26.968934999999998</v>
      </c>
      <c r="C67">
        <v>29</v>
      </c>
      <c r="D67" s="67">
        <v>0</v>
      </c>
      <c r="F67" s="92" t="s">
        <v>535</v>
      </c>
      <c r="G67" s="92" t="s">
        <v>535</v>
      </c>
      <c r="H67" s="8">
        <v>152563</v>
      </c>
      <c r="I67" s="92" t="s">
        <v>535</v>
      </c>
      <c r="J67" s="92" t="s">
        <v>535</v>
      </c>
      <c r="K67">
        <v>179607</v>
      </c>
      <c r="O67" s="70"/>
      <c r="P67" s="69"/>
      <c r="Q67" s="69"/>
      <c r="R67" s="8"/>
    </row>
    <row r="68" spans="1:18" x14ac:dyDescent="0.2">
      <c r="A68" s="14">
        <v>44077.708333333328</v>
      </c>
      <c r="B68" s="12">
        <v>26.168934</v>
      </c>
      <c r="C68">
        <v>30</v>
      </c>
      <c r="D68" s="67">
        <v>1169</v>
      </c>
      <c r="O68" s="70"/>
      <c r="P68" s="69"/>
      <c r="Q68" s="69"/>
      <c r="R68" s="8"/>
    </row>
    <row r="69" spans="1:18" x14ac:dyDescent="0.2">
      <c r="A69" s="14">
        <v>44077.75</v>
      </c>
      <c r="B69" s="12">
        <v>23.638935</v>
      </c>
      <c r="C69">
        <v>35</v>
      </c>
      <c r="D69" s="67">
        <v>1107</v>
      </c>
      <c r="F69" s="8">
        <f>AVERAGE(F58:F67)</f>
        <v>16.275000000000002</v>
      </c>
      <c r="G69" s="8">
        <f t="shared" ref="G69:J69" si="2">AVERAGE(G58:G67)</f>
        <v>63.574999999999996</v>
      </c>
      <c r="H69" s="8">
        <f t="shared" si="2"/>
        <v>152437</v>
      </c>
      <c r="I69" s="8">
        <f t="shared" si="2"/>
        <v>17.537500000000001</v>
      </c>
      <c r="J69" s="8">
        <f t="shared" si="2"/>
        <v>63.187500000000007</v>
      </c>
      <c r="O69" s="70"/>
      <c r="P69" s="8"/>
      <c r="Q69" s="8"/>
      <c r="R69" s="8"/>
    </row>
    <row r="70" spans="1:18" x14ac:dyDescent="0.2">
      <c r="A70" s="14">
        <v>44077.791666666672</v>
      </c>
      <c r="B70" s="12">
        <v>23.008934</v>
      </c>
      <c r="C70">
        <v>36</v>
      </c>
      <c r="D70" s="67">
        <v>1107</v>
      </c>
      <c r="O70" s="70"/>
      <c r="P70" s="8"/>
      <c r="Q70" s="8"/>
      <c r="R70" s="8"/>
    </row>
    <row r="71" spans="1:18" x14ac:dyDescent="0.2">
      <c r="A71" s="14">
        <v>44077.833333333328</v>
      </c>
      <c r="B71" s="12">
        <v>22.118935</v>
      </c>
      <c r="C71">
        <v>38</v>
      </c>
      <c r="D71" s="67">
        <v>1080</v>
      </c>
      <c r="O71" s="70"/>
      <c r="P71" s="8"/>
      <c r="Q71" s="8"/>
      <c r="R71" s="8"/>
    </row>
    <row r="72" spans="1:18" x14ac:dyDescent="0.2">
      <c r="A72" s="14">
        <v>44077.875</v>
      </c>
      <c r="B72" s="12">
        <v>21.308933</v>
      </c>
      <c r="C72">
        <v>40</v>
      </c>
      <c r="D72" s="67">
        <v>1286</v>
      </c>
      <c r="O72" s="70"/>
      <c r="P72" s="8"/>
      <c r="Q72" s="8"/>
      <c r="R72" s="8"/>
    </row>
    <row r="73" spans="1:18" x14ac:dyDescent="0.2">
      <c r="A73" s="14">
        <v>44077.916666666672</v>
      </c>
      <c r="B73" s="12">
        <v>20.638935</v>
      </c>
      <c r="C73">
        <v>42</v>
      </c>
      <c r="D73" s="67">
        <v>1231</v>
      </c>
      <c r="O73" s="70"/>
      <c r="P73" s="69"/>
      <c r="Q73" s="69"/>
      <c r="R73" s="8"/>
    </row>
    <row r="74" spans="1:18" x14ac:dyDescent="0.2">
      <c r="A74" s="14">
        <v>44077.958333333328</v>
      </c>
      <c r="B74" s="12">
        <v>19.208935</v>
      </c>
      <c r="C74">
        <v>46</v>
      </c>
      <c r="D74" s="67">
        <v>1169</v>
      </c>
      <c r="E74" s="67">
        <v>573.125</v>
      </c>
      <c r="F74" s="69">
        <f>AVERAGE(F58:F73)</f>
        <v>16.275000000000002</v>
      </c>
      <c r="G74" s="69">
        <f>AVERAGE(G58:G73)</f>
        <v>63.574999999999996</v>
      </c>
      <c r="H74" s="69">
        <f>H82-H58</f>
        <v>497</v>
      </c>
      <c r="I74" s="69">
        <f>AVERAGE(I58:I73)</f>
        <v>17.537500000000001</v>
      </c>
      <c r="J74" s="69">
        <f>AVERAGE(J58:J73)</f>
        <v>63.187500000000014</v>
      </c>
      <c r="K74" s="55">
        <f>K82-K58</f>
        <v>471</v>
      </c>
      <c r="L74" s="8"/>
      <c r="M74" s="8"/>
      <c r="N74" s="8"/>
      <c r="O74" s="70"/>
      <c r="P74" s="69"/>
      <c r="Q74" s="69"/>
      <c r="R74" s="8"/>
    </row>
    <row r="75" spans="1:18" x14ac:dyDescent="0.2">
      <c r="A75" s="14">
        <v>44078</v>
      </c>
      <c r="B75" s="12">
        <v>17.588933999999998</v>
      </c>
      <c r="C75">
        <v>50</v>
      </c>
      <c r="D75" s="67">
        <v>1103</v>
      </c>
      <c r="O75" s="70"/>
      <c r="P75" s="69"/>
      <c r="Q75" s="69"/>
      <c r="R75" s="8"/>
    </row>
    <row r="76" spans="1:18" x14ac:dyDescent="0.2">
      <c r="A76" s="14">
        <v>44078.041666666672</v>
      </c>
      <c r="B76" s="12">
        <v>15.518934</v>
      </c>
      <c r="C76">
        <v>58</v>
      </c>
      <c r="D76" s="67">
        <v>8885</v>
      </c>
      <c r="O76" s="8"/>
      <c r="P76" s="8"/>
      <c r="Q76" s="8"/>
      <c r="R76" s="8"/>
    </row>
    <row r="77" spans="1:18" x14ac:dyDescent="0.2">
      <c r="A77" s="14">
        <v>44078.083333333328</v>
      </c>
      <c r="B77" s="12">
        <v>13.888934000000001</v>
      </c>
      <c r="C77">
        <v>66</v>
      </c>
      <c r="D77" s="67">
        <v>0</v>
      </c>
      <c r="O77" s="8"/>
      <c r="P77" s="8"/>
      <c r="Q77" s="8"/>
      <c r="R77" s="8"/>
    </row>
    <row r="78" spans="1:18" x14ac:dyDescent="0.2">
      <c r="A78" s="14">
        <v>44078.125</v>
      </c>
      <c r="B78" s="12">
        <v>12.848934</v>
      </c>
      <c r="C78">
        <v>72</v>
      </c>
      <c r="D78" s="67">
        <v>0</v>
      </c>
      <c r="O78" s="8"/>
      <c r="P78" s="8"/>
      <c r="Q78" s="8"/>
      <c r="R78" s="8"/>
    </row>
    <row r="79" spans="1:18" x14ac:dyDescent="0.2">
      <c r="A79" s="14">
        <v>44078.166666666672</v>
      </c>
      <c r="B79" s="12">
        <v>12.468934000000001</v>
      </c>
      <c r="C79">
        <v>73</v>
      </c>
      <c r="D79" s="67">
        <v>0</v>
      </c>
      <c r="O79" s="8"/>
      <c r="P79" s="8"/>
      <c r="Q79" s="8"/>
      <c r="R79" s="8"/>
    </row>
    <row r="80" spans="1:18" x14ac:dyDescent="0.2">
      <c r="A80" s="14">
        <v>44078.208333333328</v>
      </c>
      <c r="B80" s="12">
        <v>12.228934000000001</v>
      </c>
      <c r="C80">
        <v>74</v>
      </c>
      <c r="D80" s="67">
        <v>0</v>
      </c>
      <c r="O80" s="8"/>
      <c r="P80" s="8"/>
      <c r="Q80" s="8"/>
      <c r="R80" s="8"/>
    </row>
    <row r="81" spans="1:18" x14ac:dyDescent="0.2">
      <c r="A81" s="14">
        <v>44078.25</v>
      </c>
      <c r="B81" s="12">
        <v>11.788933999999999</v>
      </c>
      <c r="C81">
        <v>75</v>
      </c>
      <c r="D81" s="67">
        <v>0</v>
      </c>
      <c r="O81" s="8"/>
      <c r="P81" s="8"/>
      <c r="Q81" s="8"/>
      <c r="R81" s="8"/>
    </row>
    <row r="82" spans="1:18" x14ac:dyDescent="0.2">
      <c r="A82" s="14">
        <v>44078.291666666672</v>
      </c>
      <c r="B82" s="12">
        <v>12.838934</v>
      </c>
      <c r="C82">
        <v>73</v>
      </c>
      <c r="D82" s="67">
        <v>0</v>
      </c>
      <c r="F82" s="92">
        <v>14.8</v>
      </c>
      <c r="G82" s="92">
        <v>72.5</v>
      </c>
      <c r="H82" s="8">
        <v>152880</v>
      </c>
      <c r="I82" s="92">
        <v>15.3</v>
      </c>
      <c r="J82" s="92">
        <v>71.400000000000006</v>
      </c>
      <c r="K82" s="16">
        <v>179984</v>
      </c>
      <c r="O82" s="8"/>
      <c r="P82" s="8"/>
      <c r="Q82" s="8"/>
      <c r="R82" s="8"/>
    </row>
    <row r="83" spans="1:18" x14ac:dyDescent="0.2">
      <c r="A83" s="14">
        <v>44078.333333333328</v>
      </c>
      <c r="B83" s="12">
        <v>16.518934000000002</v>
      </c>
      <c r="C83">
        <v>59</v>
      </c>
      <c r="D83" s="67">
        <v>996</v>
      </c>
      <c r="F83" s="92" t="s">
        <v>535</v>
      </c>
      <c r="G83" s="92" t="s">
        <v>535</v>
      </c>
      <c r="H83" s="8">
        <v>152880</v>
      </c>
      <c r="I83" s="92" t="s">
        <v>535</v>
      </c>
      <c r="J83" s="92" t="s">
        <v>535</v>
      </c>
      <c r="K83" s="16">
        <v>179984</v>
      </c>
      <c r="O83" s="8"/>
      <c r="P83" s="8"/>
      <c r="Q83" s="8"/>
      <c r="R83" s="8"/>
    </row>
    <row r="84" spans="1:18" x14ac:dyDescent="0.2">
      <c r="A84" s="14">
        <v>44078.375</v>
      </c>
      <c r="B84" s="12">
        <v>19.518934000000002</v>
      </c>
      <c r="C84">
        <v>49</v>
      </c>
      <c r="D84" s="67">
        <v>1169</v>
      </c>
      <c r="F84" s="92" t="s">
        <v>535</v>
      </c>
      <c r="G84" s="92" t="s">
        <v>535</v>
      </c>
      <c r="H84" s="8">
        <v>152880</v>
      </c>
      <c r="I84" s="92" t="s">
        <v>535</v>
      </c>
      <c r="J84" s="92" t="s">
        <v>535</v>
      </c>
      <c r="K84" s="16">
        <v>179984</v>
      </c>
      <c r="O84" s="8"/>
      <c r="P84" s="8"/>
      <c r="Q84" s="8"/>
      <c r="R84" s="8"/>
    </row>
    <row r="85" spans="1:18" x14ac:dyDescent="0.2">
      <c r="A85" s="14">
        <v>44078.416666666672</v>
      </c>
      <c r="B85" s="12">
        <v>21.998933999999998</v>
      </c>
      <c r="C85">
        <v>42</v>
      </c>
      <c r="D85" s="67">
        <v>1286</v>
      </c>
      <c r="F85" s="92">
        <v>21</v>
      </c>
      <c r="G85" s="92">
        <v>54.6</v>
      </c>
      <c r="H85" s="8">
        <v>152880</v>
      </c>
      <c r="I85" s="92">
        <v>20.6</v>
      </c>
      <c r="J85" s="92">
        <v>56.6</v>
      </c>
      <c r="K85" s="16">
        <v>179984</v>
      </c>
    </row>
    <row r="86" spans="1:18" x14ac:dyDescent="0.2">
      <c r="A86" s="14">
        <v>44078.458333333328</v>
      </c>
      <c r="B86" s="12">
        <v>24.348934</v>
      </c>
      <c r="C86">
        <v>36</v>
      </c>
      <c r="D86" s="67">
        <v>1130</v>
      </c>
      <c r="F86" s="92">
        <v>22.1</v>
      </c>
      <c r="G86" s="92">
        <v>53</v>
      </c>
      <c r="H86" s="8">
        <v>153032</v>
      </c>
      <c r="I86" s="92">
        <v>21.8</v>
      </c>
      <c r="J86" s="92">
        <v>58.2</v>
      </c>
      <c r="K86" s="16">
        <v>179984</v>
      </c>
    </row>
    <row r="87" spans="1:18" x14ac:dyDescent="0.2">
      <c r="A87" s="14">
        <v>44078.5</v>
      </c>
      <c r="B87" s="12">
        <v>26.488934</v>
      </c>
      <c r="C87">
        <v>32</v>
      </c>
      <c r="D87" s="67">
        <v>1169</v>
      </c>
      <c r="F87" s="92">
        <v>23.1</v>
      </c>
      <c r="G87" s="92">
        <v>53.8</v>
      </c>
      <c r="H87" s="8">
        <v>153124</v>
      </c>
      <c r="I87" s="92">
        <v>22</v>
      </c>
      <c r="J87" s="92">
        <v>58.1</v>
      </c>
      <c r="K87" s="16">
        <v>180159</v>
      </c>
    </row>
    <row r="88" spans="1:18" x14ac:dyDescent="0.2">
      <c r="A88" s="14">
        <v>44078.541666666672</v>
      </c>
      <c r="B88" s="12">
        <v>28.238934</v>
      </c>
      <c r="C88">
        <v>28</v>
      </c>
      <c r="D88" s="67">
        <v>0</v>
      </c>
      <c r="F88" s="92">
        <v>21.6</v>
      </c>
      <c r="G88" s="92">
        <v>66</v>
      </c>
      <c r="H88" s="8">
        <v>153124</v>
      </c>
      <c r="I88" s="92">
        <v>21.2</v>
      </c>
      <c r="J88" s="92">
        <v>74.2</v>
      </c>
      <c r="K88" s="16">
        <v>180211</v>
      </c>
    </row>
    <row r="89" spans="1:18" x14ac:dyDescent="0.2">
      <c r="A89" s="14">
        <v>44078.583333333328</v>
      </c>
      <c r="B89" s="12">
        <v>28.898933</v>
      </c>
      <c r="C89">
        <v>20</v>
      </c>
      <c r="D89" s="67">
        <v>0</v>
      </c>
      <c r="F89" s="92">
        <v>19</v>
      </c>
      <c r="G89" s="92">
        <v>69.3</v>
      </c>
      <c r="H89" s="8">
        <v>153124</v>
      </c>
      <c r="I89" s="92">
        <v>17.8</v>
      </c>
      <c r="J89" s="92">
        <v>78.5</v>
      </c>
      <c r="K89" s="16">
        <v>180211</v>
      </c>
    </row>
    <row r="90" spans="1:18" x14ac:dyDescent="0.2">
      <c r="A90" s="14">
        <v>44078.625</v>
      </c>
      <c r="B90" s="12">
        <v>29.378934999999998</v>
      </c>
      <c r="C90">
        <v>18</v>
      </c>
      <c r="D90" s="67">
        <v>0</v>
      </c>
      <c r="F90" s="92" t="s">
        <v>535</v>
      </c>
      <c r="G90" s="92" t="s">
        <v>535</v>
      </c>
      <c r="H90" s="8">
        <v>153124</v>
      </c>
      <c r="I90" s="92" t="s">
        <v>535</v>
      </c>
      <c r="J90" s="92" t="s">
        <v>535</v>
      </c>
      <c r="K90" s="16">
        <v>180211</v>
      </c>
    </row>
    <row r="91" spans="1:18" x14ac:dyDescent="0.2">
      <c r="A91" s="14">
        <v>44078.666666666672</v>
      </c>
      <c r="B91" s="12">
        <v>29.318933000000001</v>
      </c>
      <c r="C91">
        <v>16</v>
      </c>
      <c r="D91" s="67">
        <v>0</v>
      </c>
      <c r="F91" s="92" t="s">
        <v>535</v>
      </c>
      <c r="G91" s="92" t="s">
        <v>535</v>
      </c>
      <c r="H91" s="8">
        <v>153124</v>
      </c>
      <c r="I91" s="92" t="s">
        <v>535</v>
      </c>
      <c r="J91" s="92" t="s">
        <v>535</v>
      </c>
      <c r="K91" s="16">
        <v>180211</v>
      </c>
    </row>
    <row r="92" spans="1:18" x14ac:dyDescent="0.2">
      <c r="A92" s="14">
        <v>44078.708333333328</v>
      </c>
      <c r="B92" s="12">
        <v>28.598934</v>
      </c>
      <c r="C92">
        <v>16</v>
      </c>
      <c r="D92" s="67">
        <v>0</v>
      </c>
    </row>
    <row r="93" spans="1:18" x14ac:dyDescent="0.2">
      <c r="A93" s="14">
        <v>44078.75</v>
      </c>
      <c r="B93" s="12">
        <v>26.228933000000001</v>
      </c>
      <c r="C93">
        <v>18</v>
      </c>
      <c r="D93" s="67">
        <v>0</v>
      </c>
      <c r="F93" s="8">
        <f>AVERAGE(F82:F91)</f>
        <v>20.266666666666666</v>
      </c>
      <c r="G93" s="8">
        <f t="shared" ref="G93:J93" si="3">AVERAGE(G82:G91)</f>
        <v>61.533333333333331</v>
      </c>
      <c r="H93" s="8">
        <f t="shared" si="3"/>
        <v>153017.20000000001</v>
      </c>
      <c r="I93" s="8">
        <f t="shared" si="3"/>
        <v>19.783333333333335</v>
      </c>
      <c r="J93" s="8">
        <f t="shared" si="3"/>
        <v>66.166666666666671</v>
      </c>
    </row>
    <row r="94" spans="1:18" x14ac:dyDescent="0.2">
      <c r="A94" s="14">
        <v>44078.791666666672</v>
      </c>
      <c r="B94" s="12">
        <v>25.018934000000002</v>
      </c>
      <c r="C94">
        <v>20</v>
      </c>
      <c r="D94" s="67">
        <v>0</v>
      </c>
    </row>
    <row r="95" spans="1:18" x14ac:dyDescent="0.2">
      <c r="A95" s="14">
        <v>44078.833333333328</v>
      </c>
      <c r="B95" s="12">
        <v>23.428934000000002</v>
      </c>
      <c r="C95">
        <v>23</v>
      </c>
      <c r="D95" s="67">
        <v>0</v>
      </c>
    </row>
    <row r="96" spans="1:18" x14ac:dyDescent="0.2">
      <c r="A96" s="14">
        <v>44078.875</v>
      </c>
      <c r="B96" s="12">
        <v>21.128934999999998</v>
      </c>
      <c r="C96">
        <v>27</v>
      </c>
      <c r="D96" s="67">
        <v>0</v>
      </c>
    </row>
    <row r="97" spans="1:14" x14ac:dyDescent="0.2">
      <c r="A97" s="14">
        <v>44078.916666666672</v>
      </c>
      <c r="B97" s="12">
        <v>17.788934999999999</v>
      </c>
      <c r="C97">
        <v>38</v>
      </c>
      <c r="D97" s="67">
        <v>797</v>
      </c>
    </row>
    <row r="98" spans="1:14" x14ac:dyDescent="0.2">
      <c r="A98" s="14">
        <v>44078.958333333328</v>
      </c>
      <c r="B98" s="12">
        <v>15.048933999999999</v>
      </c>
      <c r="C98">
        <v>69</v>
      </c>
      <c r="D98" s="67">
        <v>1132</v>
      </c>
      <c r="E98" s="67">
        <v>736.125</v>
      </c>
      <c r="F98" s="69">
        <f>AVERAGE(F82:F97)</f>
        <v>20.266666666666669</v>
      </c>
      <c r="G98" s="69">
        <f>AVERAGE(G82:G97)</f>
        <v>61.533333333333339</v>
      </c>
      <c r="H98" s="69">
        <f>H154-H82</f>
        <v>1805</v>
      </c>
      <c r="I98" s="69">
        <f>AVERAGE(I82:I97)</f>
        <v>19.783333333333335</v>
      </c>
      <c r="J98" s="69">
        <f>AVERAGE(J82:J97)</f>
        <v>66.166666666666671</v>
      </c>
      <c r="K98" s="55">
        <f>K154-K82</f>
        <v>2048</v>
      </c>
      <c r="L98" s="8"/>
      <c r="M98" s="8"/>
      <c r="N98" s="8"/>
    </row>
    <row r="99" spans="1:14" x14ac:dyDescent="0.2">
      <c r="A99" s="14">
        <v>44079</v>
      </c>
      <c r="B99" s="12">
        <v>13.938934</v>
      </c>
      <c r="C99">
        <v>75</v>
      </c>
      <c r="D99" s="67">
        <v>0</v>
      </c>
    </row>
    <row r="100" spans="1:14" x14ac:dyDescent="0.2">
      <c r="A100" s="14">
        <v>44079.041666666672</v>
      </c>
      <c r="B100" s="12">
        <v>13.118935</v>
      </c>
      <c r="C100">
        <v>80</v>
      </c>
      <c r="D100" s="67">
        <v>0</v>
      </c>
    </row>
    <row r="101" spans="1:14" x14ac:dyDescent="0.2">
      <c r="A101" s="14">
        <v>44079.083333333328</v>
      </c>
      <c r="B101" s="12">
        <v>12.018934</v>
      </c>
      <c r="C101">
        <v>86</v>
      </c>
      <c r="D101" s="67">
        <v>0</v>
      </c>
    </row>
    <row r="102" spans="1:14" x14ac:dyDescent="0.2">
      <c r="A102" s="14">
        <v>44079.125</v>
      </c>
      <c r="B102" s="12">
        <v>10.918934</v>
      </c>
      <c r="C102">
        <v>92</v>
      </c>
      <c r="D102" s="67">
        <v>0</v>
      </c>
    </row>
    <row r="103" spans="1:14" x14ac:dyDescent="0.2">
      <c r="A103" s="14">
        <v>44079.166666666672</v>
      </c>
      <c r="B103" s="12">
        <v>10.2789345</v>
      </c>
      <c r="C103">
        <v>93</v>
      </c>
      <c r="D103" s="67">
        <v>0</v>
      </c>
    </row>
    <row r="104" spans="1:14" x14ac:dyDescent="0.2">
      <c r="A104" s="14">
        <v>44079.208333333328</v>
      </c>
      <c r="B104" s="12">
        <v>9.8689350000000005</v>
      </c>
      <c r="C104">
        <v>94</v>
      </c>
      <c r="D104" s="67">
        <v>0</v>
      </c>
    </row>
    <row r="105" spans="1:14" x14ac:dyDescent="0.2">
      <c r="A105" s="14">
        <v>44079.25</v>
      </c>
      <c r="B105" s="12">
        <v>9.4189340000000001</v>
      </c>
      <c r="C105">
        <v>96</v>
      </c>
      <c r="D105" s="67">
        <v>0</v>
      </c>
    </row>
    <row r="106" spans="1:14" x14ac:dyDescent="0.2">
      <c r="A106" s="14">
        <v>44079.291666666672</v>
      </c>
      <c r="B106" s="12">
        <v>11.448935000000001</v>
      </c>
      <c r="C106">
        <v>91</v>
      </c>
      <c r="D106" s="67">
        <v>0</v>
      </c>
      <c r="F106" s="8" t="s">
        <v>537</v>
      </c>
      <c r="G106" s="8" t="s">
        <v>537</v>
      </c>
      <c r="H106" s="8" t="s">
        <v>537</v>
      </c>
      <c r="I106" s="8" t="s">
        <v>537</v>
      </c>
      <c r="J106" s="8" t="s">
        <v>537</v>
      </c>
    </row>
    <row r="107" spans="1:14" x14ac:dyDescent="0.2">
      <c r="A107" s="14">
        <v>44079.333333333328</v>
      </c>
      <c r="B107" s="12">
        <v>14.068934</v>
      </c>
      <c r="C107">
        <v>79</v>
      </c>
      <c r="D107" s="67">
        <v>0</v>
      </c>
      <c r="F107" s="8" t="s">
        <v>537</v>
      </c>
      <c r="G107" s="8" t="s">
        <v>537</v>
      </c>
      <c r="H107" s="8" t="s">
        <v>537</v>
      </c>
      <c r="I107" s="8" t="s">
        <v>537</v>
      </c>
      <c r="J107" s="8" t="s">
        <v>537</v>
      </c>
    </row>
    <row r="108" spans="1:14" x14ac:dyDescent="0.2">
      <c r="A108" s="14">
        <v>44079.375</v>
      </c>
      <c r="B108" s="12">
        <v>16.248933999999998</v>
      </c>
      <c r="C108">
        <v>68</v>
      </c>
      <c r="D108" s="67">
        <v>1173</v>
      </c>
      <c r="F108" s="8" t="s">
        <v>537</v>
      </c>
      <c r="G108" s="8" t="s">
        <v>537</v>
      </c>
      <c r="H108" s="8" t="s">
        <v>537</v>
      </c>
      <c r="I108" s="8" t="s">
        <v>537</v>
      </c>
      <c r="J108" s="8" t="s">
        <v>537</v>
      </c>
    </row>
    <row r="109" spans="1:14" x14ac:dyDescent="0.2">
      <c r="A109" s="14">
        <v>44079.416666666672</v>
      </c>
      <c r="B109" s="12">
        <v>18.718934999999998</v>
      </c>
      <c r="C109">
        <v>58</v>
      </c>
      <c r="D109" s="67">
        <v>1206</v>
      </c>
      <c r="F109" s="8" t="s">
        <v>537</v>
      </c>
      <c r="G109" s="8" t="s">
        <v>537</v>
      </c>
      <c r="H109" s="8" t="s">
        <v>537</v>
      </c>
      <c r="I109" s="8" t="s">
        <v>537</v>
      </c>
      <c r="J109" s="8" t="s">
        <v>537</v>
      </c>
    </row>
    <row r="110" spans="1:14" x14ac:dyDescent="0.2">
      <c r="A110" s="14">
        <v>44079.458333333328</v>
      </c>
      <c r="B110" s="12">
        <v>20.838933999999998</v>
      </c>
      <c r="C110">
        <v>49</v>
      </c>
      <c r="D110" s="67">
        <v>1231</v>
      </c>
      <c r="F110" s="8" t="s">
        <v>537</v>
      </c>
      <c r="G110" s="8" t="s">
        <v>537</v>
      </c>
      <c r="H110" s="8" t="s">
        <v>537</v>
      </c>
      <c r="I110" s="8" t="s">
        <v>537</v>
      </c>
      <c r="J110" s="8" t="s">
        <v>537</v>
      </c>
    </row>
    <row r="111" spans="1:14" x14ac:dyDescent="0.2">
      <c r="A111" s="14">
        <v>44079.5</v>
      </c>
      <c r="B111" s="12">
        <v>22.488934</v>
      </c>
      <c r="C111">
        <v>44</v>
      </c>
      <c r="D111" s="67">
        <v>1335</v>
      </c>
      <c r="F111" s="8" t="s">
        <v>537</v>
      </c>
      <c r="G111" s="8" t="s">
        <v>537</v>
      </c>
      <c r="H111" s="8" t="s">
        <v>537</v>
      </c>
      <c r="I111" s="8" t="s">
        <v>537</v>
      </c>
      <c r="J111" s="8" t="s">
        <v>537</v>
      </c>
    </row>
    <row r="112" spans="1:14" x14ac:dyDescent="0.2">
      <c r="A112" s="14">
        <v>44079.541666666672</v>
      </c>
      <c r="B112" s="12">
        <v>23.988934</v>
      </c>
      <c r="C112">
        <v>40</v>
      </c>
      <c r="D112" s="67">
        <v>1381</v>
      </c>
      <c r="F112" s="8" t="s">
        <v>537</v>
      </c>
      <c r="G112" s="8" t="s">
        <v>537</v>
      </c>
      <c r="H112" s="8" t="s">
        <v>537</v>
      </c>
      <c r="I112" s="8" t="s">
        <v>537</v>
      </c>
      <c r="J112" s="8" t="s">
        <v>537</v>
      </c>
    </row>
    <row r="113" spans="1:14" x14ac:dyDescent="0.2">
      <c r="A113" s="14">
        <v>44079.583333333328</v>
      </c>
      <c r="B113" s="12">
        <v>26.508934</v>
      </c>
      <c r="C113">
        <v>30</v>
      </c>
      <c r="D113" s="67">
        <v>1169</v>
      </c>
      <c r="F113" s="8" t="s">
        <v>537</v>
      </c>
      <c r="G113" s="8" t="s">
        <v>537</v>
      </c>
      <c r="H113" s="8" t="s">
        <v>537</v>
      </c>
      <c r="I113" s="8" t="s">
        <v>537</v>
      </c>
      <c r="J113" s="8" t="s">
        <v>537</v>
      </c>
    </row>
    <row r="114" spans="1:14" x14ac:dyDescent="0.2">
      <c r="A114" s="14">
        <v>44079.625</v>
      </c>
      <c r="B114" s="12">
        <v>27.038934999999999</v>
      </c>
      <c r="C114">
        <v>27</v>
      </c>
      <c r="D114" s="67">
        <v>0</v>
      </c>
      <c r="F114" s="8" t="s">
        <v>537</v>
      </c>
      <c r="G114" s="8" t="s">
        <v>537</v>
      </c>
      <c r="H114" s="8" t="s">
        <v>537</v>
      </c>
      <c r="I114" s="8" t="s">
        <v>537</v>
      </c>
      <c r="J114" s="8" t="s">
        <v>537</v>
      </c>
      <c r="K114" s="8"/>
      <c r="L114" s="8"/>
      <c r="M114" s="8"/>
      <c r="N114" s="8"/>
    </row>
    <row r="115" spans="1:14" x14ac:dyDescent="0.2">
      <c r="A115" s="14">
        <v>44079.666666666672</v>
      </c>
      <c r="B115" s="12">
        <v>26.958935</v>
      </c>
      <c r="C115">
        <v>26</v>
      </c>
      <c r="D115" s="67">
        <v>0</v>
      </c>
      <c r="F115" s="8" t="s">
        <v>537</v>
      </c>
      <c r="G115" s="8" t="s">
        <v>537</v>
      </c>
      <c r="H115" s="8" t="s">
        <v>537</v>
      </c>
      <c r="I115" s="8" t="s">
        <v>537</v>
      </c>
      <c r="J115" s="8" t="s">
        <v>537</v>
      </c>
      <c r="K115" s="8"/>
      <c r="L115" s="8"/>
      <c r="M115" s="8"/>
      <c r="N115" s="8"/>
    </row>
    <row r="116" spans="1:14" x14ac:dyDescent="0.2">
      <c r="A116" s="14">
        <v>44079.708333333328</v>
      </c>
      <c r="B116" s="12">
        <v>26.098934</v>
      </c>
      <c r="C116">
        <v>27</v>
      </c>
      <c r="D116" s="67">
        <v>0</v>
      </c>
    </row>
    <row r="117" spans="1:14" x14ac:dyDescent="0.2">
      <c r="A117" s="14">
        <v>44079.75</v>
      </c>
      <c r="B117" s="12">
        <v>23.168934</v>
      </c>
      <c r="C117">
        <v>33</v>
      </c>
      <c r="D117" s="67">
        <v>1107</v>
      </c>
    </row>
    <row r="118" spans="1:14" x14ac:dyDescent="0.2">
      <c r="A118" s="14">
        <v>44079.791666666672</v>
      </c>
      <c r="B118" s="12">
        <v>20.388935</v>
      </c>
      <c r="C118">
        <v>39</v>
      </c>
      <c r="D118" s="67">
        <v>1003</v>
      </c>
    </row>
    <row r="119" spans="1:14" x14ac:dyDescent="0.2">
      <c r="A119" s="14">
        <v>44079.833333333328</v>
      </c>
      <c r="B119" s="12">
        <v>18.778934</v>
      </c>
      <c r="C119">
        <v>43</v>
      </c>
      <c r="D119" s="67">
        <v>1098</v>
      </c>
    </row>
    <row r="120" spans="1:14" x14ac:dyDescent="0.2">
      <c r="A120" s="14">
        <v>44079.875</v>
      </c>
      <c r="B120" s="12">
        <v>18.228933000000001</v>
      </c>
      <c r="C120">
        <v>44</v>
      </c>
      <c r="D120" s="67">
        <v>1098</v>
      </c>
    </row>
    <row r="121" spans="1:14" x14ac:dyDescent="0.2">
      <c r="A121" s="14">
        <v>44079.916666666672</v>
      </c>
      <c r="B121" s="12">
        <v>16.608934000000001</v>
      </c>
      <c r="C121">
        <v>45</v>
      </c>
      <c r="D121" s="67">
        <v>921</v>
      </c>
    </row>
    <row r="122" spans="1:14" x14ac:dyDescent="0.2">
      <c r="A122" s="14">
        <v>44079.958333333328</v>
      </c>
      <c r="B122" s="12">
        <v>14.928934</v>
      </c>
      <c r="C122">
        <v>52</v>
      </c>
      <c r="D122" s="67">
        <v>0</v>
      </c>
      <c r="E122" s="67">
        <v>530.08333333333337</v>
      </c>
    </row>
    <row r="123" spans="1:14" x14ac:dyDescent="0.2">
      <c r="A123" s="14">
        <v>44080</v>
      </c>
      <c r="B123" s="12">
        <v>13.718934000000001</v>
      </c>
      <c r="C123">
        <v>61</v>
      </c>
      <c r="D123" s="67">
        <v>0</v>
      </c>
    </row>
    <row r="124" spans="1:14" x14ac:dyDescent="0.2">
      <c r="A124" s="14">
        <v>44080.041666666672</v>
      </c>
      <c r="B124" s="12">
        <v>12.768934</v>
      </c>
      <c r="C124">
        <v>66</v>
      </c>
      <c r="D124" s="67">
        <v>0</v>
      </c>
    </row>
    <row r="125" spans="1:14" x14ac:dyDescent="0.2">
      <c r="A125" s="14">
        <v>44080.083333333328</v>
      </c>
      <c r="B125" s="12">
        <v>11.718934000000001</v>
      </c>
      <c r="C125">
        <v>72</v>
      </c>
      <c r="D125" s="67">
        <v>0</v>
      </c>
    </row>
    <row r="126" spans="1:14" x14ac:dyDescent="0.2">
      <c r="A126" s="14">
        <v>44080.125</v>
      </c>
      <c r="B126" s="12">
        <v>10.648934000000001</v>
      </c>
      <c r="C126">
        <v>77</v>
      </c>
      <c r="D126" s="67">
        <v>0</v>
      </c>
    </row>
    <row r="127" spans="1:14" x14ac:dyDescent="0.2">
      <c r="A127" s="14">
        <v>44080.166666666672</v>
      </c>
      <c r="B127" s="12">
        <v>9.7489340000000002</v>
      </c>
      <c r="C127">
        <v>83</v>
      </c>
      <c r="D127" s="67">
        <v>0</v>
      </c>
    </row>
    <row r="128" spans="1:14" x14ac:dyDescent="0.2">
      <c r="A128" s="14">
        <v>44080.208333333328</v>
      </c>
      <c r="B128" s="12">
        <v>8.9889344999999992</v>
      </c>
      <c r="C128">
        <v>88</v>
      </c>
      <c r="D128" s="67">
        <v>0</v>
      </c>
    </row>
    <row r="129" spans="1:10" x14ac:dyDescent="0.2">
      <c r="A129" s="14">
        <v>44080.25</v>
      </c>
      <c r="B129" s="12">
        <v>8.6389340000000008</v>
      </c>
      <c r="C129">
        <v>89</v>
      </c>
      <c r="D129" s="67">
        <v>0</v>
      </c>
    </row>
    <row r="130" spans="1:10" x14ac:dyDescent="0.2">
      <c r="A130" s="14">
        <v>44080.291666666672</v>
      </c>
      <c r="B130" s="12">
        <v>10.588934</v>
      </c>
      <c r="C130">
        <v>80</v>
      </c>
      <c r="D130" s="67">
        <v>0</v>
      </c>
      <c r="F130" s="8" t="s">
        <v>537</v>
      </c>
      <c r="G130" s="8" t="s">
        <v>537</v>
      </c>
      <c r="H130" s="8" t="s">
        <v>537</v>
      </c>
      <c r="I130" s="8" t="s">
        <v>537</v>
      </c>
      <c r="J130" s="8" t="s">
        <v>537</v>
      </c>
    </row>
    <row r="131" spans="1:10" x14ac:dyDescent="0.2">
      <c r="A131" s="14">
        <v>44080.333333333328</v>
      </c>
      <c r="B131" s="12">
        <v>14.108934</v>
      </c>
      <c r="C131">
        <v>64</v>
      </c>
      <c r="D131" s="67">
        <v>0</v>
      </c>
      <c r="F131" s="8" t="s">
        <v>537</v>
      </c>
      <c r="G131" s="8" t="s">
        <v>537</v>
      </c>
      <c r="H131" s="8" t="s">
        <v>537</v>
      </c>
      <c r="I131" s="8" t="s">
        <v>537</v>
      </c>
      <c r="J131" s="8" t="s">
        <v>537</v>
      </c>
    </row>
    <row r="132" spans="1:10" x14ac:dyDescent="0.2">
      <c r="A132" s="14">
        <v>44080.375</v>
      </c>
      <c r="B132" s="12">
        <v>16.638935</v>
      </c>
      <c r="C132">
        <v>53</v>
      </c>
      <c r="D132" s="67">
        <v>996</v>
      </c>
      <c r="F132" s="8" t="s">
        <v>537</v>
      </c>
      <c r="G132" s="8" t="s">
        <v>537</v>
      </c>
      <c r="H132" s="8" t="s">
        <v>537</v>
      </c>
      <c r="I132" s="8" t="s">
        <v>537</v>
      </c>
      <c r="J132" s="8" t="s">
        <v>537</v>
      </c>
    </row>
    <row r="133" spans="1:10" x14ac:dyDescent="0.2">
      <c r="A133" s="14">
        <v>44080.416666666672</v>
      </c>
      <c r="B133" s="12">
        <v>19.098934</v>
      </c>
      <c r="C133">
        <v>44</v>
      </c>
      <c r="D133" s="67">
        <v>1169</v>
      </c>
      <c r="F133" s="8" t="s">
        <v>537</v>
      </c>
      <c r="G133" s="8" t="s">
        <v>537</v>
      </c>
      <c r="H133" s="8" t="s">
        <v>537</v>
      </c>
      <c r="I133" s="8" t="s">
        <v>537</v>
      </c>
      <c r="J133" s="8" t="s">
        <v>537</v>
      </c>
    </row>
    <row r="134" spans="1:10" x14ac:dyDescent="0.2">
      <c r="A134" s="14">
        <v>44080.458333333328</v>
      </c>
      <c r="B134" s="12">
        <v>21.368935</v>
      </c>
      <c r="C134">
        <v>38</v>
      </c>
      <c r="D134" s="67">
        <v>1046</v>
      </c>
      <c r="F134" s="8" t="s">
        <v>537</v>
      </c>
      <c r="G134" s="8" t="s">
        <v>537</v>
      </c>
      <c r="H134" s="8" t="s">
        <v>537</v>
      </c>
      <c r="I134" s="8" t="s">
        <v>537</v>
      </c>
      <c r="J134" s="8" t="s">
        <v>537</v>
      </c>
    </row>
    <row r="135" spans="1:10" x14ac:dyDescent="0.2">
      <c r="A135" s="14">
        <v>44080.5</v>
      </c>
      <c r="B135" s="12">
        <v>23.288934999999999</v>
      </c>
      <c r="C135">
        <v>33</v>
      </c>
      <c r="D135" s="67">
        <v>1107</v>
      </c>
      <c r="F135" s="8" t="s">
        <v>537</v>
      </c>
      <c r="G135" s="8" t="s">
        <v>537</v>
      </c>
      <c r="H135" s="8" t="s">
        <v>537</v>
      </c>
      <c r="I135" s="8" t="s">
        <v>537</v>
      </c>
      <c r="J135" s="8" t="s">
        <v>537</v>
      </c>
    </row>
    <row r="136" spans="1:10" x14ac:dyDescent="0.2">
      <c r="A136" s="14">
        <v>44080.541666666672</v>
      </c>
      <c r="B136" s="12">
        <v>24.708935</v>
      </c>
      <c r="C136">
        <v>31</v>
      </c>
      <c r="D136" s="67">
        <v>1130</v>
      </c>
      <c r="F136" s="8" t="s">
        <v>537</v>
      </c>
      <c r="G136" s="8" t="s">
        <v>537</v>
      </c>
      <c r="H136" s="8" t="s">
        <v>537</v>
      </c>
      <c r="I136" s="8" t="s">
        <v>537</v>
      </c>
      <c r="J136" s="8" t="s">
        <v>537</v>
      </c>
    </row>
    <row r="137" spans="1:10" x14ac:dyDescent="0.2">
      <c r="A137" s="14">
        <v>44080.583333333328</v>
      </c>
      <c r="B137" s="12">
        <v>25.648933</v>
      </c>
      <c r="C137">
        <v>28</v>
      </c>
      <c r="D137" s="67">
        <v>0</v>
      </c>
      <c r="F137" s="8" t="s">
        <v>537</v>
      </c>
      <c r="G137" s="8" t="s">
        <v>537</v>
      </c>
      <c r="H137" s="8" t="s">
        <v>537</v>
      </c>
      <c r="I137" s="8" t="s">
        <v>537</v>
      </c>
      <c r="J137" s="8" t="s">
        <v>537</v>
      </c>
    </row>
    <row r="138" spans="1:10" x14ac:dyDescent="0.2">
      <c r="A138" s="14">
        <v>44080.625</v>
      </c>
      <c r="B138" s="12">
        <v>25.818933000000001</v>
      </c>
      <c r="C138">
        <v>27</v>
      </c>
      <c r="D138" s="67">
        <v>0</v>
      </c>
      <c r="F138" s="8" t="s">
        <v>537</v>
      </c>
      <c r="G138" s="8" t="s">
        <v>537</v>
      </c>
      <c r="H138" s="8" t="s">
        <v>537</v>
      </c>
      <c r="I138" s="8" t="s">
        <v>537</v>
      </c>
      <c r="J138" s="8" t="s">
        <v>537</v>
      </c>
    </row>
    <row r="139" spans="1:10" x14ac:dyDescent="0.2">
      <c r="A139" s="14">
        <v>44080.666666666672</v>
      </c>
      <c r="B139" s="12">
        <v>25.398933</v>
      </c>
      <c r="C139">
        <v>26</v>
      </c>
      <c r="D139" s="67">
        <v>0</v>
      </c>
      <c r="F139" s="8" t="s">
        <v>537</v>
      </c>
      <c r="G139" s="8" t="s">
        <v>537</v>
      </c>
      <c r="H139" s="8" t="s">
        <v>537</v>
      </c>
      <c r="I139" s="8" t="s">
        <v>537</v>
      </c>
      <c r="J139" s="8" t="s">
        <v>537</v>
      </c>
    </row>
    <row r="140" spans="1:10" x14ac:dyDescent="0.2">
      <c r="A140" s="14">
        <v>44080.708333333328</v>
      </c>
      <c r="B140" s="12">
        <v>24.208935</v>
      </c>
      <c r="C140">
        <v>26</v>
      </c>
      <c r="D140" s="67">
        <v>0</v>
      </c>
    </row>
    <row r="141" spans="1:10" x14ac:dyDescent="0.2">
      <c r="A141" s="14">
        <v>44080.75</v>
      </c>
      <c r="B141" s="12">
        <v>20.248933999999998</v>
      </c>
      <c r="C141">
        <v>31</v>
      </c>
      <c r="D141" s="67">
        <v>1003</v>
      </c>
    </row>
    <row r="142" spans="1:10" x14ac:dyDescent="0.2">
      <c r="A142" s="14">
        <v>44080.791666666672</v>
      </c>
      <c r="B142" s="12">
        <v>17.778934</v>
      </c>
      <c r="C142">
        <v>32</v>
      </c>
      <c r="D142" s="67">
        <v>797</v>
      </c>
    </row>
    <row r="143" spans="1:10" x14ac:dyDescent="0.2">
      <c r="A143" s="14">
        <v>44080.833333333328</v>
      </c>
      <c r="B143" s="12">
        <v>16.758934</v>
      </c>
      <c r="C143">
        <v>31</v>
      </c>
      <c r="D143" s="67">
        <v>692</v>
      </c>
    </row>
    <row r="144" spans="1:10" x14ac:dyDescent="0.2">
      <c r="A144" s="14">
        <v>44080.875</v>
      </c>
      <c r="B144" s="12">
        <v>14.968934000000001</v>
      </c>
      <c r="C144">
        <v>40</v>
      </c>
      <c r="D144" s="67">
        <v>0</v>
      </c>
    </row>
    <row r="145" spans="1:11" x14ac:dyDescent="0.2">
      <c r="A145" s="14">
        <v>44080.916666666672</v>
      </c>
      <c r="B145" s="12">
        <v>13.188934</v>
      </c>
      <c r="C145">
        <v>52</v>
      </c>
      <c r="D145" s="67">
        <v>0</v>
      </c>
    </row>
    <row r="146" spans="1:11" x14ac:dyDescent="0.2">
      <c r="A146" s="14">
        <v>44080.958333333328</v>
      </c>
      <c r="B146" s="12">
        <v>11.948935000000001</v>
      </c>
      <c r="C146">
        <v>61</v>
      </c>
      <c r="D146" s="67">
        <v>0</v>
      </c>
      <c r="E146" s="67">
        <v>330.83333333333331</v>
      </c>
    </row>
    <row r="147" spans="1:11" x14ac:dyDescent="0.2">
      <c r="A147" s="14">
        <v>44081</v>
      </c>
      <c r="B147" s="12">
        <v>10.798933999999999</v>
      </c>
      <c r="C147">
        <v>67</v>
      </c>
      <c r="D147" s="67">
        <v>0</v>
      </c>
    </row>
    <row r="148" spans="1:11" x14ac:dyDescent="0.2">
      <c r="A148" s="14">
        <v>44081.041666666672</v>
      </c>
      <c r="B148" s="12">
        <v>9.4489350000000005</v>
      </c>
      <c r="C148">
        <v>75</v>
      </c>
      <c r="D148" s="67">
        <v>0</v>
      </c>
    </row>
    <row r="149" spans="1:11" x14ac:dyDescent="0.2">
      <c r="A149" s="14">
        <v>44081.083333333328</v>
      </c>
      <c r="B149" s="12">
        <v>8.5689340000000005</v>
      </c>
      <c r="C149">
        <v>80</v>
      </c>
      <c r="D149" s="67">
        <v>0</v>
      </c>
    </row>
    <row r="150" spans="1:11" x14ac:dyDescent="0.2">
      <c r="A150" s="14">
        <v>44081.125</v>
      </c>
      <c r="B150" s="12">
        <v>8.2089339999999993</v>
      </c>
      <c r="C150">
        <v>81</v>
      </c>
      <c r="D150" s="67">
        <v>0</v>
      </c>
    </row>
    <row r="151" spans="1:11" x14ac:dyDescent="0.2">
      <c r="A151" s="14">
        <v>44081.166666666672</v>
      </c>
      <c r="B151" s="12">
        <v>8.1189350000000005</v>
      </c>
      <c r="C151">
        <v>80</v>
      </c>
      <c r="D151" s="67">
        <v>0</v>
      </c>
    </row>
    <row r="152" spans="1:11" x14ac:dyDescent="0.2">
      <c r="A152" s="14">
        <v>44081.208333333328</v>
      </c>
      <c r="B152" s="12">
        <v>7.9389339999999997</v>
      </c>
      <c r="C152">
        <v>80</v>
      </c>
      <c r="D152" s="67">
        <v>0</v>
      </c>
    </row>
    <row r="153" spans="1:11" x14ac:dyDescent="0.2">
      <c r="A153" s="14">
        <v>44081.25</v>
      </c>
      <c r="B153" s="12">
        <v>7.7989335000000004</v>
      </c>
      <c r="C153">
        <v>80</v>
      </c>
      <c r="D153" s="67">
        <v>0</v>
      </c>
    </row>
    <row r="154" spans="1:11" x14ac:dyDescent="0.2">
      <c r="A154" s="14">
        <v>44081.291666666672</v>
      </c>
      <c r="B154" s="12">
        <v>9.4589339999999993</v>
      </c>
      <c r="C154">
        <v>75</v>
      </c>
      <c r="D154" s="67">
        <v>0</v>
      </c>
      <c r="F154" s="93">
        <v>10.8</v>
      </c>
      <c r="G154" s="8">
        <v>81.099999999999994</v>
      </c>
      <c r="H154" s="8">
        <v>154685</v>
      </c>
      <c r="I154" s="93">
        <v>11.5</v>
      </c>
      <c r="J154" s="8">
        <v>80.7</v>
      </c>
      <c r="K154">
        <v>182032</v>
      </c>
    </row>
    <row r="155" spans="1:11" x14ac:dyDescent="0.2">
      <c r="A155" s="14">
        <v>44081.333333333328</v>
      </c>
      <c r="B155" s="12">
        <v>13.608934</v>
      </c>
      <c r="C155">
        <v>59</v>
      </c>
      <c r="D155" s="67">
        <v>0</v>
      </c>
      <c r="F155" s="93">
        <v>12.6</v>
      </c>
      <c r="G155" s="8">
        <v>80.5</v>
      </c>
      <c r="H155" s="8">
        <v>154685</v>
      </c>
      <c r="I155" s="93">
        <v>12.9</v>
      </c>
      <c r="J155" s="8">
        <v>80.2</v>
      </c>
      <c r="K155">
        <v>182032</v>
      </c>
    </row>
    <row r="156" spans="1:11" x14ac:dyDescent="0.2">
      <c r="A156" s="14">
        <v>44081.375</v>
      </c>
      <c r="B156" s="12">
        <v>16.228933000000001</v>
      </c>
      <c r="C156">
        <v>48</v>
      </c>
      <c r="D156" s="67">
        <v>921</v>
      </c>
      <c r="F156" s="93">
        <v>12.6</v>
      </c>
      <c r="G156" s="8">
        <v>80.900000000000006</v>
      </c>
      <c r="H156" s="8">
        <v>154685</v>
      </c>
      <c r="I156" s="93">
        <v>12.6</v>
      </c>
      <c r="J156" s="8">
        <v>79.900000000000006</v>
      </c>
      <c r="K156">
        <v>182032</v>
      </c>
    </row>
    <row r="157" spans="1:11" x14ac:dyDescent="0.2">
      <c r="A157" s="14">
        <v>44081.416666666672</v>
      </c>
      <c r="B157" s="12">
        <v>18.688934</v>
      </c>
      <c r="C157">
        <v>40</v>
      </c>
      <c r="D157" s="67">
        <v>1098</v>
      </c>
      <c r="F157" s="93">
        <v>13.4</v>
      </c>
      <c r="G157" s="8">
        <v>77.8</v>
      </c>
      <c r="H157" s="8">
        <v>154685</v>
      </c>
      <c r="I157" s="93">
        <v>13.6</v>
      </c>
      <c r="J157" s="8">
        <v>77.400000000000006</v>
      </c>
      <c r="K157">
        <v>182032</v>
      </c>
    </row>
    <row r="158" spans="1:11" x14ac:dyDescent="0.2">
      <c r="A158" s="14">
        <v>44081.458333333328</v>
      </c>
      <c r="B158" s="12">
        <v>20.848934</v>
      </c>
      <c r="C158">
        <v>33</v>
      </c>
      <c r="D158" s="67">
        <v>1003</v>
      </c>
      <c r="F158" s="93">
        <v>16.100000000000001</v>
      </c>
      <c r="G158" s="8">
        <v>71.2</v>
      </c>
      <c r="H158" s="8">
        <v>154685</v>
      </c>
      <c r="I158" s="93">
        <v>12.6</v>
      </c>
      <c r="J158" s="8">
        <v>77.599999999999994</v>
      </c>
      <c r="K158">
        <v>182032</v>
      </c>
    </row>
    <row r="159" spans="1:11" x14ac:dyDescent="0.2">
      <c r="A159" s="14">
        <v>44081.5</v>
      </c>
      <c r="B159" s="12">
        <v>22.688934</v>
      </c>
      <c r="C159">
        <v>29</v>
      </c>
      <c r="D159" s="67">
        <v>0</v>
      </c>
      <c r="F159" s="93">
        <v>20.100000000000001</v>
      </c>
      <c r="G159" s="8">
        <v>44.6</v>
      </c>
      <c r="H159" s="8">
        <v>154685</v>
      </c>
      <c r="I159" s="93">
        <v>19.399999999999999</v>
      </c>
      <c r="J159" s="8">
        <v>44.1</v>
      </c>
      <c r="K159">
        <v>182032</v>
      </c>
    </row>
    <row r="160" spans="1:11" x14ac:dyDescent="0.2">
      <c r="A160" s="14">
        <v>44081.541666666672</v>
      </c>
      <c r="B160" s="12">
        <v>24.408933999999999</v>
      </c>
      <c r="C160">
        <v>26</v>
      </c>
      <c r="D160" s="67">
        <v>0</v>
      </c>
      <c r="F160" s="93">
        <v>21.5</v>
      </c>
      <c r="G160" s="8">
        <v>41.9</v>
      </c>
      <c r="H160" s="8">
        <v>154685</v>
      </c>
      <c r="I160" s="93">
        <v>21.5</v>
      </c>
      <c r="J160" s="8">
        <v>42.2</v>
      </c>
      <c r="K160">
        <v>182032</v>
      </c>
    </row>
    <row r="161" spans="1:14" x14ac:dyDescent="0.2">
      <c r="A161" s="14">
        <v>44081.583333333328</v>
      </c>
      <c r="B161" s="12">
        <v>26.248933999999998</v>
      </c>
      <c r="C161">
        <v>23</v>
      </c>
      <c r="D161" s="67">
        <v>0</v>
      </c>
      <c r="F161" s="93">
        <v>21</v>
      </c>
      <c r="G161" s="8">
        <v>41.8</v>
      </c>
      <c r="H161" s="8">
        <v>154685</v>
      </c>
      <c r="I161" s="93">
        <v>22.3</v>
      </c>
      <c r="J161" s="8">
        <v>43.5</v>
      </c>
      <c r="K161">
        <v>182032</v>
      </c>
    </row>
    <row r="162" spans="1:14" x14ac:dyDescent="0.2">
      <c r="A162" s="14">
        <v>44081.625</v>
      </c>
      <c r="B162" s="12">
        <v>26.698934999999999</v>
      </c>
      <c r="C162">
        <v>22</v>
      </c>
      <c r="D162" s="67">
        <v>0</v>
      </c>
      <c r="F162" s="93">
        <v>22.7</v>
      </c>
      <c r="G162" s="8">
        <v>40.200000000000003</v>
      </c>
      <c r="H162" s="8">
        <v>154685</v>
      </c>
      <c r="I162" s="93">
        <v>22.5</v>
      </c>
      <c r="J162" s="8">
        <v>40.299999999999997</v>
      </c>
      <c r="K162">
        <v>182032</v>
      </c>
    </row>
    <row r="163" spans="1:14" x14ac:dyDescent="0.2">
      <c r="A163" s="14">
        <v>44081.666666666672</v>
      </c>
      <c r="B163" s="12">
        <v>26.498933999999998</v>
      </c>
      <c r="C163">
        <v>21</v>
      </c>
      <c r="D163" s="67">
        <v>0</v>
      </c>
      <c r="F163" s="93">
        <v>23</v>
      </c>
      <c r="G163" s="8">
        <v>38.700000000000003</v>
      </c>
      <c r="H163" s="8">
        <v>154685</v>
      </c>
      <c r="I163" s="93">
        <v>33.1</v>
      </c>
      <c r="J163" s="8">
        <v>37.5</v>
      </c>
      <c r="K163">
        <v>182032</v>
      </c>
    </row>
    <row r="164" spans="1:14" x14ac:dyDescent="0.2">
      <c r="A164" s="14">
        <v>44081.708333333328</v>
      </c>
      <c r="B164" s="12">
        <v>25.688934</v>
      </c>
      <c r="C164">
        <v>21</v>
      </c>
      <c r="D164" s="67">
        <v>0</v>
      </c>
    </row>
    <row r="165" spans="1:14" x14ac:dyDescent="0.2">
      <c r="A165" s="14">
        <v>44081.75</v>
      </c>
      <c r="B165" s="12">
        <v>22.978933000000001</v>
      </c>
      <c r="C165">
        <v>25</v>
      </c>
      <c r="D165" s="67">
        <v>0</v>
      </c>
      <c r="F165" s="8">
        <f>AVERAGE(F154:F163)</f>
        <v>17.38</v>
      </c>
      <c r="G165" s="8">
        <f t="shared" ref="G165:J165" si="4">AVERAGE(G154:G163)</f>
        <v>59.870000000000005</v>
      </c>
      <c r="H165" s="8">
        <f t="shared" si="4"/>
        <v>154685</v>
      </c>
      <c r="I165" s="8">
        <f t="shared" si="4"/>
        <v>18.199999999999996</v>
      </c>
      <c r="J165" s="8">
        <f t="shared" si="4"/>
        <v>60.340000000000011</v>
      </c>
    </row>
    <row r="166" spans="1:14" x14ac:dyDescent="0.2">
      <c r="A166" s="14">
        <v>44081.791666666672</v>
      </c>
      <c r="B166" s="12">
        <v>21.488934</v>
      </c>
      <c r="C166">
        <v>27</v>
      </c>
      <c r="D166" s="67">
        <v>0</v>
      </c>
    </row>
    <row r="167" spans="1:14" x14ac:dyDescent="0.2">
      <c r="A167" s="14">
        <v>44081.833333333328</v>
      </c>
      <c r="B167" s="12">
        <v>20.478933000000001</v>
      </c>
      <c r="C167">
        <v>29</v>
      </c>
      <c r="D167" s="67">
        <v>0</v>
      </c>
    </row>
    <row r="168" spans="1:14" x14ac:dyDescent="0.2">
      <c r="A168" s="14">
        <v>44081.875</v>
      </c>
      <c r="B168" s="12">
        <v>20.088933999999998</v>
      </c>
      <c r="C168">
        <v>30</v>
      </c>
      <c r="D168" s="67">
        <v>1003</v>
      </c>
    </row>
    <row r="169" spans="1:14" x14ac:dyDescent="0.2">
      <c r="A169" s="14">
        <v>44081.916666666672</v>
      </c>
      <c r="B169" s="12">
        <v>18.998933999999998</v>
      </c>
      <c r="C169">
        <v>32</v>
      </c>
      <c r="D169" s="67">
        <v>881</v>
      </c>
    </row>
    <row r="170" spans="1:14" x14ac:dyDescent="0.2">
      <c r="A170" s="14">
        <v>44081.958333333328</v>
      </c>
      <c r="B170" s="12">
        <v>17.508934</v>
      </c>
      <c r="C170">
        <v>35</v>
      </c>
      <c r="D170" s="67">
        <v>797</v>
      </c>
      <c r="E170" s="67">
        <v>237.625</v>
      </c>
      <c r="F170" s="69">
        <f>AVERAGE(F154:F169)</f>
        <v>17.38</v>
      </c>
      <c r="G170" s="69">
        <f>AVERAGE(G154:G169)</f>
        <v>59.870000000000005</v>
      </c>
      <c r="H170" s="69">
        <f>H178-H154</f>
        <v>212</v>
      </c>
      <c r="I170" s="69">
        <f>AVERAGE(I154:I169)</f>
        <v>18.199999999999996</v>
      </c>
      <c r="J170" s="69">
        <f>AVERAGE(J154:J169)</f>
        <v>60.340000000000011</v>
      </c>
      <c r="K170" s="55">
        <f>K178-K154</f>
        <v>213</v>
      </c>
      <c r="L170" s="8"/>
      <c r="M170" s="8"/>
      <c r="N170" s="8"/>
    </row>
    <row r="171" spans="1:14" x14ac:dyDescent="0.2">
      <c r="A171" s="14">
        <v>44082</v>
      </c>
      <c r="B171" s="12">
        <v>16.048933000000002</v>
      </c>
      <c r="C171">
        <v>39</v>
      </c>
      <c r="D171" s="67">
        <v>692</v>
      </c>
    </row>
    <row r="172" spans="1:14" x14ac:dyDescent="0.2">
      <c r="A172" s="14">
        <v>44082.041666666672</v>
      </c>
      <c r="B172" s="12">
        <v>13.168934</v>
      </c>
      <c r="C172">
        <v>50</v>
      </c>
      <c r="D172" s="67">
        <v>0</v>
      </c>
    </row>
    <row r="173" spans="1:14" x14ac:dyDescent="0.2">
      <c r="A173" s="14">
        <v>44082.083333333328</v>
      </c>
      <c r="B173" s="12">
        <v>11.5289345</v>
      </c>
      <c r="C173">
        <v>69</v>
      </c>
      <c r="D173" s="67">
        <v>0</v>
      </c>
    </row>
    <row r="174" spans="1:14" x14ac:dyDescent="0.2">
      <c r="A174" s="14">
        <v>44082.125</v>
      </c>
      <c r="B174" s="12">
        <v>10.518934</v>
      </c>
      <c r="C174">
        <v>78</v>
      </c>
      <c r="D174" s="67">
        <v>0</v>
      </c>
    </row>
    <row r="175" spans="1:14" x14ac:dyDescent="0.2">
      <c r="A175" s="14">
        <v>44082.166666666672</v>
      </c>
      <c r="B175" s="12">
        <v>10.098934</v>
      </c>
      <c r="C175">
        <v>79</v>
      </c>
      <c r="D175" s="67">
        <v>0</v>
      </c>
    </row>
    <row r="176" spans="1:14" x14ac:dyDescent="0.2">
      <c r="A176" s="14">
        <v>44082.208333333328</v>
      </c>
      <c r="B176" s="12">
        <v>9.7289340000000006</v>
      </c>
      <c r="C176">
        <v>79</v>
      </c>
      <c r="D176" s="67">
        <v>0</v>
      </c>
    </row>
    <row r="177" spans="1:11" x14ac:dyDescent="0.2">
      <c r="A177" s="14">
        <v>44082.25</v>
      </c>
      <c r="B177" s="12">
        <v>9.6289339999999992</v>
      </c>
      <c r="C177">
        <v>78</v>
      </c>
      <c r="D177" s="67">
        <v>0</v>
      </c>
    </row>
    <row r="178" spans="1:11" x14ac:dyDescent="0.2">
      <c r="A178" s="14">
        <v>44082.291666666672</v>
      </c>
      <c r="B178" s="12">
        <v>11.0289345</v>
      </c>
      <c r="C178">
        <v>74</v>
      </c>
      <c r="D178" s="67">
        <v>0</v>
      </c>
      <c r="F178" s="93">
        <v>14.2</v>
      </c>
      <c r="G178" s="8">
        <v>62</v>
      </c>
      <c r="H178" s="8">
        <v>154897</v>
      </c>
      <c r="I178" s="93">
        <v>13.9</v>
      </c>
      <c r="J178" s="8">
        <v>63.2</v>
      </c>
      <c r="K178">
        <v>182245</v>
      </c>
    </row>
    <row r="179" spans="1:11" x14ac:dyDescent="0.2">
      <c r="A179" s="14">
        <v>44082.333333333328</v>
      </c>
      <c r="B179" s="12">
        <v>15.678934</v>
      </c>
      <c r="C179">
        <v>55</v>
      </c>
      <c r="D179" s="67">
        <v>8885</v>
      </c>
      <c r="F179" s="93">
        <v>18.600000000000001</v>
      </c>
      <c r="G179" s="8">
        <v>48.6</v>
      </c>
      <c r="H179" s="8">
        <v>154897</v>
      </c>
      <c r="I179" s="93">
        <v>18.100000000000001</v>
      </c>
      <c r="J179" s="8">
        <v>51.9</v>
      </c>
      <c r="K179">
        <v>182245</v>
      </c>
    </row>
    <row r="180" spans="1:11" x14ac:dyDescent="0.2">
      <c r="A180" s="14">
        <v>44082.375</v>
      </c>
      <c r="B180" s="12">
        <v>18.728933000000001</v>
      </c>
      <c r="C180">
        <v>43</v>
      </c>
      <c r="D180" s="67">
        <v>1098</v>
      </c>
      <c r="F180" s="93">
        <v>19.2</v>
      </c>
      <c r="G180" s="8">
        <v>52.6</v>
      </c>
      <c r="H180" s="8">
        <v>154897</v>
      </c>
      <c r="I180" s="93">
        <v>15</v>
      </c>
      <c r="J180" s="8">
        <v>74.3</v>
      </c>
      <c r="K180">
        <v>182245</v>
      </c>
    </row>
    <row r="181" spans="1:11" x14ac:dyDescent="0.2">
      <c r="A181" s="14">
        <v>44082.416666666672</v>
      </c>
      <c r="B181" s="12">
        <v>20.928934000000002</v>
      </c>
      <c r="C181">
        <v>37</v>
      </c>
      <c r="D181" s="67">
        <v>1003</v>
      </c>
      <c r="F181" s="93">
        <v>19.399999999999999</v>
      </c>
      <c r="G181" s="8">
        <v>56.1</v>
      </c>
      <c r="H181" s="8">
        <v>154897</v>
      </c>
      <c r="I181" s="93">
        <v>23.7</v>
      </c>
      <c r="J181" s="8">
        <v>40.700000000000003</v>
      </c>
      <c r="K181">
        <v>182245</v>
      </c>
    </row>
    <row r="182" spans="1:11" x14ac:dyDescent="0.2">
      <c r="A182" s="14">
        <v>44082.458333333328</v>
      </c>
      <c r="B182" s="12">
        <v>23.128934999999998</v>
      </c>
      <c r="C182">
        <v>31</v>
      </c>
      <c r="D182" s="67">
        <v>1107</v>
      </c>
      <c r="F182" s="93">
        <v>18.399999999999999</v>
      </c>
      <c r="G182" s="8">
        <v>53.8</v>
      </c>
      <c r="H182" s="8">
        <v>154897</v>
      </c>
      <c r="I182" s="93">
        <v>15.1</v>
      </c>
      <c r="J182" s="8">
        <v>71.2</v>
      </c>
      <c r="K182">
        <v>182245</v>
      </c>
    </row>
    <row r="183" spans="1:11" x14ac:dyDescent="0.2">
      <c r="A183" s="14">
        <v>44082.5</v>
      </c>
      <c r="B183" s="12">
        <v>24.998933999999998</v>
      </c>
      <c r="C183">
        <v>28</v>
      </c>
      <c r="D183" s="67">
        <v>0</v>
      </c>
      <c r="F183" s="93">
        <v>20.3</v>
      </c>
      <c r="G183" s="8">
        <v>49.7</v>
      </c>
      <c r="H183" s="8">
        <v>155106</v>
      </c>
      <c r="I183" s="93">
        <v>16.3</v>
      </c>
      <c r="J183" s="8">
        <v>68.5</v>
      </c>
      <c r="K183">
        <v>182245</v>
      </c>
    </row>
    <row r="184" spans="1:11" x14ac:dyDescent="0.2">
      <c r="A184" s="14">
        <v>44082.541666666672</v>
      </c>
      <c r="B184" s="12">
        <v>26.528934</v>
      </c>
      <c r="C184">
        <v>24</v>
      </c>
      <c r="D184" s="67">
        <v>0</v>
      </c>
      <c r="F184" s="93">
        <v>20.100000000000001</v>
      </c>
      <c r="G184" s="8">
        <v>48.7</v>
      </c>
      <c r="H184" s="8">
        <v>155106</v>
      </c>
      <c r="I184" s="93">
        <v>16.7</v>
      </c>
      <c r="J184" s="8">
        <v>69.400000000000006</v>
      </c>
      <c r="K184">
        <v>182245</v>
      </c>
    </row>
    <row r="185" spans="1:11" x14ac:dyDescent="0.2">
      <c r="A185" s="14">
        <v>44082.583333333328</v>
      </c>
      <c r="B185" s="12">
        <v>28.138935</v>
      </c>
      <c r="C185">
        <v>15</v>
      </c>
      <c r="D185" s="67">
        <v>0</v>
      </c>
      <c r="F185" s="93">
        <v>21</v>
      </c>
      <c r="G185" s="8">
        <v>47.9</v>
      </c>
      <c r="H185" s="8">
        <v>155165</v>
      </c>
      <c r="I185" s="93">
        <v>16.899999999999999</v>
      </c>
      <c r="J185" s="8">
        <v>67.400000000000006</v>
      </c>
      <c r="K185">
        <v>182526</v>
      </c>
    </row>
    <row r="186" spans="1:11" x14ac:dyDescent="0.2">
      <c r="A186" s="14">
        <v>44082.625</v>
      </c>
      <c r="B186" s="12">
        <v>28.328934</v>
      </c>
      <c r="C186">
        <v>15</v>
      </c>
      <c r="D186" s="67">
        <v>0</v>
      </c>
      <c r="F186" s="93">
        <v>21.1</v>
      </c>
      <c r="G186" s="8">
        <v>44.8</v>
      </c>
      <c r="H186" s="8">
        <v>155165</v>
      </c>
      <c r="I186" s="93">
        <v>16.3</v>
      </c>
      <c r="J186" s="8">
        <v>66.5</v>
      </c>
      <c r="K186">
        <v>182526</v>
      </c>
    </row>
    <row r="187" spans="1:11" x14ac:dyDescent="0.2">
      <c r="A187" s="14">
        <v>44082.666666666672</v>
      </c>
      <c r="B187" s="12">
        <v>28.048935</v>
      </c>
      <c r="C187">
        <v>15</v>
      </c>
      <c r="D187" s="67">
        <v>0</v>
      </c>
      <c r="F187" s="93">
        <v>21.1</v>
      </c>
      <c r="G187" s="8">
        <v>44.9</v>
      </c>
      <c r="H187" s="8">
        <v>155165</v>
      </c>
      <c r="I187" s="93">
        <v>16.739999999999998</v>
      </c>
      <c r="J187" s="8">
        <v>64.2</v>
      </c>
      <c r="K187">
        <v>182526</v>
      </c>
    </row>
    <row r="188" spans="1:11" x14ac:dyDescent="0.2">
      <c r="A188" s="14">
        <v>44082.708333333328</v>
      </c>
      <c r="B188" s="12">
        <v>27.208935</v>
      </c>
      <c r="C188">
        <v>15</v>
      </c>
      <c r="D188" s="67">
        <v>0</v>
      </c>
    </row>
    <row r="189" spans="1:11" x14ac:dyDescent="0.2">
      <c r="A189" s="14">
        <v>44082.75</v>
      </c>
      <c r="B189" s="12">
        <v>23.858934000000001</v>
      </c>
      <c r="C189">
        <v>19</v>
      </c>
      <c r="D189" s="67">
        <v>0</v>
      </c>
      <c r="F189" s="8">
        <f>AVERAGE(F178:F187)</f>
        <v>19.34</v>
      </c>
      <c r="G189" s="8">
        <f t="shared" ref="G189:J189" si="5">AVERAGE(G178:G187)</f>
        <v>50.909999999999989</v>
      </c>
      <c r="H189" s="8">
        <f t="shared" si="5"/>
        <v>155019.20000000001</v>
      </c>
      <c r="I189" s="8">
        <f t="shared" si="5"/>
        <v>16.874000000000002</v>
      </c>
      <c r="J189" s="8">
        <f t="shared" si="5"/>
        <v>63.73</v>
      </c>
    </row>
    <row r="190" spans="1:11" x14ac:dyDescent="0.2">
      <c r="A190" s="14">
        <v>44082.791666666672</v>
      </c>
      <c r="B190" s="12">
        <v>23.848934</v>
      </c>
      <c r="C190">
        <v>19</v>
      </c>
      <c r="D190" s="67">
        <v>0</v>
      </c>
    </row>
    <row r="191" spans="1:11" x14ac:dyDescent="0.2">
      <c r="A191" s="14">
        <v>44082.833333333328</v>
      </c>
      <c r="B191" s="12">
        <v>21.588933999999998</v>
      </c>
      <c r="C191">
        <v>22</v>
      </c>
      <c r="D191" s="67">
        <v>0</v>
      </c>
    </row>
    <row r="192" spans="1:11" x14ac:dyDescent="0.2">
      <c r="A192" s="14">
        <v>44082.875</v>
      </c>
      <c r="B192" s="12">
        <v>19.348934</v>
      </c>
      <c r="C192">
        <v>25</v>
      </c>
      <c r="D192" s="67">
        <v>0</v>
      </c>
    </row>
    <row r="193" spans="1:14" x14ac:dyDescent="0.2">
      <c r="A193" s="14">
        <v>44082.916666666672</v>
      </c>
      <c r="B193" s="12">
        <v>15.998934</v>
      </c>
      <c r="C193">
        <v>40</v>
      </c>
      <c r="D193" s="67">
        <v>811</v>
      </c>
    </row>
    <row r="194" spans="1:14" x14ac:dyDescent="0.2">
      <c r="A194" s="14">
        <v>44082.958333333328</v>
      </c>
      <c r="B194" s="12">
        <v>14.228934000000001</v>
      </c>
      <c r="C194">
        <v>63</v>
      </c>
      <c r="D194" s="67">
        <v>0</v>
      </c>
      <c r="E194" s="67">
        <v>566.5</v>
      </c>
      <c r="F194" s="69">
        <f>AVERAGE(F178:F193)</f>
        <v>19.34</v>
      </c>
      <c r="G194" s="69">
        <f>AVERAGE(G178:G193)</f>
        <v>50.909999999999989</v>
      </c>
      <c r="H194" s="69">
        <f>H202-H178</f>
        <v>415</v>
      </c>
      <c r="I194" s="69">
        <f>AVERAGE(I178:I193)</f>
        <v>16.873999999999999</v>
      </c>
      <c r="J194" s="69">
        <f>AVERAGE(J178:J193)</f>
        <v>63.73</v>
      </c>
      <c r="K194" s="55">
        <f>K202-K178</f>
        <v>-124</v>
      </c>
      <c r="L194" s="8"/>
      <c r="M194" s="8"/>
      <c r="N194" s="8"/>
    </row>
    <row r="195" spans="1:14" x14ac:dyDescent="0.2">
      <c r="A195" s="14">
        <v>44083</v>
      </c>
      <c r="B195" s="12">
        <v>13.2789345</v>
      </c>
      <c r="C195">
        <v>71</v>
      </c>
      <c r="D195" s="67">
        <v>0</v>
      </c>
    </row>
    <row r="196" spans="1:14" x14ac:dyDescent="0.2">
      <c r="A196" s="14">
        <v>44083.041666666672</v>
      </c>
      <c r="B196" s="12">
        <v>12.288933999999999</v>
      </c>
      <c r="C196">
        <v>79</v>
      </c>
      <c r="D196" s="67">
        <v>0</v>
      </c>
    </row>
    <row r="197" spans="1:14" x14ac:dyDescent="0.2">
      <c r="A197" s="14">
        <v>44083.083333333328</v>
      </c>
      <c r="B197" s="12">
        <v>11.038933999999999</v>
      </c>
      <c r="C197">
        <v>87</v>
      </c>
      <c r="D197" s="67">
        <v>0</v>
      </c>
    </row>
    <row r="198" spans="1:14" x14ac:dyDescent="0.2">
      <c r="A198" s="14">
        <v>44083.125</v>
      </c>
      <c r="B198" s="12">
        <v>10.558934000000001</v>
      </c>
      <c r="C198">
        <v>88</v>
      </c>
      <c r="D198" s="67">
        <v>0</v>
      </c>
    </row>
    <row r="199" spans="1:14" x14ac:dyDescent="0.2">
      <c r="A199" s="14">
        <v>44083.166666666672</v>
      </c>
      <c r="B199" s="12">
        <v>10.5289345</v>
      </c>
      <c r="C199">
        <v>86</v>
      </c>
      <c r="D199" s="67">
        <v>0</v>
      </c>
    </row>
    <row r="200" spans="1:14" x14ac:dyDescent="0.2">
      <c r="A200" s="14">
        <v>44083.208333333328</v>
      </c>
      <c r="B200" s="12">
        <v>10.178934</v>
      </c>
      <c r="C200">
        <v>87</v>
      </c>
      <c r="D200" s="67">
        <v>0</v>
      </c>
    </row>
    <row r="201" spans="1:14" x14ac:dyDescent="0.2">
      <c r="A201" s="14">
        <v>44083.25</v>
      </c>
      <c r="B201" s="12">
        <v>9.7789345000000001</v>
      </c>
      <c r="C201">
        <v>94</v>
      </c>
      <c r="D201" s="67">
        <v>0</v>
      </c>
    </row>
    <row r="202" spans="1:14" x14ac:dyDescent="0.2">
      <c r="A202" s="14">
        <v>44083.291666666672</v>
      </c>
      <c r="B202" s="12">
        <v>11.258934</v>
      </c>
      <c r="C202">
        <v>87</v>
      </c>
      <c r="D202" s="67">
        <v>0</v>
      </c>
      <c r="F202" s="93">
        <v>16.5</v>
      </c>
      <c r="G202" s="8">
        <v>67.400000000000006</v>
      </c>
      <c r="H202" s="8">
        <v>155312</v>
      </c>
      <c r="I202" s="93">
        <v>15.7</v>
      </c>
      <c r="J202" s="8">
        <v>61.8</v>
      </c>
      <c r="K202">
        <v>182121</v>
      </c>
    </row>
    <row r="203" spans="1:14" x14ac:dyDescent="0.2">
      <c r="A203" s="14">
        <v>44083.333333333328</v>
      </c>
      <c r="B203" s="12">
        <v>14.788933999999999</v>
      </c>
      <c r="C203">
        <v>70</v>
      </c>
      <c r="D203" s="67">
        <v>0</v>
      </c>
      <c r="F203" s="93">
        <v>17.2</v>
      </c>
      <c r="G203" s="8">
        <v>60.4</v>
      </c>
      <c r="H203" s="8">
        <v>155312</v>
      </c>
      <c r="I203" s="93">
        <v>17</v>
      </c>
      <c r="J203" s="8">
        <v>60.9</v>
      </c>
      <c r="K203">
        <v>182121</v>
      </c>
    </row>
    <row r="204" spans="1:14" x14ac:dyDescent="0.2">
      <c r="A204" s="14">
        <v>44083.375</v>
      </c>
      <c r="B204" s="12">
        <v>17.788934999999999</v>
      </c>
      <c r="C204">
        <v>56</v>
      </c>
      <c r="D204" s="67">
        <v>1103</v>
      </c>
      <c r="F204" s="93">
        <v>18.600000000000001</v>
      </c>
      <c r="G204" s="8">
        <v>56.5</v>
      </c>
      <c r="H204" s="8">
        <v>155312</v>
      </c>
      <c r="I204" s="93">
        <v>18.399999999999999</v>
      </c>
      <c r="J204" s="8">
        <v>54.8</v>
      </c>
      <c r="K204">
        <v>182121</v>
      </c>
    </row>
    <row r="205" spans="1:14" x14ac:dyDescent="0.2">
      <c r="A205" s="14">
        <v>44083.416666666672</v>
      </c>
      <c r="B205" s="12">
        <v>20.168934</v>
      </c>
      <c r="C205">
        <v>45</v>
      </c>
      <c r="D205" s="67">
        <v>1231</v>
      </c>
      <c r="F205" s="93">
        <v>23.3</v>
      </c>
      <c r="G205" s="8">
        <v>47.5</v>
      </c>
      <c r="H205" s="8">
        <v>155446</v>
      </c>
      <c r="I205" s="93">
        <v>21.3</v>
      </c>
      <c r="J205" s="8">
        <v>51</v>
      </c>
      <c r="K205">
        <v>182956</v>
      </c>
    </row>
    <row r="206" spans="1:14" x14ac:dyDescent="0.2">
      <c r="A206" s="14">
        <v>44083.458333333328</v>
      </c>
      <c r="B206" s="12">
        <v>22.248933999999998</v>
      </c>
      <c r="C206">
        <v>39</v>
      </c>
      <c r="D206" s="67">
        <v>1080</v>
      </c>
      <c r="F206" s="93">
        <v>19.7</v>
      </c>
      <c r="G206" s="8">
        <v>56.2</v>
      </c>
      <c r="H206" s="8">
        <v>155446</v>
      </c>
      <c r="I206" s="93">
        <v>15.8</v>
      </c>
      <c r="J206" s="8">
        <v>77.2</v>
      </c>
      <c r="K206">
        <v>182956</v>
      </c>
    </row>
    <row r="207" spans="1:14" x14ac:dyDescent="0.2">
      <c r="A207" s="14">
        <v>44083.5</v>
      </c>
      <c r="B207" s="12">
        <v>23.958935</v>
      </c>
      <c r="C207">
        <v>35</v>
      </c>
      <c r="D207" s="67">
        <v>1107</v>
      </c>
      <c r="F207" s="93">
        <v>25.6</v>
      </c>
      <c r="G207" s="8">
        <v>44.4</v>
      </c>
      <c r="H207" s="8">
        <v>155446</v>
      </c>
      <c r="I207" s="93">
        <v>24.8</v>
      </c>
      <c r="J207" s="8">
        <v>41.7</v>
      </c>
      <c r="K207">
        <v>182956</v>
      </c>
    </row>
    <row r="208" spans="1:14" x14ac:dyDescent="0.2">
      <c r="A208" s="14">
        <v>44083.541666666672</v>
      </c>
      <c r="B208" s="12">
        <v>25.628934999999998</v>
      </c>
      <c r="C208">
        <v>32</v>
      </c>
      <c r="D208" s="67">
        <v>1150</v>
      </c>
      <c r="F208" s="93">
        <v>25.3</v>
      </c>
      <c r="G208" s="8">
        <v>41.8</v>
      </c>
      <c r="H208" s="8">
        <v>155634</v>
      </c>
      <c r="I208" s="93">
        <v>24.8</v>
      </c>
      <c r="J208" s="8">
        <v>40.6</v>
      </c>
      <c r="K208">
        <v>182956</v>
      </c>
    </row>
    <row r="209" spans="1:14" x14ac:dyDescent="0.2">
      <c r="A209" s="14">
        <v>44083.583333333328</v>
      </c>
      <c r="B209" s="12">
        <v>28.058933</v>
      </c>
      <c r="C209">
        <v>20</v>
      </c>
      <c r="D209" s="67">
        <v>0</v>
      </c>
      <c r="F209" s="93">
        <v>25.5</v>
      </c>
      <c r="G209" s="8">
        <v>39</v>
      </c>
      <c r="H209" s="8">
        <v>155634</v>
      </c>
      <c r="I209" s="93">
        <v>25.6</v>
      </c>
      <c r="J209" s="8">
        <v>37.299999999999997</v>
      </c>
      <c r="K209">
        <v>182956</v>
      </c>
    </row>
    <row r="210" spans="1:14" x14ac:dyDescent="0.2">
      <c r="A210" s="14">
        <v>44083.625</v>
      </c>
      <c r="B210" s="12">
        <v>28.828934</v>
      </c>
      <c r="C210">
        <v>17</v>
      </c>
      <c r="D210" s="67">
        <v>0</v>
      </c>
      <c r="F210" s="93">
        <v>21.3</v>
      </c>
      <c r="G210" s="8">
        <v>48.5</v>
      </c>
      <c r="H210" s="8">
        <v>155634</v>
      </c>
      <c r="I210" s="93">
        <v>17.5</v>
      </c>
      <c r="J210" s="8">
        <v>69.7</v>
      </c>
      <c r="K210">
        <v>182956</v>
      </c>
    </row>
    <row r="211" spans="1:14" x14ac:dyDescent="0.2">
      <c r="A211" s="14">
        <v>44083.666666666672</v>
      </c>
      <c r="B211" s="12">
        <v>28.968934999999998</v>
      </c>
      <c r="C211">
        <v>15</v>
      </c>
      <c r="D211" s="67">
        <v>0</v>
      </c>
      <c r="F211" s="93">
        <v>21.1</v>
      </c>
      <c r="G211" s="8">
        <v>50.1</v>
      </c>
      <c r="H211" s="8">
        <v>155634</v>
      </c>
      <c r="I211" s="93">
        <v>16.899999999999999</v>
      </c>
      <c r="J211" s="8">
        <v>72.900000000000006</v>
      </c>
      <c r="K211">
        <v>182956</v>
      </c>
    </row>
    <row r="212" spans="1:14" x14ac:dyDescent="0.2">
      <c r="A212" s="14">
        <v>44083.708333333328</v>
      </c>
      <c r="B212" s="12">
        <v>28.258934</v>
      </c>
      <c r="C212">
        <v>14</v>
      </c>
      <c r="D212" s="67">
        <v>0</v>
      </c>
    </row>
    <row r="213" spans="1:14" x14ac:dyDescent="0.2">
      <c r="A213" s="14">
        <v>44083.75</v>
      </c>
      <c r="B213" s="12">
        <v>25.538934999999999</v>
      </c>
      <c r="C213">
        <v>16</v>
      </c>
      <c r="D213" s="67">
        <v>0</v>
      </c>
      <c r="F213" s="8">
        <f>AVERAGE(F202:F211)</f>
        <v>21.410000000000004</v>
      </c>
      <c r="G213" s="8">
        <f t="shared" ref="G213:J213" si="6">AVERAGE(G202:G211)</f>
        <v>51.18</v>
      </c>
      <c r="H213" s="8">
        <f t="shared" si="6"/>
        <v>155481</v>
      </c>
      <c r="I213" s="8">
        <f t="shared" si="6"/>
        <v>19.78</v>
      </c>
      <c r="J213" s="8">
        <f t="shared" si="6"/>
        <v>56.79</v>
      </c>
    </row>
    <row r="214" spans="1:14" x14ac:dyDescent="0.2">
      <c r="A214" s="14">
        <v>44083.791666666672</v>
      </c>
      <c r="B214" s="12">
        <v>23.938934</v>
      </c>
      <c r="C214">
        <v>18</v>
      </c>
      <c r="D214" s="67">
        <v>0</v>
      </c>
    </row>
    <row r="215" spans="1:14" x14ac:dyDescent="0.2">
      <c r="A215" s="14">
        <v>44083.833333333328</v>
      </c>
      <c r="B215" s="12">
        <v>22.448934999999999</v>
      </c>
      <c r="C215">
        <v>20</v>
      </c>
      <c r="D215" s="67">
        <v>0</v>
      </c>
    </row>
    <row r="216" spans="1:14" x14ac:dyDescent="0.2">
      <c r="A216" s="14">
        <v>44083.875</v>
      </c>
      <c r="B216" s="12">
        <v>21.168934</v>
      </c>
      <c r="C216">
        <v>22</v>
      </c>
      <c r="D216" s="67">
        <v>0</v>
      </c>
    </row>
    <row r="217" spans="1:14" x14ac:dyDescent="0.2">
      <c r="A217" s="14">
        <v>44083.916666666672</v>
      </c>
      <c r="B217" s="12">
        <v>19.908933999999999</v>
      </c>
      <c r="C217">
        <v>25</v>
      </c>
      <c r="D217" s="67">
        <v>0</v>
      </c>
    </row>
    <row r="218" spans="1:14" x14ac:dyDescent="0.2">
      <c r="A218" s="14">
        <v>44083.958333333328</v>
      </c>
      <c r="B218" s="12">
        <v>19.158933999999999</v>
      </c>
      <c r="C218">
        <v>27</v>
      </c>
      <c r="D218" s="67">
        <v>0</v>
      </c>
      <c r="E218" s="67">
        <v>236.29166666666666</v>
      </c>
      <c r="F218" s="69">
        <f>AVERAGE(F202:F217)</f>
        <v>21.41</v>
      </c>
      <c r="G218" s="69">
        <f>AVERAGE(G202:G217)</f>
        <v>51.18</v>
      </c>
      <c r="H218" s="69">
        <f>H226-H202</f>
        <v>635</v>
      </c>
      <c r="I218" s="69">
        <f>AVERAGE(I202:I217)</f>
        <v>19.78</v>
      </c>
      <c r="J218" s="69">
        <f>AVERAGE(J202:J217)</f>
        <v>56.789999999999992</v>
      </c>
      <c r="K218" s="55">
        <f>K226-K202</f>
        <v>1258</v>
      </c>
      <c r="L218" s="8"/>
      <c r="M218" s="8"/>
      <c r="N218" s="8"/>
    </row>
    <row r="219" spans="1:14" x14ac:dyDescent="0.2">
      <c r="A219" s="14">
        <v>44084</v>
      </c>
      <c r="B219" s="12">
        <v>14.988934499999999</v>
      </c>
      <c r="C219">
        <v>34</v>
      </c>
      <c r="D219" s="67">
        <v>0</v>
      </c>
    </row>
    <row r="220" spans="1:14" x14ac:dyDescent="0.2">
      <c r="A220" s="14">
        <v>44084.041666666672</v>
      </c>
      <c r="B220" s="12">
        <v>12.258934</v>
      </c>
      <c r="C220">
        <v>62</v>
      </c>
      <c r="D220" s="67">
        <v>0</v>
      </c>
    </row>
    <row r="221" spans="1:14" x14ac:dyDescent="0.2">
      <c r="A221" s="14">
        <v>44084.083333333328</v>
      </c>
      <c r="B221" s="12">
        <v>11.148934000000001</v>
      </c>
      <c r="C221">
        <v>81</v>
      </c>
      <c r="D221" s="67">
        <v>0</v>
      </c>
    </row>
    <row r="222" spans="1:14" x14ac:dyDescent="0.2">
      <c r="A222" s="14">
        <v>44084.125</v>
      </c>
      <c r="B222" s="12">
        <v>10.468934000000001</v>
      </c>
      <c r="C222">
        <v>82</v>
      </c>
      <c r="D222" s="67">
        <v>0</v>
      </c>
    </row>
    <row r="223" spans="1:14" x14ac:dyDescent="0.2">
      <c r="A223" s="14">
        <v>44084.166666666672</v>
      </c>
      <c r="B223" s="12">
        <v>10.368935</v>
      </c>
      <c r="C223">
        <v>81</v>
      </c>
      <c r="D223" s="67">
        <v>0</v>
      </c>
    </row>
    <row r="224" spans="1:14" x14ac:dyDescent="0.2">
      <c r="A224" s="14">
        <v>44084.208333333328</v>
      </c>
      <c r="B224" s="12">
        <v>9.9589339999999993</v>
      </c>
      <c r="C224">
        <v>83</v>
      </c>
      <c r="D224" s="67">
        <v>0</v>
      </c>
    </row>
    <row r="225" spans="1:11" x14ac:dyDescent="0.2">
      <c r="A225" s="14">
        <v>44084.25</v>
      </c>
      <c r="B225" s="12">
        <v>9.5389339999999994</v>
      </c>
      <c r="C225">
        <v>83</v>
      </c>
      <c r="D225" s="67">
        <v>0</v>
      </c>
    </row>
    <row r="226" spans="1:11" x14ac:dyDescent="0.2">
      <c r="A226" s="14">
        <v>44084.291666666672</v>
      </c>
      <c r="B226" s="12">
        <v>12.558934000000001</v>
      </c>
      <c r="C226">
        <v>69</v>
      </c>
      <c r="D226" s="67">
        <v>0</v>
      </c>
      <c r="F226" s="94">
        <v>14.9</v>
      </c>
      <c r="G226" s="95">
        <v>62.2</v>
      </c>
      <c r="H226" s="95">
        <v>155947</v>
      </c>
      <c r="I226" s="94">
        <v>15.9</v>
      </c>
      <c r="J226" s="8">
        <v>62.5</v>
      </c>
      <c r="K226">
        <v>183379</v>
      </c>
    </row>
    <row r="227" spans="1:11" x14ac:dyDescent="0.2">
      <c r="A227" s="14">
        <v>44084.333333333328</v>
      </c>
      <c r="B227" s="12">
        <v>16.988934</v>
      </c>
      <c r="C227">
        <v>52</v>
      </c>
      <c r="D227" s="67">
        <v>996</v>
      </c>
      <c r="F227" s="94">
        <v>17</v>
      </c>
      <c r="G227" s="95">
        <v>57.1</v>
      </c>
      <c r="H227" s="95">
        <v>155947</v>
      </c>
      <c r="I227" s="94">
        <v>18.899999999999999</v>
      </c>
      <c r="J227" s="8">
        <v>56.4</v>
      </c>
      <c r="K227">
        <v>183379</v>
      </c>
    </row>
    <row r="228" spans="1:11" x14ac:dyDescent="0.2">
      <c r="A228" s="14">
        <v>44084.375</v>
      </c>
      <c r="B228" s="12">
        <v>19.468934999999998</v>
      </c>
      <c r="C228">
        <v>43</v>
      </c>
      <c r="D228" s="67">
        <v>1169</v>
      </c>
      <c r="F228" s="94">
        <v>20.100000000000001</v>
      </c>
      <c r="G228" s="95">
        <v>49.1</v>
      </c>
      <c r="H228" s="95">
        <v>155947</v>
      </c>
      <c r="I228" s="94">
        <v>20.5</v>
      </c>
      <c r="J228" s="8">
        <v>49.6</v>
      </c>
      <c r="K228">
        <v>183379</v>
      </c>
    </row>
    <row r="229" spans="1:11" x14ac:dyDescent="0.2">
      <c r="A229" s="14">
        <v>44084.416666666672</v>
      </c>
      <c r="B229" s="12">
        <v>21.498933999999998</v>
      </c>
      <c r="C229">
        <v>38</v>
      </c>
      <c r="D229" s="67">
        <v>1046</v>
      </c>
      <c r="F229" s="94">
        <v>22.1</v>
      </c>
      <c r="G229" s="95">
        <v>48.8</v>
      </c>
      <c r="H229" s="95">
        <v>155947</v>
      </c>
      <c r="I229" s="94">
        <v>23</v>
      </c>
      <c r="J229" s="8">
        <v>44.5</v>
      </c>
      <c r="K229">
        <v>183379</v>
      </c>
    </row>
    <row r="230" spans="1:11" x14ac:dyDescent="0.2">
      <c r="A230" s="14">
        <v>44084.458333333328</v>
      </c>
      <c r="B230" s="12">
        <v>23.958935</v>
      </c>
      <c r="C230">
        <v>32</v>
      </c>
      <c r="D230" s="67">
        <v>1107</v>
      </c>
      <c r="F230" s="94">
        <v>25.4</v>
      </c>
      <c r="G230" s="95">
        <v>38.6</v>
      </c>
      <c r="H230" s="95">
        <v>155947</v>
      </c>
      <c r="I230" s="94">
        <v>26.6</v>
      </c>
      <c r="J230" s="8">
        <v>38.4</v>
      </c>
      <c r="K230">
        <v>183379</v>
      </c>
    </row>
    <row r="231" spans="1:11" x14ac:dyDescent="0.2">
      <c r="A231" s="14">
        <v>44084.5</v>
      </c>
      <c r="B231" s="12">
        <v>26.158933999999999</v>
      </c>
      <c r="C231">
        <v>23</v>
      </c>
      <c r="D231" s="67">
        <v>0</v>
      </c>
      <c r="F231" s="94">
        <v>27.6</v>
      </c>
      <c r="G231" s="95">
        <v>30.4</v>
      </c>
      <c r="H231" s="95">
        <v>155947</v>
      </c>
      <c r="I231" s="94">
        <v>28.3</v>
      </c>
      <c r="J231" s="8">
        <v>29.3</v>
      </c>
      <c r="K231">
        <v>183379</v>
      </c>
    </row>
    <row r="232" spans="1:11" x14ac:dyDescent="0.2">
      <c r="A232" s="14">
        <v>44084.541666666672</v>
      </c>
      <c r="B232" s="12">
        <v>27.758934</v>
      </c>
      <c r="C232">
        <v>19</v>
      </c>
      <c r="D232" s="67">
        <v>0</v>
      </c>
      <c r="F232" s="94">
        <v>28.5</v>
      </c>
      <c r="G232" s="95">
        <v>25.8</v>
      </c>
      <c r="H232" s="95">
        <v>155947</v>
      </c>
      <c r="I232" s="94">
        <v>28.6</v>
      </c>
      <c r="J232" s="8">
        <v>24.7</v>
      </c>
      <c r="K232">
        <v>183379</v>
      </c>
    </row>
    <row r="233" spans="1:11" x14ac:dyDescent="0.2">
      <c r="A233" s="14">
        <v>44084.583333333328</v>
      </c>
      <c r="B233" s="12">
        <v>30.388935</v>
      </c>
      <c r="C233">
        <v>8</v>
      </c>
      <c r="D233" s="67">
        <v>0</v>
      </c>
      <c r="F233" s="94">
        <v>29</v>
      </c>
      <c r="G233" s="95">
        <v>25.3</v>
      </c>
      <c r="H233" s="95">
        <v>155947</v>
      </c>
      <c r="I233" s="94">
        <v>29</v>
      </c>
      <c r="J233" s="8">
        <v>24.7</v>
      </c>
      <c r="K233">
        <v>183379</v>
      </c>
    </row>
    <row r="234" spans="1:11" x14ac:dyDescent="0.2">
      <c r="A234" s="14">
        <v>44084.625</v>
      </c>
      <c r="B234" s="12">
        <v>30.278934</v>
      </c>
      <c r="C234">
        <v>7</v>
      </c>
      <c r="D234" s="67">
        <v>0</v>
      </c>
      <c r="F234" s="94">
        <v>28.6</v>
      </c>
      <c r="G234" s="95">
        <v>26.3</v>
      </c>
      <c r="H234" s="95">
        <v>155947</v>
      </c>
      <c r="I234" s="94">
        <v>24.7</v>
      </c>
      <c r="J234" s="8">
        <v>25.1</v>
      </c>
      <c r="K234">
        <v>183379</v>
      </c>
    </row>
    <row r="235" spans="1:11" x14ac:dyDescent="0.2">
      <c r="A235" s="14">
        <v>44084.666666666672</v>
      </c>
      <c r="B235" s="12">
        <v>29.668934</v>
      </c>
      <c r="C235">
        <v>7</v>
      </c>
      <c r="D235" s="67">
        <v>0</v>
      </c>
      <c r="F235" s="94">
        <v>28.6</v>
      </c>
      <c r="G235" s="95">
        <v>24.3</v>
      </c>
      <c r="H235" s="95">
        <v>155947</v>
      </c>
      <c r="I235" s="94">
        <v>24.7</v>
      </c>
      <c r="J235" s="8">
        <v>22.8</v>
      </c>
      <c r="K235">
        <v>183379</v>
      </c>
    </row>
    <row r="236" spans="1:11" x14ac:dyDescent="0.2">
      <c r="A236" s="14">
        <v>44084.708333333328</v>
      </c>
      <c r="B236" s="12">
        <v>28.378934999999998</v>
      </c>
      <c r="C236">
        <v>8</v>
      </c>
      <c r="D236" s="67">
        <v>0</v>
      </c>
      <c r="F236" s="95"/>
      <c r="G236" s="95"/>
      <c r="H236" s="95"/>
      <c r="I236" s="95"/>
    </row>
    <row r="237" spans="1:11" x14ac:dyDescent="0.2">
      <c r="A237" s="14">
        <v>44084.75</v>
      </c>
      <c r="B237" s="12">
        <v>23.328934</v>
      </c>
      <c r="C237">
        <v>11</v>
      </c>
      <c r="D237" s="67">
        <v>0</v>
      </c>
      <c r="F237" s="8">
        <f>AVERAGE(F226:F235)</f>
        <v>24.18</v>
      </c>
      <c r="G237" s="8">
        <f t="shared" ref="G237:J237" si="7">AVERAGE(G226:G235)</f>
        <v>38.790000000000006</v>
      </c>
      <c r="H237" s="8">
        <f t="shared" si="7"/>
        <v>155947</v>
      </c>
      <c r="I237" s="8">
        <f t="shared" si="7"/>
        <v>24.02</v>
      </c>
      <c r="J237" s="8">
        <f t="shared" si="7"/>
        <v>37.799999999999997</v>
      </c>
    </row>
    <row r="238" spans="1:11" x14ac:dyDescent="0.2">
      <c r="A238" s="14">
        <v>44084.791666666672</v>
      </c>
      <c r="B238" s="12">
        <v>20.478933000000001</v>
      </c>
      <c r="C238">
        <v>13</v>
      </c>
      <c r="D238" s="67">
        <v>0</v>
      </c>
    </row>
    <row r="239" spans="1:11" x14ac:dyDescent="0.2">
      <c r="A239" s="14">
        <v>44084.833333333328</v>
      </c>
      <c r="B239" s="12">
        <v>18.678934000000002</v>
      </c>
      <c r="C239">
        <v>16</v>
      </c>
      <c r="D239" s="67">
        <v>0</v>
      </c>
    </row>
    <row r="240" spans="1:11" x14ac:dyDescent="0.2">
      <c r="A240" s="14">
        <v>44084.875</v>
      </c>
      <c r="B240" s="12">
        <v>18.008934</v>
      </c>
      <c r="C240">
        <v>18</v>
      </c>
      <c r="D240" s="67">
        <v>0</v>
      </c>
    </row>
    <row r="241" spans="1:14" x14ac:dyDescent="0.2">
      <c r="A241" s="14">
        <v>44084.916666666672</v>
      </c>
      <c r="B241" s="12">
        <v>17.428934000000002</v>
      </c>
      <c r="C241">
        <v>40</v>
      </c>
      <c r="D241" s="67">
        <v>1016</v>
      </c>
    </row>
    <row r="242" spans="1:14" x14ac:dyDescent="0.2">
      <c r="A242" s="14">
        <v>44084.958333333328</v>
      </c>
      <c r="B242" s="12">
        <v>15.478934000000001</v>
      </c>
      <c r="C242">
        <v>57</v>
      </c>
      <c r="D242" s="67">
        <v>8885</v>
      </c>
      <c r="E242" s="67">
        <v>592.45833333333337</v>
      </c>
      <c r="F242" s="69">
        <f>AVERAGE(F226:F241)</f>
        <v>24.179999999999996</v>
      </c>
      <c r="G242" s="69">
        <f>AVERAGE(G226:G241)</f>
        <v>38.790000000000006</v>
      </c>
      <c r="H242" s="69">
        <f>H250-H226</f>
        <v>209</v>
      </c>
      <c r="I242" s="69">
        <f>AVERAGE(I226:I241)</f>
        <v>24.019999999999996</v>
      </c>
      <c r="J242" s="69">
        <f>AVERAGE(J226:J241)</f>
        <v>37.800000000000004</v>
      </c>
      <c r="K242" s="55">
        <f>K250-K226</f>
        <v>168</v>
      </c>
      <c r="L242" s="8"/>
      <c r="M242" s="8"/>
      <c r="N242" s="8"/>
    </row>
    <row r="243" spans="1:14" x14ac:dyDescent="0.2">
      <c r="A243" s="14">
        <v>44085</v>
      </c>
      <c r="B243" s="12">
        <v>13.978934000000001</v>
      </c>
      <c r="C243">
        <v>64</v>
      </c>
      <c r="D243" s="67">
        <v>0</v>
      </c>
    </row>
    <row r="244" spans="1:14" x14ac:dyDescent="0.2">
      <c r="A244" s="14">
        <v>44085.041666666672</v>
      </c>
      <c r="B244" s="12">
        <v>12.338934</v>
      </c>
      <c r="C244">
        <v>70</v>
      </c>
      <c r="D244" s="67">
        <v>0</v>
      </c>
    </row>
    <row r="245" spans="1:14" x14ac:dyDescent="0.2">
      <c r="A245" s="14">
        <v>44085.083333333328</v>
      </c>
      <c r="B245" s="12">
        <v>11.378933999999999</v>
      </c>
      <c r="C245">
        <v>70</v>
      </c>
      <c r="D245" s="67">
        <v>0</v>
      </c>
    </row>
    <row r="246" spans="1:14" x14ac:dyDescent="0.2">
      <c r="A246" s="14">
        <v>44085.125</v>
      </c>
      <c r="B246" s="12">
        <v>11.298933999999999</v>
      </c>
      <c r="C246">
        <v>66</v>
      </c>
      <c r="D246" s="67">
        <v>0</v>
      </c>
    </row>
    <row r="247" spans="1:14" x14ac:dyDescent="0.2">
      <c r="A247" s="14">
        <v>44085.166666666672</v>
      </c>
      <c r="B247" s="12">
        <v>11.328934</v>
      </c>
      <c r="C247">
        <v>65</v>
      </c>
      <c r="D247" s="67">
        <v>0</v>
      </c>
    </row>
    <row r="248" spans="1:14" x14ac:dyDescent="0.2">
      <c r="A248" s="14">
        <v>44085.208333333328</v>
      </c>
      <c r="B248" s="12">
        <v>11.128933999999999</v>
      </c>
      <c r="C248">
        <v>67</v>
      </c>
      <c r="D248" s="67">
        <v>0</v>
      </c>
    </row>
    <row r="249" spans="1:14" x14ac:dyDescent="0.2">
      <c r="A249" s="14">
        <v>44085.25</v>
      </c>
      <c r="B249" s="12">
        <v>10.578934</v>
      </c>
      <c r="C249">
        <v>71</v>
      </c>
      <c r="D249" s="67">
        <v>0</v>
      </c>
    </row>
    <row r="250" spans="1:14" x14ac:dyDescent="0.2">
      <c r="A250" s="14">
        <v>44085.291666666672</v>
      </c>
      <c r="B250" s="12">
        <v>12.058934000000001</v>
      </c>
      <c r="C250">
        <v>69</v>
      </c>
      <c r="D250" s="67">
        <v>0</v>
      </c>
      <c r="F250" s="94">
        <v>14.6</v>
      </c>
      <c r="G250" s="95">
        <v>62.6</v>
      </c>
      <c r="H250" s="95">
        <v>156156</v>
      </c>
      <c r="I250" s="94">
        <v>14.1</v>
      </c>
      <c r="J250" s="8">
        <v>64.3</v>
      </c>
      <c r="K250">
        <v>183547</v>
      </c>
    </row>
    <row r="251" spans="1:14" x14ac:dyDescent="0.2">
      <c r="A251" s="14">
        <v>44085.333333333328</v>
      </c>
      <c r="B251" s="12">
        <v>14.578934</v>
      </c>
      <c r="C251">
        <v>63</v>
      </c>
      <c r="D251" s="67">
        <v>0</v>
      </c>
      <c r="F251" s="94">
        <v>14.6</v>
      </c>
      <c r="G251" s="95">
        <v>74.3</v>
      </c>
      <c r="H251" s="95">
        <v>156156</v>
      </c>
      <c r="I251" s="94">
        <v>13.9</v>
      </c>
      <c r="J251" s="8">
        <v>76.599999999999994</v>
      </c>
      <c r="K251">
        <v>183547</v>
      </c>
    </row>
    <row r="252" spans="1:14" x14ac:dyDescent="0.2">
      <c r="A252" s="14">
        <v>44085.375</v>
      </c>
      <c r="B252" s="12">
        <v>16.888935</v>
      </c>
      <c r="C252">
        <v>54</v>
      </c>
      <c r="D252" s="67">
        <v>996</v>
      </c>
      <c r="F252" s="94">
        <v>15.1</v>
      </c>
      <c r="G252" s="95">
        <v>72.5</v>
      </c>
      <c r="H252" s="95">
        <v>156156</v>
      </c>
      <c r="I252" s="94">
        <v>14.5</v>
      </c>
      <c r="J252" s="8">
        <v>76.7</v>
      </c>
      <c r="K252">
        <v>183547</v>
      </c>
    </row>
    <row r="253" spans="1:14" x14ac:dyDescent="0.2">
      <c r="A253" s="14">
        <v>44085.416666666672</v>
      </c>
      <c r="B253" s="12">
        <v>19.238934</v>
      </c>
      <c r="C253">
        <v>46</v>
      </c>
      <c r="D253" s="67">
        <v>1169</v>
      </c>
      <c r="F253" s="94">
        <v>16</v>
      </c>
      <c r="G253" s="95">
        <v>78.8</v>
      </c>
      <c r="H253" s="95">
        <v>156156</v>
      </c>
      <c r="I253" s="94">
        <v>15.1</v>
      </c>
      <c r="J253" s="8">
        <v>76</v>
      </c>
      <c r="K253">
        <v>183547</v>
      </c>
    </row>
    <row r="254" spans="1:14" x14ac:dyDescent="0.2">
      <c r="A254" s="14">
        <v>44085.458333333328</v>
      </c>
      <c r="B254" s="12">
        <v>21.568933000000001</v>
      </c>
      <c r="C254">
        <v>40</v>
      </c>
      <c r="D254" s="67">
        <v>1286</v>
      </c>
      <c r="F254" s="94">
        <v>19.3</v>
      </c>
      <c r="G254" s="95">
        <v>50.7</v>
      </c>
      <c r="H254" s="95">
        <v>156156</v>
      </c>
      <c r="I254" s="94">
        <v>17</v>
      </c>
      <c r="J254" s="8">
        <v>56.5</v>
      </c>
      <c r="K254">
        <v>183547</v>
      </c>
    </row>
    <row r="255" spans="1:14" x14ac:dyDescent="0.2">
      <c r="A255" s="14">
        <v>44085.5</v>
      </c>
      <c r="B255" s="12">
        <v>23.478933000000001</v>
      </c>
      <c r="C255">
        <v>35</v>
      </c>
      <c r="D255" s="67">
        <v>1107</v>
      </c>
      <c r="F255" s="94">
        <v>22.3</v>
      </c>
      <c r="G255" s="95">
        <v>41.4</v>
      </c>
      <c r="H255" s="95">
        <v>156156</v>
      </c>
      <c r="I255" s="94">
        <v>21.1</v>
      </c>
      <c r="J255" s="8">
        <v>44.3</v>
      </c>
      <c r="K255">
        <v>183547</v>
      </c>
    </row>
    <row r="256" spans="1:14" x14ac:dyDescent="0.2">
      <c r="A256" s="14">
        <v>44085.541666666672</v>
      </c>
      <c r="B256" s="12">
        <v>25.168934</v>
      </c>
      <c r="C256">
        <v>29</v>
      </c>
      <c r="D256" s="67">
        <v>0</v>
      </c>
      <c r="F256" s="94">
        <v>22.7</v>
      </c>
      <c r="G256" s="95">
        <v>40.700000000000003</v>
      </c>
      <c r="H256" s="95">
        <v>156156</v>
      </c>
      <c r="I256" s="94">
        <v>22.4</v>
      </c>
      <c r="J256" s="8">
        <v>40.299999999999997</v>
      </c>
      <c r="K256">
        <v>183547</v>
      </c>
    </row>
    <row r="257" spans="1:14" x14ac:dyDescent="0.2">
      <c r="A257" s="14">
        <v>44085.583333333328</v>
      </c>
      <c r="B257" s="12">
        <v>27.378934999999998</v>
      </c>
      <c r="C257">
        <v>17</v>
      </c>
      <c r="D257" s="67">
        <v>0</v>
      </c>
      <c r="F257" s="94">
        <v>24.1</v>
      </c>
      <c r="G257" s="95">
        <v>34.299999999999997</v>
      </c>
      <c r="H257" s="95">
        <v>156156</v>
      </c>
      <c r="I257" s="94">
        <v>15.7</v>
      </c>
      <c r="J257" s="8">
        <v>68</v>
      </c>
      <c r="K257">
        <v>183547</v>
      </c>
    </row>
    <row r="258" spans="1:14" x14ac:dyDescent="0.2">
      <c r="A258" s="14">
        <v>44085.625</v>
      </c>
      <c r="B258" s="12">
        <v>27.868935</v>
      </c>
      <c r="C258">
        <v>16</v>
      </c>
      <c r="D258" s="67">
        <v>0</v>
      </c>
      <c r="F258" s="94">
        <v>25.3</v>
      </c>
      <c r="G258" s="95">
        <v>33</v>
      </c>
      <c r="H258" s="95">
        <v>156156</v>
      </c>
      <c r="I258" s="94">
        <v>15.1</v>
      </c>
      <c r="J258" s="8">
        <v>71</v>
      </c>
      <c r="K258">
        <v>183547</v>
      </c>
    </row>
    <row r="259" spans="1:14" x14ac:dyDescent="0.2">
      <c r="A259" s="14">
        <v>44085.666666666672</v>
      </c>
      <c r="B259" s="12">
        <v>27.688934</v>
      </c>
      <c r="C259">
        <v>15</v>
      </c>
      <c r="D259" s="67">
        <v>0</v>
      </c>
      <c r="F259" s="93"/>
      <c r="I259" s="93"/>
    </row>
    <row r="260" spans="1:14" x14ac:dyDescent="0.2">
      <c r="A260" s="14">
        <v>44085.708333333328</v>
      </c>
      <c r="B260" s="12">
        <v>26.788934999999999</v>
      </c>
      <c r="C260">
        <v>16</v>
      </c>
      <c r="D260" s="67">
        <v>0</v>
      </c>
      <c r="F260" s="8">
        <f>AVERAGE(F249:F258)</f>
        <v>19.333333333333332</v>
      </c>
      <c r="G260" s="8">
        <f t="shared" ref="G260:J260" si="8">AVERAGE(G249:G258)</f>
        <v>54.255555555555553</v>
      </c>
      <c r="H260" s="8">
        <f t="shared" si="8"/>
        <v>156156</v>
      </c>
      <c r="I260" s="8">
        <f t="shared" si="8"/>
        <v>16.544444444444441</v>
      </c>
      <c r="J260" s="8">
        <f t="shared" si="8"/>
        <v>63.744444444444447</v>
      </c>
    </row>
    <row r="261" spans="1:14" x14ac:dyDescent="0.2">
      <c r="A261" s="14">
        <v>44085.75</v>
      </c>
      <c r="B261" s="12">
        <v>22.588933999999998</v>
      </c>
      <c r="C261">
        <v>20</v>
      </c>
      <c r="D261" s="67">
        <v>0</v>
      </c>
    </row>
    <row r="262" spans="1:14" x14ac:dyDescent="0.2">
      <c r="A262" s="14">
        <v>44085.791666666672</v>
      </c>
      <c r="B262" s="12">
        <v>19.418934</v>
      </c>
      <c r="C262">
        <v>25</v>
      </c>
      <c r="D262" s="67">
        <v>0</v>
      </c>
    </row>
    <row r="263" spans="1:14" x14ac:dyDescent="0.2">
      <c r="A263" s="14">
        <v>44085.833333333328</v>
      </c>
      <c r="B263" s="12">
        <v>17.778934</v>
      </c>
      <c r="C263">
        <v>27</v>
      </c>
      <c r="D263" s="67">
        <v>0</v>
      </c>
    </row>
    <row r="264" spans="1:14" x14ac:dyDescent="0.2">
      <c r="A264" s="14">
        <v>44085.875</v>
      </c>
      <c r="B264" s="12">
        <v>16.338933999999998</v>
      </c>
      <c r="C264">
        <v>32</v>
      </c>
      <c r="D264" s="67">
        <v>692</v>
      </c>
    </row>
    <row r="265" spans="1:14" x14ac:dyDescent="0.2">
      <c r="A265" s="14">
        <v>44085.916666666672</v>
      </c>
      <c r="B265" s="12">
        <v>15.878933999999999</v>
      </c>
      <c r="C265">
        <v>35</v>
      </c>
      <c r="D265" s="67">
        <v>565</v>
      </c>
    </row>
    <row r="266" spans="1:14" x14ac:dyDescent="0.2">
      <c r="A266" s="14">
        <v>44085.958333333328</v>
      </c>
      <c r="B266" s="12">
        <v>14.068934</v>
      </c>
      <c r="C266">
        <v>41</v>
      </c>
      <c r="D266" s="67">
        <v>0</v>
      </c>
      <c r="E266" s="67">
        <v>242.29166666666666</v>
      </c>
      <c r="F266" s="69">
        <f>AVERAGE(F250:F265)</f>
        <v>19.333333333333336</v>
      </c>
      <c r="G266" s="69">
        <f>AVERAGE(G250:G265)</f>
        <v>54.255555555555553</v>
      </c>
      <c r="H266" s="69">
        <f>H322-H250</f>
        <v>306</v>
      </c>
      <c r="I266" s="69">
        <f>AVERAGE(I250:I265)</f>
        <v>16.544444444444444</v>
      </c>
      <c r="J266" s="69">
        <f>AVERAGE(J250:J265)</f>
        <v>63.744444444444447</v>
      </c>
      <c r="K266" s="55">
        <f>K322-K250</f>
        <v>2</v>
      </c>
      <c r="L266" s="8"/>
      <c r="M266" s="8"/>
      <c r="N266" s="8"/>
    </row>
    <row r="267" spans="1:14" x14ac:dyDescent="0.2">
      <c r="A267" s="14">
        <v>44086</v>
      </c>
      <c r="B267" s="12">
        <v>12.358934</v>
      </c>
      <c r="C267">
        <v>48</v>
      </c>
      <c r="D267" s="67">
        <v>0</v>
      </c>
    </row>
    <row r="268" spans="1:14" x14ac:dyDescent="0.2">
      <c r="A268" s="14">
        <v>44086.041666666672</v>
      </c>
      <c r="B268" s="12">
        <v>11.048933999999999</v>
      </c>
      <c r="C268">
        <v>55</v>
      </c>
      <c r="D268" s="67">
        <v>0</v>
      </c>
    </row>
    <row r="269" spans="1:14" x14ac:dyDescent="0.2">
      <c r="A269" s="14">
        <v>44086.083333333328</v>
      </c>
      <c r="B269" s="12">
        <v>10.588934</v>
      </c>
      <c r="C269">
        <v>59</v>
      </c>
      <c r="D269" s="67">
        <v>0</v>
      </c>
    </row>
    <row r="270" spans="1:14" x14ac:dyDescent="0.2">
      <c r="A270" s="14">
        <v>44086.125</v>
      </c>
      <c r="B270" s="12">
        <v>10.688934</v>
      </c>
      <c r="C270">
        <v>61</v>
      </c>
      <c r="D270" s="67">
        <v>0</v>
      </c>
    </row>
    <row r="271" spans="1:14" x14ac:dyDescent="0.2">
      <c r="A271" s="14">
        <v>44086.166666666672</v>
      </c>
      <c r="B271" s="12">
        <v>10.448935000000001</v>
      </c>
      <c r="C271">
        <v>63</v>
      </c>
      <c r="D271" s="67">
        <v>0</v>
      </c>
    </row>
    <row r="272" spans="1:14" x14ac:dyDescent="0.2">
      <c r="A272" s="14">
        <v>44086.208333333328</v>
      </c>
      <c r="B272" s="12">
        <v>10.138934000000001</v>
      </c>
      <c r="C272">
        <v>65</v>
      </c>
      <c r="D272" s="67">
        <v>0</v>
      </c>
    </row>
    <row r="273" spans="1:10" x14ac:dyDescent="0.2">
      <c r="A273" s="14">
        <v>44086.25</v>
      </c>
      <c r="B273" s="12">
        <v>9.7889339999999994</v>
      </c>
      <c r="C273">
        <v>67</v>
      </c>
      <c r="D273" s="67">
        <v>0</v>
      </c>
    </row>
    <row r="274" spans="1:10" x14ac:dyDescent="0.2">
      <c r="A274" s="14">
        <v>44086.291666666672</v>
      </c>
      <c r="B274" s="12">
        <v>11.598934</v>
      </c>
      <c r="C274">
        <v>65</v>
      </c>
      <c r="D274" s="67">
        <v>0</v>
      </c>
      <c r="F274" s="8" t="s">
        <v>537</v>
      </c>
      <c r="G274" s="8" t="s">
        <v>537</v>
      </c>
      <c r="H274" s="8" t="s">
        <v>537</v>
      </c>
      <c r="I274" s="8" t="s">
        <v>537</v>
      </c>
      <c r="J274" s="8" t="s">
        <v>537</v>
      </c>
    </row>
    <row r="275" spans="1:10" x14ac:dyDescent="0.2">
      <c r="A275" s="14">
        <v>44086.333333333328</v>
      </c>
      <c r="B275" s="12">
        <v>15.7789345</v>
      </c>
      <c r="C275">
        <v>52</v>
      </c>
      <c r="D275" s="67">
        <v>8885</v>
      </c>
      <c r="F275" s="8" t="s">
        <v>537</v>
      </c>
      <c r="G275" s="8" t="s">
        <v>537</v>
      </c>
      <c r="H275" s="8" t="s">
        <v>537</v>
      </c>
      <c r="I275" s="8" t="s">
        <v>537</v>
      </c>
      <c r="J275" s="8" t="s">
        <v>537</v>
      </c>
    </row>
    <row r="276" spans="1:10" x14ac:dyDescent="0.2">
      <c r="A276" s="14">
        <v>44086.375</v>
      </c>
      <c r="B276" s="12">
        <v>18.458935</v>
      </c>
      <c r="C276">
        <v>42</v>
      </c>
      <c r="D276" s="67">
        <v>1098</v>
      </c>
      <c r="F276" s="8" t="s">
        <v>537</v>
      </c>
      <c r="G276" s="8" t="s">
        <v>537</v>
      </c>
      <c r="H276" s="8" t="s">
        <v>537</v>
      </c>
      <c r="I276" s="8" t="s">
        <v>537</v>
      </c>
      <c r="J276" s="8" t="s">
        <v>537</v>
      </c>
    </row>
    <row r="277" spans="1:10" x14ac:dyDescent="0.2">
      <c r="A277" s="14">
        <v>44086.416666666672</v>
      </c>
      <c r="B277" s="12">
        <v>20.908933999999999</v>
      </c>
      <c r="C277">
        <v>34</v>
      </c>
      <c r="D277" s="67">
        <v>1003</v>
      </c>
      <c r="F277" s="8" t="s">
        <v>537</v>
      </c>
      <c r="G277" s="8" t="s">
        <v>537</v>
      </c>
      <c r="H277" s="8" t="s">
        <v>537</v>
      </c>
      <c r="I277" s="8" t="s">
        <v>537</v>
      </c>
      <c r="J277" s="8" t="s">
        <v>537</v>
      </c>
    </row>
    <row r="278" spans="1:10" x14ac:dyDescent="0.2">
      <c r="A278" s="14">
        <v>44086.458333333328</v>
      </c>
      <c r="B278" s="12">
        <v>23.038934999999999</v>
      </c>
      <c r="C278">
        <v>28</v>
      </c>
      <c r="D278" s="67">
        <v>0</v>
      </c>
      <c r="F278" s="8" t="s">
        <v>537</v>
      </c>
      <c r="G278" s="8" t="s">
        <v>537</v>
      </c>
      <c r="H278" s="8" t="s">
        <v>537</v>
      </c>
      <c r="I278" s="8" t="s">
        <v>537</v>
      </c>
      <c r="J278" s="8" t="s">
        <v>537</v>
      </c>
    </row>
    <row r="279" spans="1:10" x14ac:dyDescent="0.2">
      <c r="A279" s="14">
        <v>44086.5</v>
      </c>
      <c r="B279" s="12">
        <v>24.778934</v>
      </c>
      <c r="C279">
        <v>24</v>
      </c>
      <c r="D279" s="67">
        <v>0</v>
      </c>
      <c r="F279" s="8" t="s">
        <v>537</v>
      </c>
      <c r="G279" s="8" t="s">
        <v>537</v>
      </c>
      <c r="H279" s="8" t="s">
        <v>537</v>
      </c>
      <c r="I279" s="8" t="s">
        <v>537</v>
      </c>
      <c r="J279" s="8" t="s">
        <v>537</v>
      </c>
    </row>
    <row r="280" spans="1:10" x14ac:dyDescent="0.2">
      <c r="A280" s="14">
        <v>44086.541666666672</v>
      </c>
      <c r="B280" s="12">
        <v>26.498933999999998</v>
      </c>
      <c r="C280">
        <v>18</v>
      </c>
      <c r="D280" s="67">
        <v>0</v>
      </c>
      <c r="F280" s="8" t="s">
        <v>537</v>
      </c>
      <c r="G280" s="8" t="s">
        <v>537</v>
      </c>
      <c r="H280" s="8" t="s">
        <v>537</v>
      </c>
      <c r="I280" s="8" t="s">
        <v>537</v>
      </c>
      <c r="J280" s="8" t="s">
        <v>537</v>
      </c>
    </row>
    <row r="281" spans="1:10" x14ac:dyDescent="0.2">
      <c r="A281" s="14">
        <v>44086.583333333328</v>
      </c>
      <c r="B281" s="12">
        <v>27.558933</v>
      </c>
      <c r="C281">
        <v>13</v>
      </c>
      <c r="D281" s="67">
        <v>0</v>
      </c>
      <c r="F281" s="8" t="s">
        <v>537</v>
      </c>
      <c r="G281" s="8" t="s">
        <v>537</v>
      </c>
      <c r="H281" s="8" t="s">
        <v>537</v>
      </c>
      <c r="I281" s="8" t="s">
        <v>537</v>
      </c>
      <c r="J281" s="8" t="s">
        <v>537</v>
      </c>
    </row>
    <row r="282" spans="1:10" x14ac:dyDescent="0.2">
      <c r="A282" s="14">
        <v>44086.625</v>
      </c>
      <c r="B282" s="12">
        <v>27.678934000000002</v>
      </c>
      <c r="C282">
        <v>12</v>
      </c>
      <c r="D282" s="67">
        <v>0</v>
      </c>
      <c r="F282" s="8" t="s">
        <v>537</v>
      </c>
      <c r="G282" s="8" t="s">
        <v>537</v>
      </c>
      <c r="H282" s="8" t="s">
        <v>537</v>
      </c>
      <c r="I282" s="8" t="s">
        <v>537</v>
      </c>
      <c r="J282" s="8" t="s">
        <v>537</v>
      </c>
    </row>
    <row r="283" spans="1:10" x14ac:dyDescent="0.2">
      <c r="A283" s="14">
        <v>44086.666666666672</v>
      </c>
      <c r="B283" s="12">
        <v>27.198934999999999</v>
      </c>
      <c r="C283">
        <v>12</v>
      </c>
      <c r="D283" s="67">
        <v>0</v>
      </c>
      <c r="F283" s="8" t="s">
        <v>537</v>
      </c>
      <c r="G283" s="8" t="s">
        <v>537</v>
      </c>
      <c r="H283" s="8" t="s">
        <v>537</v>
      </c>
      <c r="I283" s="8" t="s">
        <v>537</v>
      </c>
      <c r="J283" s="8" t="s">
        <v>537</v>
      </c>
    </row>
    <row r="284" spans="1:10" x14ac:dyDescent="0.2">
      <c r="A284" s="14">
        <v>44086.708333333328</v>
      </c>
      <c r="B284" s="12">
        <v>25.898933</v>
      </c>
      <c r="C284">
        <v>13</v>
      </c>
      <c r="D284" s="67">
        <v>0</v>
      </c>
    </row>
    <row r="285" spans="1:10" x14ac:dyDescent="0.2">
      <c r="A285" s="14">
        <v>44086.75</v>
      </c>
      <c r="B285" s="12">
        <v>21.458935</v>
      </c>
      <c r="C285">
        <v>17</v>
      </c>
      <c r="D285" s="67">
        <v>0</v>
      </c>
    </row>
    <row r="286" spans="1:10" x14ac:dyDescent="0.2">
      <c r="A286" s="14">
        <v>44086.791666666672</v>
      </c>
      <c r="B286" s="12">
        <v>19.188934</v>
      </c>
      <c r="C286">
        <v>21</v>
      </c>
      <c r="D286" s="67">
        <v>0</v>
      </c>
    </row>
    <row r="287" spans="1:10" x14ac:dyDescent="0.2">
      <c r="A287" s="14">
        <v>44086.833333333328</v>
      </c>
      <c r="B287" s="12">
        <v>17.618935</v>
      </c>
      <c r="C287">
        <v>24</v>
      </c>
      <c r="D287" s="67">
        <v>0</v>
      </c>
    </row>
    <row r="288" spans="1:10" x14ac:dyDescent="0.2">
      <c r="A288" s="14">
        <v>44086.875</v>
      </c>
      <c r="B288" s="12">
        <v>17.238934</v>
      </c>
      <c r="C288">
        <v>27</v>
      </c>
      <c r="D288" s="67">
        <v>0</v>
      </c>
    </row>
    <row r="289" spans="1:10" x14ac:dyDescent="0.2">
      <c r="A289" s="14">
        <v>44086.916666666672</v>
      </c>
      <c r="B289" s="12">
        <v>15.678934</v>
      </c>
      <c r="C289">
        <v>36</v>
      </c>
      <c r="D289" s="67">
        <v>565</v>
      </c>
    </row>
    <row r="290" spans="1:10" x14ac:dyDescent="0.2">
      <c r="A290" s="14">
        <v>44086.958333333328</v>
      </c>
      <c r="B290" s="12">
        <v>14.0289345</v>
      </c>
      <c r="C290">
        <v>48</v>
      </c>
      <c r="D290" s="67">
        <v>0</v>
      </c>
      <c r="E290" s="67">
        <v>481.29166666666669</v>
      </c>
    </row>
    <row r="291" spans="1:10" x14ac:dyDescent="0.2">
      <c r="A291" s="14">
        <v>44087</v>
      </c>
      <c r="B291" s="12">
        <v>12.898934000000001</v>
      </c>
      <c r="C291">
        <v>58</v>
      </c>
      <c r="D291" s="67">
        <v>0</v>
      </c>
    </row>
    <row r="292" spans="1:10" x14ac:dyDescent="0.2">
      <c r="A292" s="14">
        <v>44087.041666666672</v>
      </c>
      <c r="B292" s="12">
        <v>11.678934</v>
      </c>
      <c r="C292">
        <v>67</v>
      </c>
      <c r="D292" s="67">
        <v>0</v>
      </c>
    </row>
    <row r="293" spans="1:10" x14ac:dyDescent="0.2">
      <c r="A293" s="14">
        <v>44087.083333333328</v>
      </c>
      <c r="B293" s="12">
        <v>10.178934</v>
      </c>
      <c r="C293">
        <v>76</v>
      </c>
      <c r="D293" s="67">
        <v>0</v>
      </c>
    </row>
    <row r="294" spans="1:10" x14ac:dyDescent="0.2">
      <c r="A294" s="14">
        <v>44087.125</v>
      </c>
      <c r="B294" s="12">
        <v>9.4189340000000001</v>
      </c>
      <c r="C294">
        <v>80</v>
      </c>
      <c r="D294" s="67">
        <v>0</v>
      </c>
    </row>
    <row r="295" spans="1:10" x14ac:dyDescent="0.2">
      <c r="A295" s="14">
        <v>44087.166666666672</v>
      </c>
      <c r="B295" s="12">
        <v>9.4489350000000005</v>
      </c>
      <c r="C295">
        <v>77</v>
      </c>
      <c r="D295" s="67">
        <v>0</v>
      </c>
    </row>
    <row r="296" spans="1:10" x14ac:dyDescent="0.2">
      <c r="A296" s="14">
        <v>44087.208333333328</v>
      </c>
      <c r="B296" s="12">
        <v>9.2189340000000009</v>
      </c>
      <c r="C296">
        <v>76</v>
      </c>
      <c r="D296" s="67">
        <v>0</v>
      </c>
    </row>
    <row r="297" spans="1:10" x14ac:dyDescent="0.2">
      <c r="A297" s="14">
        <v>44087.25</v>
      </c>
      <c r="B297" s="12">
        <v>8.8489339999999999</v>
      </c>
      <c r="C297">
        <v>81</v>
      </c>
      <c r="D297" s="67">
        <v>0</v>
      </c>
    </row>
    <row r="298" spans="1:10" x14ac:dyDescent="0.2">
      <c r="A298" s="14">
        <v>44087.291666666672</v>
      </c>
      <c r="B298" s="12">
        <v>10.948935000000001</v>
      </c>
      <c r="C298">
        <v>72</v>
      </c>
      <c r="D298" s="67">
        <v>0</v>
      </c>
      <c r="F298" s="8" t="s">
        <v>537</v>
      </c>
      <c r="G298" s="8" t="s">
        <v>537</v>
      </c>
      <c r="H298" s="8" t="s">
        <v>537</v>
      </c>
      <c r="I298" s="8" t="s">
        <v>537</v>
      </c>
      <c r="J298" s="8" t="s">
        <v>537</v>
      </c>
    </row>
    <row r="299" spans="1:10" x14ac:dyDescent="0.2">
      <c r="A299" s="14">
        <v>44087.333333333328</v>
      </c>
      <c r="B299" s="12">
        <v>15.708933999999999</v>
      </c>
      <c r="C299">
        <v>53</v>
      </c>
      <c r="D299" s="67">
        <v>8885</v>
      </c>
      <c r="F299" s="8" t="s">
        <v>537</v>
      </c>
      <c r="G299" s="8" t="s">
        <v>537</v>
      </c>
      <c r="H299" s="8" t="s">
        <v>537</v>
      </c>
      <c r="I299" s="8" t="s">
        <v>537</v>
      </c>
      <c r="J299" s="8" t="s">
        <v>537</v>
      </c>
    </row>
    <row r="300" spans="1:10" x14ac:dyDescent="0.2">
      <c r="A300" s="14">
        <v>44087.375</v>
      </c>
      <c r="B300" s="12">
        <v>18.288934999999999</v>
      </c>
      <c r="C300">
        <v>43</v>
      </c>
      <c r="D300" s="67">
        <v>1098</v>
      </c>
      <c r="F300" s="8" t="s">
        <v>537</v>
      </c>
      <c r="G300" s="8" t="s">
        <v>537</v>
      </c>
      <c r="H300" s="8" t="s">
        <v>537</v>
      </c>
      <c r="I300" s="8" t="s">
        <v>537</v>
      </c>
      <c r="J300" s="8" t="s">
        <v>537</v>
      </c>
    </row>
    <row r="301" spans="1:10" x14ac:dyDescent="0.2">
      <c r="A301" s="14">
        <v>44087.416666666672</v>
      </c>
      <c r="B301" s="12">
        <v>20.408933999999999</v>
      </c>
      <c r="C301">
        <v>35</v>
      </c>
      <c r="D301" s="67">
        <v>1003</v>
      </c>
      <c r="F301" s="8" t="s">
        <v>537</v>
      </c>
      <c r="G301" s="8" t="s">
        <v>537</v>
      </c>
      <c r="H301" s="8" t="s">
        <v>537</v>
      </c>
      <c r="I301" s="8" t="s">
        <v>537</v>
      </c>
      <c r="J301" s="8" t="s">
        <v>537</v>
      </c>
    </row>
    <row r="302" spans="1:10" x14ac:dyDescent="0.2">
      <c r="A302" s="14">
        <v>44087.458333333328</v>
      </c>
      <c r="B302" s="12">
        <v>22.188934</v>
      </c>
      <c r="C302">
        <v>28</v>
      </c>
      <c r="D302" s="67">
        <v>0</v>
      </c>
      <c r="F302" s="8" t="s">
        <v>537</v>
      </c>
      <c r="G302" s="8" t="s">
        <v>537</v>
      </c>
      <c r="H302" s="8" t="s">
        <v>537</v>
      </c>
      <c r="I302" s="8" t="s">
        <v>537</v>
      </c>
      <c r="J302" s="8" t="s">
        <v>537</v>
      </c>
    </row>
    <row r="303" spans="1:10" x14ac:dyDescent="0.2">
      <c r="A303" s="14">
        <v>44087.5</v>
      </c>
      <c r="B303" s="12">
        <v>23.768934000000002</v>
      </c>
      <c r="C303">
        <v>23</v>
      </c>
      <c r="D303" s="67">
        <v>0</v>
      </c>
      <c r="F303" s="8" t="s">
        <v>537</v>
      </c>
      <c r="G303" s="8" t="s">
        <v>537</v>
      </c>
      <c r="H303" s="8" t="s">
        <v>537</v>
      </c>
      <c r="I303" s="8" t="s">
        <v>537</v>
      </c>
      <c r="J303" s="8" t="s">
        <v>537</v>
      </c>
    </row>
    <row r="304" spans="1:10" x14ac:dyDescent="0.2">
      <c r="A304" s="14">
        <v>44087.541666666672</v>
      </c>
      <c r="B304" s="12">
        <v>24.928934000000002</v>
      </c>
      <c r="C304">
        <v>20</v>
      </c>
      <c r="D304" s="67">
        <v>0</v>
      </c>
      <c r="F304" s="8" t="s">
        <v>537</v>
      </c>
      <c r="G304" s="8" t="s">
        <v>537</v>
      </c>
      <c r="H304" s="8" t="s">
        <v>537</v>
      </c>
      <c r="I304" s="8" t="s">
        <v>537</v>
      </c>
      <c r="J304" s="8" t="s">
        <v>537</v>
      </c>
    </row>
    <row r="305" spans="1:10" x14ac:dyDescent="0.2">
      <c r="A305" s="14">
        <v>44087.583333333328</v>
      </c>
      <c r="B305" s="12">
        <v>25.468934999999998</v>
      </c>
      <c r="C305">
        <v>26</v>
      </c>
      <c r="D305" s="67">
        <v>0</v>
      </c>
      <c r="F305" s="8" t="s">
        <v>537</v>
      </c>
      <c r="G305" s="8" t="s">
        <v>537</v>
      </c>
      <c r="H305" s="8" t="s">
        <v>537</v>
      </c>
      <c r="I305" s="8" t="s">
        <v>537</v>
      </c>
      <c r="J305" s="8" t="s">
        <v>537</v>
      </c>
    </row>
    <row r="306" spans="1:10" x14ac:dyDescent="0.2">
      <c r="A306" s="14">
        <v>44087.625</v>
      </c>
      <c r="B306" s="12">
        <v>25.788934999999999</v>
      </c>
      <c r="C306">
        <v>24</v>
      </c>
      <c r="D306" s="67">
        <v>0</v>
      </c>
      <c r="F306" s="8" t="s">
        <v>537</v>
      </c>
      <c r="G306" s="8" t="s">
        <v>537</v>
      </c>
      <c r="H306" s="8" t="s">
        <v>537</v>
      </c>
      <c r="I306" s="8" t="s">
        <v>537</v>
      </c>
      <c r="J306" s="8" t="s">
        <v>537</v>
      </c>
    </row>
    <row r="307" spans="1:10" x14ac:dyDescent="0.2">
      <c r="A307" s="14">
        <v>44087.666666666672</v>
      </c>
      <c r="B307" s="12">
        <v>25.508934</v>
      </c>
      <c r="C307">
        <v>24</v>
      </c>
      <c r="D307" s="67">
        <v>0</v>
      </c>
      <c r="F307" s="8" t="s">
        <v>537</v>
      </c>
      <c r="G307" s="8" t="s">
        <v>537</v>
      </c>
      <c r="H307" s="8" t="s">
        <v>537</v>
      </c>
      <c r="I307" s="8" t="s">
        <v>537</v>
      </c>
      <c r="J307" s="8" t="s">
        <v>537</v>
      </c>
    </row>
    <row r="308" spans="1:10" x14ac:dyDescent="0.2">
      <c r="A308" s="14">
        <v>44087.708333333328</v>
      </c>
      <c r="B308" s="12">
        <v>24.538934999999999</v>
      </c>
      <c r="C308">
        <v>26</v>
      </c>
      <c r="D308" s="67">
        <v>0</v>
      </c>
    </row>
    <row r="309" spans="1:10" x14ac:dyDescent="0.2">
      <c r="A309" s="14">
        <v>44087.75</v>
      </c>
      <c r="B309" s="12">
        <v>21.538934999999999</v>
      </c>
      <c r="C309">
        <v>31</v>
      </c>
      <c r="D309" s="67">
        <v>1046</v>
      </c>
    </row>
    <row r="310" spans="1:10" x14ac:dyDescent="0.2">
      <c r="A310" s="14">
        <v>44087.791666666672</v>
      </c>
      <c r="B310" s="12">
        <v>20.138935</v>
      </c>
      <c r="C310">
        <v>34</v>
      </c>
      <c r="D310" s="67">
        <v>1003</v>
      </c>
    </row>
    <row r="311" spans="1:10" x14ac:dyDescent="0.2">
      <c r="A311" s="14">
        <v>44087.833333333328</v>
      </c>
      <c r="B311" s="12">
        <v>19.788934999999999</v>
      </c>
      <c r="C311">
        <v>35</v>
      </c>
      <c r="D311" s="67">
        <v>949</v>
      </c>
    </row>
    <row r="312" spans="1:10" x14ac:dyDescent="0.2">
      <c r="A312" s="14">
        <v>44087.875</v>
      </c>
      <c r="B312" s="12">
        <v>18.778934</v>
      </c>
      <c r="C312">
        <v>37</v>
      </c>
      <c r="D312" s="67">
        <v>881</v>
      </c>
    </row>
    <row r="313" spans="1:10" x14ac:dyDescent="0.2">
      <c r="A313" s="14">
        <v>44087.916666666672</v>
      </c>
      <c r="B313" s="12">
        <v>17.788934999999999</v>
      </c>
      <c r="C313">
        <v>40</v>
      </c>
      <c r="D313" s="67">
        <v>1016</v>
      </c>
    </row>
    <row r="314" spans="1:10" x14ac:dyDescent="0.2">
      <c r="A314" s="14">
        <v>44087.958333333328</v>
      </c>
      <c r="B314" s="12">
        <v>16.808933</v>
      </c>
      <c r="C314">
        <v>42</v>
      </c>
      <c r="D314" s="67">
        <v>921</v>
      </c>
      <c r="E314" s="67">
        <v>700.08333333333337</v>
      </c>
    </row>
    <row r="315" spans="1:10" x14ac:dyDescent="0.2">
      <c r="A315" s="14">
        <v>44088</v>
      </c>
      <c r="B315" s="12">
        <v>15.718934000000001</v>
      </c>
      <c r="C315">
        <v>46</v>
      </c>
      <c r="D315" s="67">
        <v>811</v>
      </c>
    </row>
    <row r="316" spans="1:10" x14ac:dyDescent="0.2">
      <c r="A316" s="14">
        <v>44088.041666666672</v>
      </c>
      <c r="B316" s="12">
        <v>16.008934</v>
      </c>
      <c r="C316">
        <v>45</v>
      </c>
      <c r="D316" s="67">
        <v>921</v>
      </c>
    </row>
    <row r="317" spans="1:10" x14ac:dyDescent="0.2">
      <c r="A317" s="14">
        <v>44088.083333333328</v>
      </c>
      <c r="B317" s="12">
        <v>15.748934</v>
      </c>
      <c r="C317">
        <v>46</v>
      </c>
      <c r="D317" s="67">
        <v>811</v>
      </c>
    </row>
    <row r="318" spans="1:10" x14ac:dyDescent="0.2">
      <c r="A318" s="14">
        <v>44088.125</v>
      </c>
      <c r="B318" s="12">
        <v>15.318934</v>
      </c>
      <c r="C318">
        <v>48</v>
      </c>
      <c r="D318" s="67">
        <v>811</v>
      </c>
    </row>
    <row r="319" spans="1:10" x14ac:dyDescent="0.2">
      <c r="A319" s="14">
        <v>44088.166666666672</v>
      </c>
      <c r="B319" s="12">
        <v>14.808934000000001</v>
      </c>
      <c r="C319">
        <v>50</v>
      </c>
      <c r="D319" s="67">
        <v>0</v>
      </c>
    </row>
    <row r="320" spans="1:10" x14ac:dyDescent="0.2">
      <c r="A320" s="14">
        <v>44088.208333333328</v>
      </c>
      <c r="B320" s="12">
        <v>13.468934000000001</v>
      </c>
      <c r="C320">
        <v>55</v>
      </c>
      <c r="D320" s="67">
        <v>0</v>
      </c>
    </row>
    <row r="321" spans="1:11" x14ac:dyDescent="0.2">
      <c r="A321" s="14">
        <v>44088.25</v>
      </c>
      <c r="B321" s="12">
        <v>12.348934</v>
      </c>
      <c r="C321">
        <v>60</v>
      </c>
      <c r="D321" s="67">
        <v>0</v>
      </c>
    </row>
    <row r="322" spans="1:11" x14ac:dyDescent="0.2">
      <c r="A322" s="14">
        <v>44088.291666666672</v>
      </c>
      <c r="B322" s="12">
        <v>14.038933999999999</v>
      </c>
      <c r="C322">
        <v>55</v>
      </c>
      <c r="D322" s="67">
        <v>0</v>
      </c>
      <c r="F322" s="8">
        <v>16.100000000000001</v>
      </c>
      <c r="G322" s="8">
        <v>56.9</v>
      </c>
      <c r="H322" s="8">
        <v>156462</v>
      </c>
      <c r="I322" s="8">
        <v>13.8</v>
      </c>
      <c r="J322" s="8">
        <v>80.7</v>
      </c>
      <c r="K322">
        <v>183549</v>
      </c>
    </row>
    <row r="323" spans="1:11" x14ac:dyDescent="0.2">
      <c r="A323" s="14">
        <v>44088.333333333328</v>
      </c>
      <c r="B323" s="12">
        <v>18.258934</v>
      </c>
      <c r="C323">
        <v>43</v>
      </c>
      <c r="D323" s="67">
        <v>1098</v>
      </c>
      <c r="F323" s="8">
        <v>18.600000000000001</v>
      </c>
      <c r="G323" s="8">
        <v>48.2</v>
      </c>
      <c r="H323" s="8">
        <v>156462</v>
      </c>
      <c r="I323" s="8">
        <v>15</v>
      </c>
      <c r="J323" s="8">
        <v>78.8</v>
      </c>
      <c r="K323">
        <v>183549</v>
      </c>
    </row>
    <row r="324" spans="1:11" x14ac:dyDescent="0.2">
      <c r="A324" s="14">
        <v>44088.375</v>
      </c>
      <c r="B324" s="12">
        <v>21.708935</v>
      </c>
      <c r="C324">
        <v>34</v>
      </c>
      <c r="D324" s="67">
        <v>1046</v>
      </c>
      <c r="F324" s="8">
        <v>19.899999999999999</v>
      </c>
      <c r="G324" s="8">
        <v>45</v>
      </c>
      <c r="H324" s="8">
        <v>156462</v>
      </c>
      <c r="I324" s="8">
        <v>13.5</v>
      </c>
      <c r="J324" s="8">
        <v>80.8</v>
      </c>
      <c r="K324">
        <v>183549</v>
      </c>
    </row>
    <row r="325" spans="1:11" x14ac:dyDescent="0.2">
      <c r="A325" s="14">
        <v>44088.416666666672</v>
      </c>
      <c r="B325" s="12">
        <v>23.948934999999999</v>
      </c>
      <c r="C325">
        <v>28</v>
      </c>
      <c r="D325" s="67">
        <v>0</v>
      </c>
      <c r="F325" s="8">
        <v>22</v>
      </c>
      <c r="G325" s="8">
        <v>43.7</v>
      </c>
      <c r="H325" s="8">
        <v>156462</v>
      </c>
      <c r="I325" s="8">
        <v>21</v>
      </c>
      <c r="J325" s="8">
        <v>45</v>
      </c>
      <c r="K325">
        <v>183549</v>
      </c>
    </row>
    <row r="326" spans="1:11" x14ac:dyDescent="0.2">
      <c r="A326" s="14">
        <v>44088.458333333328</v>
      </c>
      <c r="B326" s="12">
        <v>25.558933</v>
      </c>
      <c r="C326">
        <v>25</v>
      </c>
      <c r="D326" s="67">
        <v>0</v>
      </c>
      <c r="F326" s="8">
        <v>18.5</v>
      </c>
      <c r="G326" s="8">
        <v>53</v>
      </c>
      <c r="H326" s="8">
        <v>156462</v>
      </c>
      <c r="I326" s="8">
        <v>22.6</v>
      </c>
      <c r="J326" s="8">
        <v>39.9</v>
      </c>
      <c r="K326">
        <v>183549</v>
      </c>
    </row>
    <row r="327" spans="1:11" x14ac:dyDescent="0.2">
      <c r="A327" s="14">
        <v>44088.5</v>
      </c>
      <c r="B327" s="12">
        <v>26.798935</v>
      </c>
      <c r="C327">
        <v>22</v>
      </c>
      <c r="D327" s="67">
        <v>0</v>
      </c>
      <c r="F327" s="8">
        <v>20</v>
      </c>
      <c r="G327" s="8">
        <v>51.9</v>
      </c>
      <c r="H327" s="8">
        <v>156462</v>
      </c>
      <c r="I327" s="8">
        <v>25.1</v>
      </c>
      <c r="J327" s="8">
        <v>33.700000000000003</v>
      </c>
      <c r="K327">
        <v>183549</v>
      </c>
    </row>
    <row r="328" spans="1:11" x14ac:dyDescent="0.2">
      <c r="A328" s="14">
        <v>44088.541666666672</v>
      </c>
      <c r="B328" s="12">
        <v>27.688934</v>
      </c>
      <c r="C328">
        <v>21</v>
      </c>
      <c r="D328" s="67">
        <v>0</v>
      </c>
      <c r="F328" s="8">
        <v>21.2</v>
      </c>
      <c r="G328" s="8">
        <v>48.4</v>
      </c>
      <c r="H328" s="8">
        <v>156462</v>
      </c>
      <c r="I328" s="8">
        <v>27.1</v>
      </c>
      <c r="J328" s="8">
        <v>29.1</v>
      </c>
      <c r="K328">
        <v>183549</v>
      </c>
    </row>
    <row r="329" spans="1:11" x14ac:dyDescent="0.2">
      <c r="A329" s="14">
        <v>44088.583333333328</v>
      </c>
      <c r="B329" s="12">
        <v>28.078934</v>
      </c>
      <c r="C329">
        <v>17</v>
      </c>
      <c r="D329" s="67">
        <v>0</v>
      </c>
      <c r="F329" s="8">
        <v>22.3</v>
      </c>
      <c r="G329" s="8">
        <v>42</v>
      </c>
      <c r="H329" s="8">
        <v>156462</v>
      </c>
      <c r="I329" s="8">
        <v>28.3</v>
      </c>
      <c r="J329" s="8">
        <v>30</v>
      </c>
      <c r="K329">
        <v>183549</v>
      </c>
    </row>
    <row r="330" spans="1:11" x14ac:dyDescent="0.2">
      <c r="A330" s="14">
        <v>44088.625</v>
      </c>
      <c r="B330" s="12">
        <v>28.248933999999998</v>
      </c>
      <c r="C330">
        <v>16</v>
      </c>
      <c r="D330" s="67">
        <v>0</v>
      </c>
      <c r="F330" s="8">
        <v>19.600000000000001</v>
      </c>
      <c r="G330" s="8">
        <v>55.4</v>
      </c>
      <c r="H330" s="8">
        <v>156462</v>
      </c>
      <c r="I330" s="8">
        <v>27.9</v>
      </c>
      <c r="J330" s="8">
        <v>29.6</v>
      </c>
      <c r="K330">
        <v>183549</v>
      </c>
    </row>
    <row r="331" spans="1:11" x14ac:dyDescent="0.2">
      <c r="A331" s="14">
        <v>44088.666666666672</v>
      </c>
      <c r="B331" s="12">
        <v>27.818933000000001</v>
      </c>
      <c r="C331">
        <v>16</v>
      </c>
      <c r="D331" s="67">
        <v>0</v>
      </c>
      <c r="F331" s="8">
        <v>18.8</v>
      </c>
      <c r="G331" s="8">
        <v>56.7</v>
      </c>
      <c r="H331" s="8">
        <v>156462</v>
      </c>
      <c r="I331" s="8">
        <v>27.1</v>
      </c>
      <c r="J331" s="8">
        <v>29.2</v>
      </c>
      <c r="K331">
        <v>183549</v>
      </c>
    </row>
    <row r="332" spans="1:11" x14ac:dyDescent="0.2">
      <c r="A332" s="14">
        <v>44088.708333333328</v>
      </c>
      <c r="B332" s="12">
        <v>26.798935</v>
      </c>
      <c r="C332">
        <v>17</v>
      </c>
      <c r="D332" s="67">
        <v>0</v>
      </c>
    </row>
    <row r="333" spans="1:11" x14ac:dyDescent="0.2">
      <c r="A333" s="14">
        <v>44088.75</v>
      </c>
      <c r="B333" s="12">
        <v>23.548935</v>
      </c>
      <c r="C333">
        <v>20</v>
      </c>
      <c r="D333" s="67">
        <v>0</v>
      </c>
      <c r="F333" s="8">
        <f>AVERAGE(F322:F331)</f>
        <v>19.7</v>
      </c>
      <c r="G333" s="8">
        <f t="shared" ref="G333:J333" si="9">AVERAGE(G322:G331)</f>
        <v>50.11999999999999</v>
      </c>
      <c r="H333" s="8">
        <f t="shared" si="9"/>
        <v>156462</v>
      </c>
      <c r="I333" s="8">
        <f t="shared" si="9"/>
        <v>22.14</v>
      </c>
      <c r="J333" s="8">
        <f t="shared" si="9"/>
        <v>47.68</v>
      </c>
    </row>
    <row r="334" spans="1:11" x14ac:dyDescent="0.2">
      <c r="A334" s="14">
        <v>44088.791666666672</v>
      </c>
      <c r="B334" s="12">
        <v>22.748933999999998</v>
      </c>
      <c r="C334">
        <v>21</v>
      </c>
      <c r="D334" s="67">
        <v>0</v>
      </c>
    </row>
    <row r="335" spans="1:11" x14ac:dyDescent="0.2">
      <c r="A335" s="14">
        <v>44088.833333333328</v>
      </c>
      <c r="B335" s="12">
        <v>21.798935</v>
      </c>
      <c r="C335">
        <v>22</v>
      </c>
      <c r="D335" s="67">
        <v>0</v>
      </c>
    </row>
    <row r="336" spans="1:11" x14ac:dyDescent="0.2">
      <c r="A336" s="14">
        <v>44088.875</v>
      </c>
      <c r="B336" s="12">
        <v>20.668934</v>
      </c>
      <c r="C336">
        <v>23</v>
      </c>
      <c r="D336" s="67">
        <v>0</v>
      </c>
    </row>
    <row r="337" spans="1:14" x14ac:dyDescent="0.2">
      <c r="A337" s="14">
        <v>44088.916666666672</v>
      </c>
      <c r="B337" s="12">
        <v>21.018934000000002</v>
      </c>
      <c r="C337">
        <v>23</v>
      </c>
      <c r="D337" s="67">
        <v>0</v>
      </c>
    </row>
    <row r="338" spans="1:14" x14ac:dyDescent="0.2">
      <c r="A338" s="14">
        <v>44088.958333333328</v>
      </c>
      <c r="B338" s="12">
        <v>19.868935</v>
      </c>
      <c r="C338">
        <v>25</v>
      </c>
      <c r="D338" s="67">
        <v>0</v>
      </c>
      <c r="E338" s="67">
        <v>229.08333333333334</v>
      </c>
      <c r="F338" s="69">
        <f>AVERAGE(F322:F337)</f>
        <v>19.7</v>
      </c>
      <c r="G338" s="69">
        <f>AVERAGE(G322:G337)</f>
        <v>50.12</v>
      </c>
      <c r="H338" s="69">
        <f>H346-H322</f>
        <v>2</v>
      </c>
      <c r="I338" s="69">
        <f>AVERAGE(I322:I337)</f>
        <v>22.14</v>
      </c>
      <c r="J338" s="69">
        <f>AVERAGE(J322:J337)</f>
        <v>47.68</v>
      </c>
      <c r="K338" s="55">
        <f>K346-K322</f>
        <v>1</v>
      </c>
      <c r="L338" s="8"/>
      <c r="M338" s="8"/>
      <c r="N338" s="8"/>
    </row>
    <row r="339" spans="1:14" x14ac:dyDescent="0.2">
      <c r="A339" s="14">
        <v>44089</v>
      </c>
      <c r="B339" s="12">
        <v>18.568933000000001</v>
      </c>
      <c r="C339">
        <v>27</v>
      </c>
      <c r="D339" s="67">
        <v>0</v>
      </c>
    </row>
    <row r="340" spans="1:14" x14ac:dyDescent="0.2">
      <c r="A340" s="14">
        <v>44089.041666666672</v>
      </c>
      <c r="B340" s="12">
        <v>17.638935</v>
      </c>
      <c r="C340">
        <v>29</v>
      </c>
      <c r="D340" s="67">
        <v>0</v>
      </c>
    </row>
    <row r="341" spans="1:14" x14ac:dyDescent="0.2">
      <c r="A341" s="14">
        <v>44089.083333333328</v>
      </c>
      <c r="B341" s="12">
        <v>16.768934000000002</v>
      </c>
      <c r="C341">
        <v>30</v>
      </c>
      <c r="D341" s="67">
        <v>692</v>
      </c>
    </row>
    <row r="342" spans="1:14" x14ac:dyDescent="0.2">
      <c r="A342" s="14">
        <v>44089.125</v>
      </c>
      <c r="B342" s="12">
        <v>15.598934</v>
      </c>
      <c r="C342">
        <v>33</v>
      </c>
      <c r="D342" s="67">
        <v>565</v>
      </c>
    </row>
    <row r="343" spans="1:14" x14ac:dyDescent="0.2">
      <c r="A343" s="14">
        <v>44089.166666666672</v>
      </c>
      <c r="B343" s="12">
        <v>14.428934</v>
      </c>
      <c r="C343">
        <v>35</v>
      </c>
      <c r="D343" s="67">
        <v>0</v>
      </c>
    </row>
    <row r="344" spans="1:14" x14ac:dyDescent="0.2">
      <c r="A344" s="14">
        <v>44089.208333333328</v>
      </c>
      <c r="B344" s="12">
        <v>13.428934</v>
      </c>
      <c r="C344">
        <v>39</v>
      </c>
      <c r="D344" s="67">
        <v>0</v>
      </c>
    </row>
    <row r="345" spans="1:14" x14ac:dyDescent="0.2">
      <c r="A345" s="14">
        <v>44089.25</v>
      </c>
      <c r="B345" s="12">
        <v>12.398934000000001</v>
      </c>
      <c r="C345">
        <v>42</v>
      </c>
      <c r="D345" s="67">
        <v>0</v>
      </c>
    </row>
    <row r="346" spans="1:14" x14ac:dyDescent="0.2">
      <c r="A346" s="14">
        <v>44089.291666666672</v>
      </c>
      <c r="B346" s="12">
        <v>14.548933999999999</v>
      </c>
      <c r="C346">
        <v>38</v>
      </c>
      <c r="D346" s="67">
        <v>0</v>
      </c>
      <c r="F346" s="92" t="s">
        <v>535</v>
      </c>
      <c r="G346" s="92" t="s">
        <v>535</v>
      </c>
      <c r="H346" s="8">
        <v>156464</v>
      </c>
      <c r="I346" s="8">
        <v>16.7</v>
      </c>
      <c r="J346" s="8">
        <v>48.4</v>
      </c>
      <c r="K346">
        <v>183550</v>
      </c>
    </row>
    <row r="347" spans="1:14" x14ac:dyDescent="0.2">
      <c r="A347" s="14">
        <v>44089.333333333328</v>
      </c>
      <c r="B347" s="12">
        <v>20.148933</v>
      </c>
      <c r="C347">
        <v>28</v>
      </c>
      <c r="D347" s="67">
        <v>0</v>
      </c>
      <c r="F347" s="92" t="s">
        <v>535</v>
      </c>
      <c r="G347" s="92" t="s">
        <v>535</v>
      </c>
      <c r="H347" s="8">
        <v>156464</v>
      </c>
      <c r="I347" s="8">
        <v>20.399999999999999</v>
      </c>
      <c r="J347" s="8">
        <v>38.200000000000003</v>
      </c>
      <c r="K347">
        <v>183550</v>
      </c>
    </row>
    <row r="348" spans="1:14" x14ac:dyDescent="0.2">
      <c r="A348" s="14">
        <v>44089.375</v>
      </c>
      <c r="B348" s="12">
        <v>23.138935</v>
      </c>
      <c r="C348">
        <v>23</v>
      </c>
      <c r="D348" s="67">
        <v>0</v>
      </c>
      <c r="F348" s="92" t="s">
        <v>535</v>
      </c>
      <c r="G348" s="92" t="s">
        <v>535</v>
      </c>
      <c r="H348" s="8">
        <v>156464</v>
      </c>
      <c r="I348" s="8">
        <v>23.1</v>
      </c>
      <c r="J348" s="8">
        <v>34.4</v>
      </c>
      <c r="K348">
        <v>183550</v>
      </c>
    </row>
    <row r="349" spans="1:14" x14ac:dyDescent="0.2">
      <c r="A349" s="14">
        <v>44089.416666666672</v>
      </c>
      <c r="B349" s="12">
        <v>25.618935</v>
      </c>
      <c r="C349">
        <v>20</v>
      </c>
      <c r="D349" s="67">
        <v>0</v>
      </c>
      <c r="F349" s="8">
        <v>16.3</v>
      </c>
      <c r="G349" s="8">
        <v>67.2</v>
      </c>
      <c r="H349" s="8">
        <v>156464</v>
      </c>
      <c r="I349" s="8">
        <v>24</v>
      </c>
      <c r="J349" s="8">
        <v>32.9</v>
      </c>
      <c r="K349">
        <v>183550</v>
      </c>
    </row>
    <row r="350" spans="1:14" x14ac:dyDescent="0.2">
      <c r="A350" s="14">
        <v>44089.458333333328</v>
      </c>
      <c r="B350" s="12">
        <v>27.648933</v>
      </c>
      <c r="C350">
        <v>17</v>
      </c>
      <c r="D350" s="67">
        <v>0</v>
      </c>
      <c r="F350" s="8">
        <v>18.3</v>
      </c>
      <c r="G350" s="8">
        <v>55.7</v>
      </c>
      <c r="H350" s="8">
        <v>156464</v>
      </c>
      <c r="I350" s="8">
        <v>25.7</v>
      </c>
      <c r="J350" s="8">
        <v>31</v>
      </c>
      <c r="K350">
        <v>183550</v>
      </c>
    </row>
    <row r="351" spans="1:14" x14ac:dyDescent="0.2">
      <c r="A351" s="14">
        <v>44089.5</v>
      </c>
      <c r="B351" s="12">
        <v>29.018934000000002</v>
      </c>
      <c r="C351">
        <v>15</v>
      </c>
      <c r="D351" s="67">
        <v>0</v>
      </c>
      <c r="F351" s="8">
        <v>20.5</v>
      </c>
      <c r="G351" s="8">
        <v>50.7</v>
      </c>
      <c r="H351" s="8">
        <v>156464</v>
      </c>
      <c r="I351" s="8">
        <v>16.399999999999999</v>
      </c>
      <c r="J351" s="8">
        <v>70.099999999999994</v>
      </c>
      <c r="K351">
        <v>183550</v>
      </c>
    </row>
    <row r="352" spans="1:14" x14ac:dyDescent="0.2">
      <c r="A352" s="14">
        <v>44089.541666666672</v>
      </c>
      <c r="B352" s="12">
        <v>30.108934000000001</v>
      </c>
      <c r="C352">
        <v>14</v>
      </c>
      <c r="D352" s="67">
        <v>0</v>
      </c>
      <c r="F352" s="8">
        <v>20.6</v>
      </c>
      <c r="G352" s="8">
        <v>47.7</v>
      </c>
      <c r="H352" s="8">
        <v>156464</v>
      </c>
      <c r="I352" s="8">
        <v>16.3</v>
      </c>
      <c r="J352" s="8">
        <v>68</v>
      </c>
      <c r="K352">
        <v>183550</v>
      </c>
    </row>
    <row r="353" spans="1:14" x14ac:dyDescent="0.2">
      <c r="A353" s="14">
        <v>44089.583333333328</v>
      </c>
      <c r="B353" s="12">
        <v>30.488934</v>
      </c>
      <c r="C353">
        <v>12</v>
      </c>
      <c r="D353" s="67">
        <v>0</v>
      </c>
      <c r="F353" s="8">
        <v>19.7</v>
      </c>
      <c r="G353" s="8">
        <v>54.1</v>
      </c>
      <c r="H353" s="8">
        <v>156464</v>
      </c>
      <c r="I353" s="8">
        <v>17.7</v>
      </c>
      <c r="J353" s="8">
        <v>62.4</v>
      </c>
      <c r="K353">
        <v>183550</v>
      </c>
    </row>
    <row r="354" spans="1:14" x14ac:dyDescent="0.2">
      <c r="A354" s="14">
        <v>44089.625</v>
      </c>
      <c r="B354" s="12">
        <v>30.358934000000001</v>
      </c>
      <c r="C354">
        <v>12</v>
      </c>
      <c r="D354" s="67">
        <v>0</v>
      </c>
      <c r="F354" s="8">
        <v>24.8</v>
      </c>
      <c r="G354" s="8">
        <v>33.1</v>
      </c>
      <c r="H354" s="8">
        <v>156464</v>
      </c>
      <c r="I354" s="8">
        <v>28.8</v>
      </c>
      <c r="J354" s="8">
        <v>26.7</v>
      </c>
      <c r="K354">
        <v>183550</v>
      </c>
    </row>
    <row r="355" spans="1:14" x14ac:dyDescent="0.2">
      <c r="A355" s="14">
        <v>44089.666666666672</v>
      </c>
      <c r="B355" s="12">
        <v>29.798935</v>
      </c>
      <c r="C355">
        <v>12</v>
      </c>
      <c r="D355" s="67">
        <v>0</v>
      </c>
      <c r="F355" s="8">
        <v>19.3</v>
      </c>
      <c r="G355" s="8">
        <v>57.2</v>
      </c>
      <c r="H355" s="8">
        <v>156464</v>
      </c>
      <c r="I355" s="8">
        <v>22.8</v>
      </c>
      <c r="J355" s="8">
        <v>46.3</v>
      </c>
      <c r="K355">
        <v>183550</v>
      </c>
    </row>
    <row r="356" spans="1:14" x14ac:dyDescent="0.2">
      <c r="A356" s="14">
        <v>44089.708333333328</v>
      </c>
      <c r="B356" s="12">
        <v>28.758934</v>
      </c>
      <c r="C356">
        <v>13</v>
      </c>
      <c r="D356" s="67">
        <v>0</v>
      </c>
    </row>
    <row r="357" spans="1:14" x14ac:dyDescent="0.2">
      <c r="A357" s="14">
        <v>44089.75</v>
      </c>
      <c r="B357" s="12">
        <v>24.538934999999999</v>
      </c>
      <c r="C357">
        <v>17</v>
      </c>
      <c r="D357" s="67">
        <v>0</v>
      </c>
      <c r="F357" s="8">
        <f>AVERAGE(F346:F355)</f>
        <v>19.928571428571427</v>
      </c>
      <c r="G357" s="8">
        <f t="shared" ref="G357:J357" si="10">AVERAGE(G346:G355)</f>
        <v>52.242857142857147</v>
      </c>
      <c r="H357" s="8">
        <f t="shared" si="10"/>
        <v>156464</v>
      </c>
      <c r="I357" s="8">
        <f t="shared" si="10"/>
        <v>21.19</v>
      </c>
      <c r="J357" s="8">
        <f t="shared" si="10"/>
        <v>45.839999999999996</v>
      </c>
    </row>
    <row r="358" spans="1:14" x14ac:dyDescent="0.2">
      <c r="A358" s="14">
        <v>44089.791666666672</v>
      </c>
      <c r="B358" s="12">
        <v>23.638935</v>
      </c>
      <c r="C358">
        <v>17</v>
      </c>
      <c r="D358" s="67">
        <v>0</v>
      </c>
    </row>
    <row r="359" spans="1:14" x14ac:dyDescent="0.2">
      <c r="A359" s="14">
        <v>44089.833333333328</v>
      </c>
      <c r="B359" s="12">
        <v>22.778934</v>
      </c>
      <c r="C359">
        <v>18</v>
      </c>
      <c r="D359" s="67">
        <v>0</v>
      </c>
    </row>
    <row r="360" spans="1:14" x14ac:dyDescent="0.2">
      <c r="A360" s="14">
        <v>44089.875</v>
      </c>
      <c r="B360" s="12">
        <v>21.568933000000001</v>
      </c>
      <c r="C360">
        <v>20</v>
      </c>
      <c r="D360" s="67">
        <v>0</v>
      </c>
    </row>
    <row r="361" spans="1:14" x14ac:dyDescent="0.2">
      <c r="A361" s="14">
        <v>44089.916666666672</v>
      </c>
      <c r="B361" s="12">
        <v>17.838933999999998</v>
      </c>
      <c r="C361">
        <v>34</v>
      </c>
      <c r="D361" s="67">
        <v>797</v>
      </c>
    </row>
    <row r="362" spans="1:14" x14ac:dyDescent="0.2">
      <c r="A362" s="14">
        <v>44089.958333333328</v>
      </c>
      <c r="B362" s="12">
        <v>18.208935</v>
      </c>
      <c r="C362">
        <v>54</v>
      </c>
      <c r="D362" s="67">
        <v>1206</v>
      </c>
      <c r="E362" s="67">
        <v>135.83333333333334</v>
      </c>
      <c r="F362" s="69">
        <f>AVERAGE(F346:F361)</f>
        <v>19.928571428571427</v>
      </c>
      <c r="G362" s="69">
        <f>AVERAGE(G346:G361)</f>
        <v>52.242857142857147</v>
      </c>
      <c r="H362" s="69">
        <f>H370-H346</f>
        <v>0</v>
      </c>
      <c r="I362" s="69">
        <f>AVERAGE(I346:I361)</f>
        <v>21.19</v>
      </c>
      <c r="J362" s="69">
        <f>AVERAGE(J346:J361)</f>
        <v>45.839999999999996</v>
      </c>
      <c r="K362" s="55">
        <f>K370-K346</f>
        <v>741</v>
      </c>
      <c r="L362" s="8"/>
      <c r="M362" s="8"/>
      <c r="N362" s="8"/>
    </row>
    <row r="363" spans="1:14" x14ac:dyDescent="0.2">
      <c r="A363" s="14">
        <v>44090</v>
      </c>
      <c r="B363" s="12">
        <v>18.028934</v>
      </c>
      <c r="C363">
        <v>52</v>
      </c>
      <c r="D363" s="67">
        <v>1206</v>
      </c>
    </row>
    <row r="364" spans="1:14" x14ac:dyDescent="0.2">
      <c r="A364" s="14">
        <v>44090.041666666672</v>
      </c>
      <c r="B364" s="12">
        <v>16.988934</v>
      </c>
      <c r="C364">
        <v>63</v>
      </c>
      <c r="D364" s="67">
        <v>1173</v>
      </c>
    </row>
    <row r="365" spans="1:14" x14ac:dyDescent="0.2">
      <c r="A365" s="14">
        <v>44090.083333333328</v>
      </c>
      <c r="B365" s="12">
        <v>15.818934</v>
      </c>
      <c r="C365">
        <v>71</v>
      </c>
      <c r="D365" s="67">
        <v>1423</v>
      </c>
    </row>
    <row r="366" spans="1:14" x14ac:dyDescent="0.2">
      <c r="A366" s="14">
        <v>44090.125</v>
      </c>
      <c r="B366" s="12">
        <v>15.258934</v>
      </c>
      <c r="C366">
        <v>73</v>
      </c>
      <c r="D366" s="67">
        <v>1423</v>
      </c>
    </row>
    <row r="367" spans="1:14" x14ac:dyDescent="0.2">
      <c r="A367" s="14">
        <v>44090.166666666672</v>
      </c>
      <c r="B367" s="12">
        <v>14.788933999999999</v>
      </c>
      <c r="C367">
        <v>74</v>
      </c>
      <c r="D367" s="67">
        <v>0</v>
      </c>
    </row>
    <row r="368" spans="1:14" x14ac:dyDescent="0.2">
      <c r="A368" s="14">
        <v>44090.208333333328</v>
      </c>
      <c r="B368" s="12">
        <v>14.268934</v>
      </c>
      <c r="C368">
        <v>76</v>
      </c>
      <c r="D368" s="67">
        <v>0</v>
      </c>
    </row>
    <row r="369" spans="1:11" x14ac:dyDescent="0.2">
      <c r="A369" s="14">
        <v>44090.25</v>
      </c>
      <c r="B369" s="12">
        <v>14.168934</v>
      </c>
      <c r="C369">
        <v>77</v>
      </c>
      <c r="D369" s="67">
        <v>0</v>
      </c>
    </row>
    <row r="370" spans="1:11" x14ac:dyDescent="0.2">
      <c r="A370" s="14">
        <v>44090.291666666672</v>
      </c>
      <c r="B370" s="12">
        <v>16.098934</v>
      </c>
      <c r="C370">
        <v>68</v>
      </c>
      <c r="D370" s="67">
        <v>1173</v>
      </c>
      <c r="F370" s="8">
        <v>15.3</v>
      </c>
      <c r="G370" s="8">
        <v>85.8</v>
      </c>
      <c r="H370" s="8">
        <v>156464</v>
      </c>
      <c r="I370" s="8">
        <v>16.399999999999999</v>
      </c>
      <c r="J370" s="8">
        <v>81.3</v>
      </c>
      <c r="K370">
        <v>184291</v>
      </c>
    </row>
    <row r="371" spans="1:11" x14ac:dyDescent="0.2">
      <c r="A371" s="14">
        <v>44090.333333333328</v>
      </c>
      <c r="B371" s="12">
        <v>18.958935</v>
      </c>
      <c r="C371">
        <v>56</v>
      </c>
      <c r="D371" s="67">
        <v>1206</v>
      </c>
      <c r="F371" s="8">
        <v>17.2</v>
      </c>
      <c r="G371" s="8">
        <v>81.5</v>
      </c>
      <c r="H371" s="8">
        <v>156464</v>
      </c>
      <c r="I371" s="8">
        <v>17</v>
      </c>
      <c r="J371" s="8">
        <v>81.5</v>
      </c>
      <c r="K371">
        <v>184291</v>
      </c>
    </row>
    <row r="372" spans="1:11" x14ac:dyDescent="0.2">
      <c r="A372" s="14">
        <v>44090.375</v>
      </c>
      <c r="B372" s="12">
        <v>21.318933000000001</v>
      </c>
      <c r="C372">
        <v>46</v>
      </c>
      <c r="D372" s="67">
        <v>1286</v>
      </c>
      <c r="F372" s="8">
        <v>18</v>
      </c>
      <c r="G372" s="8">
        <v>79.3</v>
      </c>
      <c r="H372" s="8">
        <v>156464</v>
      </c>
      <c r="I372" s="8">
        <v>17.3</v>
      </c>
      <c r="J372" s="8">
        <v>80.099999999999994</v>
      </c>
      <c r="K372">
        <v>184441</v>
      </c>
    </row>
    <row r="373" spans="1:11" x14ac:dyDescent="0.2">
      <c r="A373" s="14">
        <v>44090.416666666672</v>
      </c>
      <c r="B373" s="12">
        <v>23.358934000000001</v>
      </c>
      <c r="C373">
        <v>40</v>
      </c>
      <c r="D373" s="67">
        <v>1381</v>
      </c>
      <c r="F373" s="8">
        <v>18.7</v>
      </c>
      <c r="G373" s="8">
        <v>77.5</v>
      </c>
      <c r="H373" s="8">
        <v>156464</v>
      </c>
      <c r="I373" s="8">
        <v>17.7</v>
      </c>
      <c r="J373" s="8">
        <v>89.9</v>
      </c>
      <c r="K373">
        <v>184441</v>
      </c>
    </row>
    <row r="374" spans="1:11" x14ac:dyDescent="0.2">
      <c r="A374" s="14">
        <v>44090.458333333328</v>
      </c>
      <c r="B374" s="12">
        <v>24.788934999999999</v>
      </c>
      <c r="C374">
        <v>37</v>
      </c>
      <c r="D374" s="67">
        <v>1130</v>
      </c>
      <c r="F374" s="8">
        <v>19.8</v>
      </c>
      <c r="G374" s="8">
        <v>70.2</v>
      </c>
      <c r="H374" s="8">
        <v>156464</v>
      </c>
      <c r="I374" s="8">
        <v>15.1</v>
      </c>
      <c r="J374" s="8">
        <v>82.1</v>
      </c>
      <c r="K374">
        <v>184441</v>
      </c>
    </row>
    <row r="375" spans="1:11" x14ac:dyDescent="0.2">
      <c r="A375" s="14">
        <v>44090.5</v>
      </c>
      <c r="B375" s="12">
        <v>26.368935</v>
      </c>
      <c r="C375">
        <v>33</v>
      </c>
      <c r="D375" s="67">
        <v>1169</v>
      </c>
      <c r="F375" s="8">
        <v>24.1</v>
      </c>
      <c r="G375" s="8">
        <v>52.7</v>
      </c>
      <c r="H375" s="8">
        <v>156464</v>
      </c>
      <c r="I375" s="8">
        <v>21.3</v>
      </c>
      <c r="J375" s="8">
        <v>53</v>
      </c>
      <c r="K375">
        <v>184441</v>
      </c>
    </row>
    <row r="376" spans="1:11" x14ac:dyDescent="0.2">
      <c r="A376" s="14">
        <v>44090.541666666672</v>
      </c>
      <c r="B376" s="12">
        <v>25.968934999999998</v>
      </c>
      <c r="C376">
        <v>33</v>
      </c>
      <c r="D376" s="67">
        <v>1150</v>
      </c>
      <c r="F376" s="8">
        <v>26</v>
      </c>
      <c r="G376" s="8">
        <v>45.3</v>
      </c>
      <c r="H376" s="8">
        <v>156464</v>
      </c>
      <c r="I376" s="8">
        <v>24</v>
      </c>
      <c r="J376" s="8">
        <v>45.4</v>
      </c>
      <c r="K376">
        <v>184622</v>
      </c>
    </row>
    <row r="377" spans="1:11" x14ac:dyDescent="0.2">
      <c r="A377" s="14">
        <v>44090.583333333328</v>
      </c>
      <c r="B377" s="12">
        <v>30.798935</v>
      </c>
      <c r="C377">
        <v>17</v>
      </c>
      <c r="D377" s="67">
        <v>0</v>
      </c>
      <c r="F377" s="8">
        <v>26.1</v>
      </c>
      <c r="G377" s="8">
        <v>40.299999999999997</v>
      </c>
      <c r="H377" s="8">
        <v>156464</v>
      </c>
      <c r="I377" s="8">
        <v>27.4</v>
      </c>
      <c r="J377" s="8">
        <v>41.1</v>
      </c>
      <c r="K377">
        <v>184622</v>
      </c>
    </row>
    <row r="378" spans="1:11" x14ac:dyDescent="0.2">
      <c r="A378" s="14">
        <v>44090.625</v>
      </c>
      <c r="B378" s="12">
        <v>29.608934000000001</v>
      </c>
      <c r="C378">
        <v>17</v>
      </c>
      <c r="D378" s="67">
        <v>0</v>
      </c>
      <c r="F378" s="8">
        <v>27.3</v>
      </c>
      <c r="G378" s="8">
        <v>38.700000000000003</v>
      </c>
      <c r="H378" s="8">
        <v>156464</v>
      </c>
      <c r="I378" s="8">
        <v>16.100000000000001</v>
      </c>
      <c r="J378" s="8">
        <v>75.900000000000006</v>
      </c>
      <c r="K378">
        <v>184622</v>
      </c>
    </row>
    <row r="379" spans="1:11" x14ac:dyDescent="0.2">
      <c r="A379" s="14">
        <v>44090.666666666672</v>
      </c>
      <c r="B379" s="12">
        <v>28.448934999999999</v>
      </c>
      <c r="C379">
        <v>18</v>
      </c>
      <c r="D379" s="67">
        <v>0</v>
      </c>
      <c r="F379" s="92" t="s">
        <v>535</v>
      </c>
      <c r="G379" s="92" t="s">
        <v>535</v>
      </c>
      <c r="H379" s="8">
        <v>156464</v>
      </c>
      <c r="I379" s="8">
        <v>16.2</v>
      </c>
      <c r="J379" s="8">
        <v>73.099999999999994</v>
      </c>
      <c r="K379">
        <v>184930</v>
      </c>
    </row>
    <row r="380" spans="1:11" x14ac:dyDescent="0.2">
      <c r="A380" s="14">
        <v>44090.708333333328</v>
      </c>
      <c r="B380" s="12">
        <v>27.378934999999998</v>
      </c>
      <c r="C380">
        <v>19</v>
      </c>
      <c r="D380" s="67">
        <v>0</v>
      </c>
    </row>
    <row r="381" spans="1:11" x14ac:dyDescent="0.2">
      <c r="A381" s="14">
        <v>44090.75</v>
      </c>
      <c r="B381" s="12">
        <v>25.388935</v>
      </c>
      <c r="C381">
        <v>21</v>
      </c>
      <c r="D381" s="67">
        <v>0</v>
      </c>
      <c r="F381" s="8">
        <f>AVERAGE(F370:F379)</f>
        <v>21.388888888888889</v>
      </c>
      <c r="G381" s="8">
        <f t="shared" ref="G381:J381" si="11">AVERAGE(G370:G379)</f>
        <v>63.477777777777789</v>
      </c>
      <c r="H381" s="8">
        <f t="shared" si="11"/>
        <v>156464</v>
      </c>
      <c r="I381" s="8">
        <f t="shared" si="11"/>
        <v>18.850000000000001</v>
      </c>
      <c r="J381" s="8">
        <f t="shared" si="11"/>
        <v>70.34</v>
      </c>
    </row>
    <row r="382" spans="1:11" x14ac:dyDescent="0.2">
      <c r="A382" s="14">
        <v>44090.791666666672</v>
      </c>
      <c r="B382" s="12">
        <v>24.268934000000002</v>
      </c>
      <c r="C382">
        <v>23</v>
      </c>
      <c r="D382" s="67">
        <v>0</v>
      </c>
    </row>
    <row r="383" spans="1:11" x14ac:dyDescent="0.2">
      <c r="A383" s="14">
        <v>44090.833333333328</v>
      </c>
      <c r="B383" s="12">
        <v>23.048935</v>
      </c>
      <c r="C383">
        <v>25</v>
      </c>
      <c r="D383" s="67">
        <v>0</v>
      </c>
    </row>
    <row r="384" spans="1:11" x14ac:dyDescent="0.2">
      <c r="A384" s="14">
        <v>44090.875</v>
      </c>
      <c r="B384" s="12">
        <v>22.118935</v>
      </c>
      <c r="C384">
        <v>26</v>
      </c>
      <c r="D384" s="67">
        <v>0</v>
      </c>
    </row>
    <row r="385" spans="1:14" x14ac:dyDescent="0.2">
      <c r="A385" s="14">
        <v>44090.916666666672</v>
      </c>
      <c r="B385" s="12">
        <v>20.768934000000002</v>
      </c>
      <c r="C385">
        <v>29</v>
      </c>
      <c r="D385" s="67">
        <v>0</v>
      </c>
    </row>
    <row r="386" spans="1:14" x14ac:dyDescent="0.2">
      <c r="A386" s="14">
        <v>44090.958333333328</v>
      </c>
      <c r="B386" s="12">
        <v>19.938934</v>
      </c>
      <c r="C386">
        <v>30</v>
      </c>
      <c r="D386" s="67">
        <v>949</v>
      </c>
      <c r="E386" s="67">
        <v>611.20833333333337</v>
      </c>
      <c r="F386" s="69">
        <f>AVERAGE(F370:F385)</f>
        <v>21.388888888888889</v>
      </c>
      <c r="G386" s="69">
        <f>AVERAGE(G370:G385)</f>
        <v>63.477777777777781</v>
      </c>
      <c r="H386" s="69">
        <v>0</v>
      </c>
      <c r="I386" s="69">
        <f>AVERAGE(I370:I385)</f>
        <v>18.849999999999998</v>
      </c>
      <c r="J386" s="69">
        <f>AVERAGE(J370:J385)</f>
        <v>70.34</v>
      </c>
      <c r="K386" s="55">
        <f>K394-K370</f>
        <v>924</v>
      </c>
      <c r="L386" s="8"/>
      <c r="M386" s="8"/>
      <c r="N386" s="8"/>
    </row>
    <row r="387" spans="1:14" x14ac:dyDescent="0.2">
      <c r="A387" s="14">
        <v>44091</v>
      </c>
      <c r="B387" s="12">
        <v>19.278934</v>
      </c>
      <c r="C387">
        <v>32</v>
      </c>
      <c r="D387" s="67">
        <v>949</v>
      </c>
    </row>
    <row r="388" spans="1:14" x14ac:dyDescent="0.2">
      <c r="A388" s="14">
        <v>44091.041666666672</v>
      </c>
      <c r="B388" s="12">
        <v>18.418934</v>
      </c>
      <c r="C388">
        <v>34</v>
      </c>
      <c r="D388" s="67">
        <v>881</v>
      </c>
    </row>
    <row r="389" spans="1:14" x14ac:dyDescent="0.2">
      <c r="A389" s="14">
        <v>44091.083333333328</v>
      </c>
      <c r="B389" s="12">
        <v>17.518934000000002</v>
      </c>
      <c r="C389">
        <v>37</v>
      </c>
      <c r="D389" s="67">
        <v>797</v>
      </c>
    </row>
    <row r="390" spans="1:14" x14ac:dyDescent="0.2">
      <c r="A390" s="14">
        <v>44091.125</v>
      </c>
      <c r="B390" s="12">
        <v>16.358934000000001</v>
      </c>
      <c r="C390">
        <v>40</v>
      </c>
      <c r="D390" s="67">
        <v>921</v>
      </c>
    </row>
    <row r="391" spans="1:14" x14ac:dyDescent="0.2">
      <c r="A391" s="14">
        <v>44091.166666666672</v>
      </c>
      <c r="B391" s="12">
        <v>15.638934000000001</v>
      </c>
      <c r="C391">
        <v>44</v>
      </c>
      <c r="D391" s="67">
        <v>811</v>
      </c>
    </row>
    <row r="392" spans="1:14" x14ac:dyDescent="0.2">
      <c r="A392" s="14">
        <v>44091.208333333328</v>
      </c>
      <c r="B392" s="12">
        <v>15.458933999999999</v>
      </c>
      <c r="C392">
        <v>51</v>
      </c>
      <c r="D392" s="67">
        <v>8885</v>
      </c>
    </row>
    <row r="393" spans="1:14" x14ac:dyDescent="0.2">
      <c r="A393" s="14">
        <v>44091.25</v>
      </c>
      <c r="B393" s="12">
        <v>15.118935</v>
      </c>
      <c r="C393">
        <v>60</v>
      </c>
      <c r="D393" s="67">
        <v>1132</v>
      </c>
    </row>
    <row r="394" spans="1:14" x14ac:dyDescent="0.2">
      <c r="A394" s="14">
        <v>44091.291666666672</v>
      </c>
      <c r="B394" s="12">
        <v>16.778934</v>
      </c>
      <c r="C394">
        <v>60</v>
      </c>
      <c r="D394" s="67">
        <v>1173</v>
      </c>
      <c r="F394" s="8">
        <v>16.100000000000001</v>
      </c>
      <c r="G394" s="8">
        <v>58.4</v>
      </c>
      <c r="H394" s="8">
        <v>156462</v>
      </c>
      <c r="I394" s="8">
        <v>15</v>
      </c>
      <c r="J394" s="8">
        <v>78.7</v>
      </c>
      <c r="K394">
        <v>185215</v>
      </c>
    </row>
    <row r="395" spans="1:14" x14ac:dyDescent="0.2">
      <c r="A395" s="14">
        <v>44091.333333333328</v>
      </c>
      <c r="B395" s="12">
        <v>21.368935</v>
      </c>
      <c r="C395">
        <v>44</v>
      </c>
      <c r="D395" s="67">
        <v>1286</v>
      </c>
      <c r="F395" s="8">
        <v>19.7</v>
      </c>
      <c r="G395" s="8">
        <v>52.2</v>
      </c>
      <c r="H395" s="8">
        <v>156462</v>
      </c>
      <c r="I395" s="8">
        <v>16.399999999999999</v>
      </c>
      <c r="J395" s="8">
        <v>66.8</v>
      </c>
      <c r="K395">
        <v>185215</v>
      </c>
    </row>
    <row r="396" spans="1:14" x14ac:dyDescent="0.2">
      <c r="A396" s="14">
        <v>44091.375</v>
      </c>
      <c r="B396" s="12">
        <v>24.518934000000002</v>
      </c>
      <c r="C396">
        <v>34</v>
      </c>
      <c r="D396" s="67">
        <v>1130</v>
      </c>
      <c r="F396" s="8">
        <v>22.6</v>
      </c>
      <c r="G396" s="8">
        <v>48.3</v>
      </c>
      <c r="H396" s="8">
        <v>156462</v>
      </c>
      <c r="I396" s="8">
        <v>21.5</v>
      </c>
      <c r="J396" s="8">
        <v>51.5</v>
      </c>
      <c r="K396">
        <v>185215</v>
      </c>
    </row>
    <row r="397" spans="1:14" x14ac:dyDescent="0.2">
      <c r="A397" s="14">
        <v>44091.416666666672</v>
      </c>
      <c r="B397" s="12">
        <v>27.028934</v>
      </c>
      <c r="C397">
        <v>30</v>
      </c>
      <c r="D397" s="67">
        <v>1188</v>
      </c>
      <c r="F397" s="8">
        <v>25.5</v>
      </c>
      <c r="G397" s="8">
        <v>43.5</v>
      </c>
      <c r="H397" s="8">
        <v>156462</v>
      </c>
      <c r="I397" s="8">
        <v>22.5</v>
      </c>
      <c r="J397" s="8">
        <v>48.6</v>
      </c>
      <c r="K397">
        <v>185422</v>
      </c>
    </row>
    <row r="398" spans="1:14" x14ac:dyDescent="0.2">
      <c r="A398" s="14">
        <v>44091.458333333328</v>
      </c>
      <c r="B398" s="12">
        <v>29.108934000000001</v>
      </c>
      <c r="C398">
        <v>25</v>
      </c>
      <c r="D398" s="67">
        <v>0</v>
      </c>
      <c r="F398" s="92" t="s">
        <v>535</v>
      </c>
      <c r="G398" s="92" t="s">
        <v>535</v>
      </c>
      <c r="H398" s="8">
        <v>156462</v>
      </c>
      <c r="I398" s="8">
        <v>24.8</v>
      </c>
      <c r="J398" s="8">
        <v>46.4</v>
      </c>
      <c r="K398">
        <v>185429</v>
      </c>
    </row>
    <row r="399" spans="1:14" x14ac:dyDescent="0.2">
      <c r="A399" s="14">
        <v>44091.5</v>
      </c>
      <c r="B399" s="12">
        <v>30.628934999999998</v>
      </c>
      <c r="C399">
        <v>21</v>
      </c>
      <c r="D399" s="67">
        <v>0</v>
      </c>
      <c r="F399" s="8">
        <v>28</v>
      </c>
      <c r="G399" s="8">
        <v>38.9</v>
      </c>
      <c r="H399" s="8">
        <v>156462</v>
      </c>
      <c r="I399" s="8">
        <v>26.1</v>
      </c>
      <c r="J399" s="8">
        <v>40.4</v>
      </c>
      <c r="K399">
        <v>185429</v>
      </c>
    </row>
    <row r="400" spans="1:14" x14ac:dyDescent="0.2">
      <c r="A400" s="14">
        <v>44091.541666666672</v>
      </c>
      <c r="B400" s="12">
        <v>31.298935</v>
      </c>
      <c r="C400">
        <v>18</v>
      </c>
      <c r="D400" s="67">
        <v>0</v>
      </c>
      <c r="F400" s="8">
        <v>27.5</v>
      </c>
      <c r="G400" s="8">
        <v>40.700000000000003</v>
      </c>
      <c r="H400" s="8">
        <v>156462</v>
      </c>
      <c r="I400" s="8">
        <v>26.6</v>
      </c>
      <c r="J400" s="8">
        <v>41</v>
      </c>
      <c r="K400">
        <v>185429</v>
      </c>
    </row>
    <row r="401" spans="1:14" x14ac:dyDescent="0.2">
      <c r="A401" s="14">
        <v>44091.583333333328</v>
      </c>
      <c r="B401" s="12">
        <v>30.848934</v>
      </c>
      <c r="C401">
        <v>20</v>
      </c>
      <c r="D401" s="67">
        <v>0</v>
      </c>
      <c r="F401" s="8">
        <v>20.6</v>
      </c>
      <c r="G401" s="8">
        <v>66.7</v>
      </c>
      <c r="H401" s="8">
        <v>156462</v>
      </c>
      <c r="I401" s="8">
        <v>27</v>
      </c>
      <c r="J401" s="8">
        <v>38.6</v>
      </c>
      <c r="K401">
        <v>185429</v>
      </c>
    </row>
    <row r="402" spans="1:14" x14ac:dyDescent="0.2">
      <c r="A402" s="14">
        <v>44091.625</v>
      </c>
      <c r="B402" s="12">
        <v>30.838933999999998</v>
      </c>
      <c r="C402">
        <v>18</v>
      </c>
      <c r="D402" s="67">
        <v>0</v>
      </c>
      <c r="F402" s="8">
        <v>22.1</v>
      </c>
      <c r="G402" s="8">
        <v>65.8</v>
      </c>
      <c r="H402" s="8">
        <v>156462</v>
      </c>
      <c r="I402" s="8">
        <v>27.5</v>
      </c>
      <c r="J402" s="8">
        <v>36.700000000000003</v>
      </c>
      <c r="K402">
        <v>185429</v>
      </c>
    </row>
    <row r="403" spans="1:14" x14ac:dyDescent="0.2">
      <c r="A403" s="14">
        <v>44091.666666666672</v>
      </c>
      <c r="B403" s="12">
        <v>30.288934999999999</v>
      </c>
      <c r="C403">
        <v>18</v>
      </c>
      <c r="D403" s="67">
        <v>0</v>
      </c>
      <c r="F403" s="8">
        <v>23.4</v>
      </c>
      <c r="G403" s="8">
        <v>62.1</v>
      </c>
      <c r="H403" s="8">
        <v>156462</v>
      </c>
      <c r="I403" s="8">
        <v>27.3</v>
      </c>
      <c r="J403" s="8">
        <v>34.6</v>
      </c>
      <c r="K403">
        <v>185429</v>
      </c>
    </row>
    <row r="404" spans="1:14" x14ac:dyDescent="0.2">
      <c r="A404" s="14">
        <v>44091.708333333328</v>
      </c>
      <c r="B404" s="12">
        <v>28.578934</v>
      </c>
      <c r="C404">
        <v>19</v>
      </c>
      <c r="D404" s="67">
        <v>0</v>
      </c>
    </row>
    <row r="405" spans="1:14" x14ac:dyDescent="0.2">
      <c r="A405" s="14">
        <v>44091.75</v>
      </c>
      <c r="B405" s="12">
        <v>26.558933</v>
      </c>
      <c r="C405">
        <v>22</v>
      </c>
      <c r="D405" s="67">
        <v>0</v>
      </c>
      <c r="F405" s="8">
        <f>AVERAGE(F394:F403)</f>
        <v>22.833333333333332</v>
      </c>
      <c r="G405" s="8">
        <f t="shared" ref="G405:J405" si="12">AVERAGE(G394:G403)</f>
        <v>52.955555555555556</v>
      </c>
      <c r="H405" s="8">
        <f t="shared" si="12"/>
        <v>156462</v>
      </c>
      <c r="I405" s="8">
        <f t="shared" si="12"/>
        <v>23.470000000000002</v>
      </c>
      <c r="J405" s="8">
        <f t="shared" si="12"/>
        <v>48.33</v>
      </c>
    </row>
    <row r="406" spans="1:14" x14ac:dyDescent="0.2">
      <c r="A406" s="14">
        <v>44091.791666666672</v>
      </c>
      <c r="B406" s="12">
        <v>25.588933999999998</v>
      </c>
      <c r="C406">
        <v>24</v>
      </c>
      <c r="D406" s="67">
        <v>0</v>
      </c>
    </row>
    <row r="407" spans="1:14" x14ac:dyDescent="0.2">
      <c r="A407" s="14">
        <v>44091.833333333328</v>
      </c>
      <c r="B407" s="12">
        <v>24.878934999999998</v>
      </c>
      <c r="C407">
        <v>25</v>
      </c>
      <c r="D407" s="67">
        <v>0</v>
      </c>
    </row>
    <row r="408" spans="1:14" x14ac:dyDescent="0.2">
      <c r="A408" s="14">
        <v>44091.875</v>
      </c>
      <c r="B408" s="12">
        <v>23.848934</v>
      </c>
      <c r="C408">
        <v>29</v>
      </c>
      <c r="D408" s="67">
        <v>0</v>
      </c>
    </row>
    <row r="409" spans="1:14" x14ac:dyDescent="0.2">
      <c r="A409" s="14">
        <v>44091.916666666672</v>
      </c>
      <c r="B409" s="12">
        <v>21.808933</v>
      </c>
      <c r="C409">
        <v>50</v>
      </c>
      <c r="D409" s="67">
        <v>1497</v>
      </c>
    </row>
    <row r="410" spans="1:14" x14ac:dyDescent="0.2">
      <c r="A410" s="14">
        <v>44091.958333333328</v>
      </c>
      <c r="B410" s="12">
        <v>19.948934999999999</v>
      </c>
      <c r="C410">
        <v>59</v>
      </c>
      <c r="D410" s="67">
        <v>1305</v>
      </c>
      <c r="E410" s="67">
        <v>914.79166666666663</v>
      </c>
      <c r="F410" s="69">
        <f>AVERAGE(F394:F409)</f>
        <v>22.833333333333336</v>
      </c>
      <c r="G410" s="69">
        <f>AVERAGE(G394:G409)</f>
        <v>52.955555555555556</v>
      </c>
      <c r="H410" s="69">
        <f>H418-H394</f>
        <v>0</v>
      </c>
      <c r="I410" s="69">
        <f>AVERAGE(I394:I409)</f>
        <v>23.470000000000002</v>
      </c>
      <c r="J410" s="69">
        <f>AVERAGE(J394:J409)</f>
        <v>48.33</v>
      </c>
      <c r="K410" s="55">
        <f>K418-K394</f>
        <v>676</v>
      </c>
      <c r="L410" s="8"/>
      <c r="M410" s="8"/>
      <c r="N410" s="8"/>
    </row>
    <row r="411" spans="1:14" x14ac:dyDescent="0.2">
      <c r="A411" s="14">
        <v>44092</v>
      </c>
      <c r="B411" s="12">
        <v>18.828934</v>
      </c>
      <c r="C411">
        <v>61</v>
      </c>
      <c r="D411" s="67">
        <v>1333</v>
      </c>
    </row>
    <row r="412" spans="1:14" x14ac:dyDescent="0.2">
      <c r="A412" s="14">
        <v>44092.041666666672</v>
      </c>
      <c r="B412" s="12">
        <v>17.588933999999998</v>
      </c>
      <c r="C412">
        <v>66</v>
      </c>
      <c r="D412" s="67">
        <v>1242</v>
      </c>
    </row>
    <row r="413" spans="1:14" x14ac:dyDescent="0.2">
      <c r="A413" s="14">
        <v>44092.083333333328</v>
      </c>
      <c r="B413" s="12">
        <v>17.038934999999999</v>
      </c>
      <c r="C413">
        <v>69</v>
      </c>
      <c r="D413" s="67">
        <v>1242</v>
      </c>
    </row>
    <row r="414" spans="1:14" x14ac:dyDescent="0.2">
      <c r="A414" s="14">
        <v>44092.125</v>
      </c>
      <c r="B414" s="12">
        <v>15.928934</v>
      </c>
      <c r="C414">
        <v>73</v>
      </c>
      <c r="D414" s="67">
        <v>1423</v>
      </c>
    </row>
    <row r="415" spans="1:14" x14ac:dyDescent="0.2">
      <c r="A415" s="14">
        <v>44092.166666666672</v>
      </c>
      <c r="B415" s="12">
        <v>14.5289345</v>
      </c>
      <c r="C415">
        <v>79</v>
      </c>
      <c r="D415" s="67">
        <v>0</v>
      </c>
    </row>
    <row r="416" spans="1:14" x14ac:dyDescent="0.2">
      <c r="A416" s="14">
        <v>44092.208333333328</v>
      </c>
      <c r="B416" s="12">
        <v>13.798933999999999</v>
      </c>
      <c r="C416">
        <v>82</v>
      </c>
      <c r="D416" s="67">
        <v>0</v>
      </c>
    </row>
    <row r="417" spans="1:11" x14ac:dyDescent="0.2">
      <c r="A417" s="14">
        <v>44092.25</v>
      </c>
      <c r="B417" s="12">
        <v>13.398934000000001</v>
      </c>
      <c r="C417">
        <v>83</v>
      </c>
      <c r="D417" s="67">
        <v>0</v>
      </c>
    </row>
    <row r="418" spans="1:11" x14ac:dyDescent="0.2">
      <c r="A418" s="14">
        <v>44092.291666666672</v>
      </c>
      <c r="B418" s="12">
        <v>15.958933999999999</v>
      </c>
      <c r="C418">
        <v>72</v>
      </c>
      <c r="D418" s="67">
        <v>1423</v>
      </c>
      <c r="F418" s="8">
        <v>16.600000000000001</v>
      </c>
      <c r="G418" s="8">
        <v>80</v>
      </c>
      <c r="H418" s="8">
        <v>156462</v>
      </c>
      <c r="I418" s="8">
        <v>16.3</v>
      </c>
      <c r="J418" s="8">
        <v>72.3</v>
      </c>
      <c r="K418">
        <v>185891</v>
      </c>
    </row>
    <row r="419" spans="1:11" x14ac:dyDescent="0.2">
      <c r="A419" s="14">
        <v>44092.333333333328</v>
      </c>
      <c r="B419" s="12">
        <v>18.808933</v>
      </c>
      <c r="C419">
        <v>61</v>
      </c>
      <c r="D419" s="67">
        <v>1333</v>
      </c>
      <c r="F419" s="92" t="s">
        <v>535</v>
      </c>
      <c r="G419" s="92" t="s">
        <v>535</v>
      </c>
      <c r="H419" s="8">
        <v>156462</v>
      </c>
      <c r="I419" s="8">
        <v>19.899999999999999</v>
      </c>
      <c r="J419" s="8">
        <v>63.6</v>
      </c>
      <c r="K419">
        <v>185891</v>
      </c>
    </row>
    <row r="420" spans="1:11" x14ac:dyDescent="0.2">
      <c r="A420" s="14">
        <v>44092.375</v>
      </c>
      <c r="B420" s="12">
        <v>21.928934000000002</v>
      </c>
      <c r="C420">
        <v>51</v>
      </c>
      <c r="D420" s="67">
        <v>1497</v>
      </c>
      <c r="F420" s="92" t="s">
        <v>535</v>
      </c>
      <c r="G420" s="92" t="s">
        <v>535</v>
      </c>
      <c r="H420" s="8">
        <v>156462</v>
      </c>
      <c r="I420" s="8">
        <v>21.1</v>
      </c>
      <c r="J420" s="8">
        <v>60.4</v>
      </c>
      <c r="K420">
        <v>185891</v>
      </c>
    </row>
    <row r="421" spans="1:11" x14ac:dyDescent="0.2">
      <c r="A421" s="14">
        <v>44092.416666666672</v>
      </c>
      <c r="B421" s="12">
        <v>24.888935</v>
      </c>
      <c r="C421">
        <v>42</v>
      </c>
      <c r="D421" s="67">
        <v>1424</v>
      </c>
      <c r="F421" s="92" t="s">
        <v>535</v>
      </c>
      <c r="G421" s="92" t="s">
        <v>535</v>
      </c>
      <c r="H421" s="8">
        <v>156462</v>
      </c>
      <c r="I421" s="8">
        <v>22.6</v>
      </c>
      <c r="J421" s="8">
        <v>57</v>
      </c>
      <c r="K421">
        <v>185891</v>
      </c>
    </row>
    <row r="422" spans="1:11" x14ac:dyDescent="0.2">
      <c r="A422" s="14">
        <v>44092.458333333328</v>
      </c>
      <c r="B422" s="12">
        <v>27.278934</v>
      </c>
      <c r="C422">
        <v>34</v>
      </c>
      <c r="D422" s="67">
        <v>1188</v>
      </c>
      <c r="F422" s="8">
        <v>21</v>
      </c>
      <c r="G422" s="8">
        <v>68.7</v>
      </c>
      <c r="H422" s="8">
        <v>156462</v>
      </c>
      <c r="I422" s="8">
        <v>24.6</v>
      </c>
      <c r="J422" s="8">
        <v>50.4</v>
      </c>
      <c r="K422">
        <v>185891</v>
      </c>
    </row>
    <row r="423" spans="1:11" x14ac:dyDescent="0.2">
      <c r="A423" s="14">
        <v>44092.5</v>
      </c>
      <c r="B423" s="12">
        <v>28.818933000000001</v>
      </c>
      <c r="C423">
        <v>30</v>
      </c>
      <c r="D423" s="67">
        <v>1209</v>
      </c>
      <c r="F423" s="8">
        <v>26</v>
      </c>
      <c r="G423" s="8">
        <v>44.9</v>
      </c>
      <c r="H423" s="8">
        <v>156462</v>
      </c>
      <c r="I423" s="8">
        <v>26.1</v>
      </c>
      <c r="J423" s="8">
        <v>44</v>
      </c>
      <c r="K423">
        <v>185891</v>
      </c>
    </row>
    <row r="424" spans="1:11" x14ac:dyDescent="0.2">
      <c r="A424" s="14">
        <v>44092.541666666672</v>
      </c>
      <c r="B424" s="12">
        <v>30.058933</v>
      </c>
      <c r="C424">
        <v>25</v>
      </c>
      <c r="D424" s="67">
        <v>0</v>
      </c>
      <c r="F424" s="8">
        <v>28</v>
      </c>
      <c r="G424" s="8">
        <v>41.2</v>
      </c>
      <c r="H424" s="8">
        <v>156462</v>
      </c>
      <c r="I424" s="8">
        <v>27.3</v>
      </c>
      <c r="J424" s="8">
        <v>41.7</v>
      </c>
      <c r="K424">
        <v>185891</v>
      </c>
    </row>
    <row r="425" spans="1:11" x14ac:dyDescent="0.2">
      <c r="A425" s="14">
        <v>44092.583333333328</v>
      </c>
      <c r="B425" s="12">
        <v>29.738934</v>
      </c>
      <c r="C425">
        <v>24</v>
      </c>
      <c r="D425" s="67">
        <v>0</v>
      </c>
      <c r="F425" s="8">
        <v>28.2</v>
      </c>
      <c r="G425" s="8">
        <v>41</v>
      </c>
      <c r="H425" s="8">
        <v>156462</v>
      </c>
      <c r="I425" s="8">
        <v>28.7</v>
      </c>
      <c r="J425" s="8">
        <v>38</v>
      </c>
      <c r="K425">
        <v>185891</v>
      </c>
    </row>
    <row r="426" spans="1:11" x14ac:dyDescent="0.2">
      <c r="A426" s="14">
        <v>44092.625</v>
      </c>
      <c r="B426" s="12">
        <v>29.818933000000001</v>
      </c>
      <c r="C426">
        <v>22</v>
      </c>
      <c r="D426" s="67">
        <v>0</v>
      </c>
      <c r="F426" s="8">
        <v>29.5</v>
      </c>
      <c r="G426" s="8">
        <v>32.6</v>
      </c>
      <c r="H426" s="8">
        <v>156462</v>
      </c>
      <c r="I426" s="8">
        <v>28.6</v>
      </c>
      <c r="J426" s="8">
        <v>32</v>
      </c>
      <c r="K426">
        <v>185891</v>
      </c>
    </row>
    <row r="427" spans="1:11" x14ac:dyDescent="0.2">
      <c r="A427" s="14">
        <v>44092.666666666672</v>
      </c>
      <c r="B427" s="12">
        <v>29.608934000000001</v>
      </c>
      <c r="C427">
        <v>21</v>
      </c>
      <c r="D427" s="67">
        <v>0</v>
      </c>
      <c r="F427" s="8">
        <v>29.5</v>
      </c>
      <c r="G427" s="8">
        <v>33.1</v>
      </c>
      <c r="H427" s="8">
        <v>156462</v>
      </c>
      <c r="I427" s="8">
        <v>29.5</v>
      </c>
      <c r="J427" s="8">
        <v>32.1</v>
      </c>
      <c r="K427">
        <v>185891</v>
      </c>
    </row>
    <row r="428" spans="1:11" x14ac:dyDescent="0.2">
      <c r="A428" s="14">
        <v>44092.708333333328</v>
      </c>
      <c r="B428" s="12">
        <v>28.728933000000001</v>
      </c>
      <c r="C428">
        <v>21</v>
      </c>
      <c r="D428" s="67">
        <v>0</v>
      </c>
    </row>
    <row r="429" spans="1:11" x14ac:dyDescent="0.2">
      <c r="A429" s="14">
        <v>44092.75</v>
      </c>
      <c r="B429" s="12">
        <v>25.548935</v>
      </c>
      <c r="C429">
        <v>25</v>
      </c>
      <c r="D429" s="67">
        <v>0</v>
      </c>
      <c r="F429" s="8">
        <f>AVERAGE(F418:F427)</f>
        <v>25.542857142857144</v>
      </c>
      <c r="G429" s="8">
        <f t="shared" ref="G429:J429" si="13">AVERAGE(G418:G427)</f>
        <v>48.785714285714292</v>
      </c>
      <c r="H429" s="8">
        <f t="shared" si="13"/>
        <v>156462</v>
      </c>
      <c r="I429" s="8">
        <f t="shared" si="13"/>
        <v>24.47</v>
      </c>
      <c r="J429" s="8">
        <f t="shared" si="13"/>
        <v>49.15</v>
      </c>
    </row>
    <row r="430" spans="1:11" x14ac:dyDescent="0.2">
      <c r="A430" s="14">
        <v>44092.791666666672</v>
      </c>
      <c r="B430" s="12">
        <v>24.868935</v>
      </c>
      <c r="C430">
        <v>26</v>
      </c>
      <c r="D430" s="67">
        <v>0</v>
      </c>
    </row>
    <row r="431" spans="1:11" x14ac:dyDescent="0.2">
      <c r="A431" s="14">
        <v>44092.833333333328</v>
      </c>
      <c r="B431" s="12">
        <v>24.588933999999998</v>
      </c>
      <c r="C431">
        <v>27</v>
      </c>
      <c r="D431" s="67">
        <v>0</v>
      </c>
    </row>
    <row r="432" spans="1:11" x14ac:dyDescent="0.2">
      <c r="A432" s="14">
        <v>44092.875</v>
      </c>
      <c r="B432" s="12">
        <v>23.828934</v>
      </c>
      <c r="C432">
        <v>28</v>
      </c>
      <c r="D432" s="67">
        <v>0</v>
      </c>
    </row>
    <row r="433" spans="1:14" x14ac:dyDescent="0.2">
      <c r="A433" s="14">
        <v>44092.916666666672</v>
      </c>
      <c r="B433" s="12">
        <v>23.258934</v>
      </c>
      <c r="C433">
        <v>29</v>
      </c>
      <c r="D433" s="67">
        <v>0</v>
      </c>
    </row>
    <row r="434" spans="1:14" x14ac:dyDescent="0.2">
      <c r="A434" s="14">
        <v>44092.958333333328</v>
      </c>
      <c r="B434" s="12">
        <v>21.858934000000001</v>
      </c>
      <c r="C434">
        <v>32</v>
      </c>
      <c r="D434" s="67">
        <v>1046</v>
      </c>
      <c r="E434" s="67">
        <v>598.33333333333337</v>
      </c>
      <c r="F434" s="69">
        <f>AVERAGE(F418:F433)</f>
        <v>25.542857142857144</v>
      </c>
      <c r="G434" s="69">
        <f>AVERAGE(G418:G433)</f>
        <v>48.785714285714292</v>
      </c>
      <c r="H434" s="69">
        <f>H490-H418</f>
        <v>34</v>
      </c>
      <c r="I434" s="69">
        <f>AVERAGE(I418:I433)</f>
        <v>24.469999999999995</v>
      </c>
      <c r="J434" s="69">
        <f>AVERAGE(J418:J433)</f>
        <v>49.15</v>
      </c>
      <c r="K434" s="55">
        <f>K490-K418</f>
        <v>425</v>
      </c>
      <c r="L434" s="8"/>
      <c r="M434" s="8"/>
      <c r="N434" s="8"/>
    </row>
    <row r="435" spans="1:14" x14ac:dyDescent="0.2">
      <c r="A435" s="14">
        <v>44093</v>
      </c>
      <c r="B435" s="12">
        <v>20.978933000000001</v>
      </c>
      <c r="C435">
        <v>35</v>
      </c>
      <c r="D435" s="67">
        <v>1003</v>
      </c>
    </row>
    <row r="436" spans="1:14" x14ac:dyDescent="0.2">
      <c r="A436" s="14">
        <v>44093.041666666672</v>
      </c>
      <c r="B436" s="12">
        <v>19.928934000000002</v>
      </c>
      <c r="C436">
        <v>38</v>
      </c>
      <c r="D436" s="67">
        <v>949</v>
      </c>
    </row>
    <row r="437" spans="1:14" x14ac:dyDescent="0.2">
      <c r="A437" s="14">
        <v>44093.083333333328</v>
      </c>
      <c r="B437" s="12">
        <v>19.538934999999999</v>
      </c>
      <c r="C437">
        <v>41</v>
      </c>
      <c r="D437" s="67">
        <v>1169</v>
      </c>
    </row>
    <row r="438" spans="1:14" x14ac:dyDescent="0.2">
      <c r="A438" s="14">
        <v>44093.125</v>
      </c>
      <c r="B438" s="12">
        <v>18.818933000000001</v>
      </c>
      <c r="C438">
        <v>44</v>
      </c>
      <c r="D438" s="67">
        <v>1098</v>
      </c>
    </row>
    <row r="439" spans="1:14" x14ac:dyDescent="0.2">
      <c r="A439" s="14">
        <v>44093.166666666672</v>
      </c>
      <c r="B439" s="12">
        <v>18.068933000000001</v>
      </c>
      <c r="C439">
        <v>46</v>
      </c>
      <c r="D439" s="67">
        <v>1098</v>
      </c>
    </row>
    <row r="440" spans="1:14" x14ac:dyDescent="0.2">
      <c r="A440" s="14">
        <v>44093.208333333328</v>
      </c>
      <c r="B440" s="12">
        <v>16.758934</v>
      </c>
      <c r="C440">
        <v>49</v>
      </c>
      <c r="D440" s="67">
        <v>921</v>
      </c>
    </row>
    <row r="441" spans="1:14" x14ac:dyDescent="0.2">
      <c r="A441" s="14">
        <v>44093.25</v>
      </c>
      <c r="B441" s="12">
        <v>15.968934000000001</v>
      </c>
      <c r="C441">
        <v>52</v>
      </c>
      <c r="D441" s="67">
        <v>8885</v>
      </c>
    </row>
    <row r="442" spans="1:14" x14ac:dyDescent="0.2">
      <c r="A442" s="14">
        <v>44093.291666666672</v>
      </c>
      <c r="B442" s="12">
        <v>17.868935</v>
      </c>
      <c r="C442">
        <v>47</v>
      </c>
      <c r="D442" s="67">
        <v>1016</v>
      </c>
      <c r="F442" s="8" t="s">
        <v>537</v>
      </c>
      <c r="G442" s="8" t="s">
        <v>537</v>
      </c>
      <c r="H442" s="8" t="s">
        <v>537</v>
      </c>
      <c r="I442" s="8" t="s">
        <v>537</v>
      </c>
      <c r="J442" s="8" t="s">
        <v>537</v>
      </c>
    </row>
    <row r="443" spans="1:14" x14ac:dyDescent="0.2">
      <c r="A443" s="14">
        <v>44093.333333333328</v>
      </c>
      <c r="B443" s="12">
        <v>21.888935</v>
      </c>
      <c r="C443">
        <v>40</v>
      </c>
      <c r="D443" s="67">
        <v>1286</v>
      </c>
      <c r="F443" s="8" t="s">
        <v>537</v>
      </c>
      <c r="G443" s="8" t="s">
        <v>537</v>
      </c>
      <c r="H443" s="8" t="s">
        <v>537</v>
      </c>
      <c r="I443" s="8" t="s">
        <v>537</v>
      </c>
      <c r="J443" s="8" t="s">
        <v>537</v>
      </c>
    </row>
    <row r="444" spans="1:14" x14ac:dyDescent="0.2">
      <c r="A444" s="14">
        <v>44093.375</v>
      </c>
      <c r="B444" s="12">
        <v>24.558933</v>
      </c>
      <c r="C444">
        <v>34</v>
      </c>
      <c r="D444" s="67">
        <v>1130</v>
      </c>
      <c r="F444" s="8" t="s">
        <v>537</v>
      </c>
      <c r="G444" s="8" t="s">
        <v>537</v>
      </c>
      <c r="H444" s="8" t="s">
        <v>537</v>
      </c>
      <c r="I444" s="8" t="s">
        <v>537</v>
      </c>
      <c r="J444" s="8" t="s">
        <v>537</v>
      </c>
    </row>
    <row r="445" spans="1:14" x14ac:dyDescent="0.2">
      <c r="A445" s="14">
        <v>44093.416666666672</v>
      </c>
      <c r="B445" s="12">
        <v>27.128934999999998</v>
      </c>
      <c r="C445">
        <v>29</v>
      </c>
      <c r="D445" s="67">
        <v>0</v>
      </c>
      <c r="F445" s="8" t="s">
        <v>537</v>
      </c>
      <c r="G445" s="8" t="s">
        <v>537</v>
      </c>
      <c r="H445" s="8" t="s">
        <v>537</v>
      </c>
      <c r="I445" s="8" t="s">
        <v>537</v>
      </c>
      <c r="J445" s="8" t="s">
        <v>537</v>
      </c>
    </row>
    <row r="446" spans="1:14" x14ac:dyDescent="0.2">
      <c r="A446" s="14">
        <v>44093.458333333328</v>
      </c>
      <c r="B446" s="12">
        <v>29.438934</v>
      </c>
      <c r="C446">
        <v>25</v>
      </c>
      <c r="D446" s="67">
        <v>0</v>
      </c>
      <c r="F446" s="8" t="s">
        <v>537</v>
      </c>
      <c r="G446" s="8" t="s">
        <v>537</v>
      </c>
      <c r="H446" s="8" t="s">
        <v>537</v>
      </c>
      <c r="I446" s="8" t="s">
        <v>537</v>
      </c>
      <c r="J446" s="8" t="s">
        <v>537</v>
      </c>
    </row>
    <row r="447" spans="1:14" x14ac:dyDescent="0.2">
      <c r="A447" s="14">
        <v>44093.5</v>
      </c>
      <c r="B447" s="12">
        <v>30.798935</v>
      </c>
      <c r="C447">
        <v>22</v>
      </c>
      <c r="D447" s="67">
        <v>0</v>
      </c>
      <c r="F447" s="8" t="s">
        <v>537</v>
      </c>
      <c r="G447" s="8" t="s">
        <v>537</v>
      </c>
      <c r="H447" s="8" t="s">
        <v>537</v>
      </c>
      <c r="I447" s="8" t="s">
        <v>537</v>
      </c>
      <c r="J447" s="8" t="s">
        <v>537</v>
      </c>
    </row>
    <row r="448" spans="1:14" x14ac:dyDescent="0.2">
      <c r="A448" s="14">
        <v>44093.541666666672</v>
      </c>
      <c r="B448" s="12">
        <v>31.578934</v>
      </c>
      <c r="C448">
        <v>18</v>
      </c>
      <c r="D448" s="67">
        <v>0</v>
      </c>
      <c r="F448" s="8" t="s">
        <v>537</v>
      </c>
      <c r="G448" s="8" t="s">
        <v>537</v>
      </c>
      <c r="H448" s="8" t="s">
        <v>537</v>
      </c>
      <c r="I448" s="8" t="s">
        <v>537</v>
      </c>
      <c r="J448" s="8" t="s">
        <v>537</v>
      </c>
    </row>
    <row r="449" spans="1:10" x14ac:dyDescent="0.2">
      <c r="A449" s="14">
        <v>44093.583333333328</v>
      </c>
      <c r="B449" s="12">
        <v>31.098934</v>
      </c>
      <c r="C449">
        <v>18</v>
      </c>
      <c r="D449" s="67">
        <v>0</v>
      </c>
      <c r="F449" s="8" t="s">
        <v>537</v>
      </c>
      <c r="G449" s="8" t="s">
        <v>537</v>
      </c>
      <c r="H449" s="8" t="s">
        <v>537</v>
      </c>
      <c r="I449" s="8" t="s">
        <v>537</v>
      </c>
      <c r="J449" s="8" t="s">
        <v>537</v>
      </c>
    </row>
    <row r="450" spans="1:10" x14ac:dyDescent="0.2">
      <c r="A450" s="14">
        <v>44093.625</v>
      </c>
      <c r="B450" s="12">
        <v>30.988934</v>
      </c>
      <c r="C450">
        <v>17</v>
      </c>
      <c r="D450" s="67">
        <v>0</v>
      </c>
      <c r="F450" s="8" t="s">
        <v>537</v>
      </c>
      <c r="G450" s="8" t="s">
        <v>537</v>
      </c>
      <c r="H450" s="8" t="s">
        <v>537</v>
      </c>
      <c r="I450" s="8" t="s">
        <v>537</v>
      </c>
      <c r="J450" s="8" t="s">
        <v>537</v>
      </c>
    </row>
    <row r="451" spans="1:10" x14ac:dyDescent="0.2">
      <c r="A451" s="14">
        <v>44093.666666666672</v>
      </c>
      <c r="B451" s="12">
        <v>30.648933</v>
      </c>
      <c r="C451">
        <v>17</v>
      </c>
      <c r="D451" s="67">
        <v>0</v>
      </c>
      <c r="F451" s="8" t="s">
        <v>537</v>
      </c>
      <c r="G451" s="8" t="s">
        <v>537</v>
      </c>
      <c r="H451" s="8" t="s">
        <v>537</v>
      </c>
      <c r="I451" s="8" t="s">
        <v>537</v>
      </c>
      <c r="J451" s="8" t="s">
        <v>537</v>
      </c>
    </row>
    <row r="452" spans="1:10" x14ac:dyDescent="0.2">
      <c r="A452" s="14">
        <v>44093.708333333328</v>
      </c>
      <c r="B452" s="12">
        <v>29.718934999999998</v>
      </c>
      <c r="C452">
        <v>17</v>
      </c>
      <c r="D452" s="67">
        <v>0</v>
      </c>
    </row>
    <row r="453" spans="1:10" x14ac:dyDescent="0.2">
      <c r="A453" s="14">
        <v>44093.75</v>
      </c>
      <c r="B453" s="12">
        <v>27.098934</v>
      </c>
      <c r="C453">
        <v>20</v>
      </c>
      <c r="D453" s="67">
        <v>0</v>
      </c>
    </row>
    <row r="454" spans="1:10" x14ac:dyDescent="0.2">
      <c r="A454" s="14">
        <v>44093.791666666672</v>
      </c>
      <c r="B454" s="12">
        <v>26.478933000000001</v>
      </c>
      <c r="C454">
        <v>20</v>
      </c>
      <c r="D454" s="67">
        <v>0</v>
      </c>
    </row>
    <row r="455" spans="1:10" x14ac:dyDescent="0.2">
      <c r="A455" s="14">
        <v>44093.833333333328</v>
      </c>
      <c r="B455" s="12">
        <v>25.648933</v>
      </c>
      <c r="C455">
        <v>21</v>
      </c>
      <c r="D455" s="67">
        <v>0</v>
      </c>
    </row>
    <row r="456" spans="1:10" x14ac:dyDescent="0.2">
      <c r="A456" s="14">
        <v>44093.875</v>
      </c>
      <c r="B456" s="12">
        <v>24.448934999999999</v>
      </c>
      <c r="C456">
        <v>23</v>
      </c>
      <c r="D456" s="67">
        <v>0</v>
      </c>
    </row>
    <row r="457" spans="1:10" x14ac:dyDescent="0.2">
      <c r="A457" s="14">
        <v>44093.916666666672</v>
      </c>
      <c r="B457" s="12">
        <v>23.028934</v>
      </c>
      <c r="C457">
        <v>24</v>
      </c>
      <c r="D457" s="67">
        <v>0</v>
      </c>
    </row>
    <row r="458" spans="1:10" x14ac:dyDescent="0.2">
      <c r="A458" s="14">
        <v>44093.958333333328</v>
      </c>
      <c r="B458" s="12">
        <v>21.548935</v>
      </c>
      <c r="C458">
        <v>26</v>
      </c>
      <c r="D458" s="67">
        <v>0</v>
      </c>
      <c r="E458" s="67">
        <v>773.125</v>
      </c>
    </row>
    <row r="459" spans="1:10" x14ac:dyDescent="0.2">
      <c r="A459" s="1" t="s">
        <v>1</v>
      </c>
      <c r="B459">
        <v>20</v>
      </c>
      <c r="C459">
        <v>48</v>
      </c>
      <c r="D459" s="67">
        <v>1231</v>
      </c>
    </row>
    <row r="460" spans="1:10" x14ac:dyDescent="0.2">
      <c r="A460" s="1" t="s">
        <v>11</v>
      </c>
      <c r="B460">
        <v>19</v>
      </c>
      <c r="C460">
        <v>49</v>
      </c>
      <c r="D460" s="67">
        <v>1169</v>
      </c>
    </row>
    <row r="461" spans="1:10" x14ac:dyDescent="0.2">
      <c r="A461" s="1" t="s">
        <v>12</v>
      </c>
      <c r="B461">
        <v>19</v>
      </c>
      <c r="C461">
        <v>51</v>
      </c>
      <c r="D461" s="67">
        <v>1305</v>
      </c>
    </row>
    <row r="462" spans="1:10" x14ac:dyDescent="0.2">
      <c r="A462" s="1" t="s">
        <v>2</v>
      </c>
      <c r="B462">
        <v>18</v>
      </c>
      <c r="C462">
        <v>54</v>
      </c>
      <c r="D462" s="67">
        <v>1206</v>
      </c>
    </row>
    <row r="463" spans="1:10" x14ac:dyDescent="0.2">
      <c r="A463" s="1" t="s">
        <v>13</v>
      </c>
      <c r="B463">
        <v>18</v>
      </c>
      <c r="C463">
        <v>55</v>
      </c>
      <c r="D463" s="67">
        <v>1206</v>
      </c>
    </row>
    <row r="464" spans="1:10" x14ac:dyDescent="0.2">
      <c r="A464" s="1" t="s">
        <v>14</v>
      </c>
      <c r="B464">
        <v>17</v>
      </c>
      <c r="C464">
        <v>55</v>
      </c>
      <c r="D464" s="67">
        <v>1103</v>
      </c>
    </row>
    <row r="465" spans="1:11" x14ac:dyDescent="0.2">
      <c r="A465" s="1" t="s">
        <v>3</v>
      </c>
      <c r="B465">
        <v>17</v>
      </c>
      <c r="C465">
        <v>58</v>
      </c>
      <c r="D465" s="67">
        <v>1103</v>
      </c>
    </row>
    <row r="466" spans="1:11" x14ac:dyDescent="0.2">
      <c r="A466" s="1" t="s">
        <v>15</v>
      </c>
      <c r="B466">
        <v>17</v>
      </c>
      <c r="C466">
        <v>59</v>
      </c>
      <c r="D466" s="67">
        <v>1103</v>
      </c>
      <c r="F466" s="8" t="s">
        <v>537</v>
      </c>
      <c r="G466" s="8" t="s">
        <v>537</v>
      </c>
      <c r="H466" s="8" t="s">
        <v>537</v>
      </c>
      <c r="I466" s="8" t="s">
        <v>537</v>
      </c>
      <c r="J466" s="8" t="s">
        <v>537</v>
      </c>
      <c r="K466" t="s">
        <v>537</v>
      </c>
    </row>
    <row r="467" spans="1:11" x14ac:dyDescent="0.2">
      <c r="A467" s="1" t="s">
        <v>16</v>
      </c>
      <c r="B467">
        <v>20</v>
      </c>
      <c r="C467">
        <v>53</v>
      </c>
      <c r="D467" s="67">
        <v>1403</v>
      </c>
      <c r="F467" s="8" t="s">
        <v>537</v>
      </c>
      <c r="G467" s="8" t="s">
        <v>537</v>
      </c>
      <c r="H467" s="8" t="s">
        <v>537</v>
      </c>
      <c r="I467" s="8" t="s">
        <v>537</v>
      </c>
      <c r="J467" s="8" t="s">
        <v>537</v>
      </c>
      <c r="K467" t="s">
        <v>537</v>
      </c>
    </row>
    <row r="468" spans="1:11" x14ac:dyDescent="0.2">
      <c r="A468" s="1" t="s">
        <v>4</v>
      </c>
      <c r="B468">
        <v>23</v>
      </c>
      <c r="C468">
        <v>44</v>
      </c>
      <c r="D468" s="67">
        <v>1381</v>
      </c>
      <c r="F468" s="8" t="s">
        <v>537</v>
      </c>
      <c r="G468" s="8" t="s">
        <v>537</v>
      </c>
      <c r="H468" s="8" t="s">
        <v>537</v>
      </c>
      <c r="I468" s="8" t="s">
        <v>537</v>
      </c>
      <c r="J468" s="8" t="s">
        <v>537</v>
      </c>
      <c r="K468" t="s">
        <v>537</v>
      </c>
    </row>
    <row r="469" spans="1:11" x14ac:dyDescent="0.2">
      <c r="A469" s="1" t="s">
        <v>17</v>
      </c>
      <c r="B469">
        <v>25</v>
      </c>
      <c r="C469">
        <v>37</v>
      </c>
      <c r="D469" s="67">
        <v>1150</v>
      </c>
      <c r="F469" s="8" t="s">
        <v>537</v>
      </c>
      <c r="G469" s="8" t="s">
        <v>537</v>
      </c>
      <c r="H469" s="8" t="s">
        <v>537</v>
      </c>
      <c r="I469" s="8" t="s">
        <v>537</v>
      </c>
      <c r="J469" s="8" t="s">
        <v>537</v>
      </c>
      <c r="K469" t="s">
        <v>537</v>
      </c>
    </row>
    <row r="470" spans="1:11" x14ac:dyDescent="0.2">
      <c r="A470" s="1" t="s">
        <v>18</v>
      </c>
      <c r="B470">
        <v>27</v>
      </c>
      <c r="C470">
        <v>31</v>
      </c>
      <c r="D470" s="67">
        <v>1188</v>
      </c>
      <c r="F470" s="8" t="s">
        <v>537</v>
      </c>
      <c r="G470" s="8" t="s">
        <v>537</v>
      </c>
      <c r="H470" s="8" t="s">
        <v>537</v>
      </c>
      <c r="I470" s="8" t="s">
        <v>537</v>
      </c>
      <c r="J470" s="8" t="s">
        <v>537</v>
      </c>
      <c r="K470" t="s">
        <v>537</v>
      </c>
    </row>
    <row r="471" spans="1:11" x14ac:dyDescent="0.2">
      <c r="A471" s="1" t="s">
        <v>5</v>
      </c>
      <c r="B471">
        <v>28</v>
      </c>
      <c r="C471">
        <v>26</v>
      </c>
      <c r="D471" s="67">
        <v>0</v>
      </c>
      <c r="F471" s="8" t="s">
        <v>537</v>
      </c>
      <c r="G471" s="8" t="s">
        <v>537</v>
      </c>
      <c r="H471" s="8" t="s">
        <v>537</v>
      </c>
      <c r="I471" s="8" t="s">
        <v>537</v>
      </c>
      <c r="J471" s="8" t="s">
        <v>537</v>
      </c>
      <c r="K471" t="s">
        <v>537</v>
      </c>
    </row>
    <row r="472" spans="1:11" x14ac:dyDescent="0.2">
      <c r="A472" s="1" t="s">
        <v>19</v>
      </c>
      <c r="B472">
        <v>30</v>
      </c>
      <c r="C472">
        <v>22</v>
      </c>
      <c r="D472" s="67">
        <v>0</v>
      </c>
      <c r="F472" s="8" t="s">
        <v>537</v>
      </c>
      <c r="G472" s="8" t="s">
        <v>537</v>
      </c>
      <c r="H472" s="8" t="s">
        <v>537</v>
      </c>
      <c r="I472" s="8" t="s">
        <v>537</v>
      </c>
      <c r="J472" s="8" t="s">
        <v>537</v>
      </c>
      <c r="K472" t="s">
        <v>537</v>
      </c>
    </row>
    <row r="473" spans="1:11" x14ac:dyDescent="0.2">
      <c r="A473" s="1" t="s">
        <v>20</v>
      </c>
      <c r="B473">
        <v>30</v>
      </c>
      <c r="C473">
        <v>20</v>
      </c>
      <c r="D473" s="67">
        <v>0</v>
      </c>
      <c r="F473" s="8" t="s">
        <v>537</v>
      </c>
      <c r="G473" s="8" t="s">
        <v>537</v>
      </c>
      <c r="H473" s="8" t="s">
        <v>537</v>
      </c>
      <c r="I473" s="8" t="s">
        <v>537</v>
      </c>
      <c r="J473" s="8" t="s">
        <v>537</v>
      </c>
      <c r="K473" t="s">
        <v>537</v>
      </c>
    </row>
    <row r="474" spans="1:11" x14ac:dyDescent="0.2">
      <c r="A474" s="1" t="s">
        <v>6</v>
      </c>
      <c r="B474">
        <v>31</v>
      </c>
      <c r="C474">
        <v>18</v>
      </c>
      <c r="D474" s="67">
        <v>0</v>
      </c>
      <c r="F474" s="8" t="s">
        <v>537</v>
      </c>
      <c r="G474" s="8" t="s">
        <v>537</v>
      </c>
      <c r="H474" s="8" t="s">
        <v>537</v>
      </c>
      <c r="I474" s="8" t="s">
        <v>537</v>
      </c>
      <c r="J474" s="8" t="s">
        <v>537</v>
      </c>
      <c r="K474" t="s">
        <v>537</v>
      </c>
    </row>
    <row r="475" spans="1:11" x14ac:dyDescent="0.2">
      <c r="A475" s="1" t="s">
        <v>21</v>
      </c>
      <c r="B475">
        <v>31</v>
      </c>
      <c r="C475">
        <v>18</v>
      </c>
      <c r="D475" s="67">
        <v>0</v>
      </c>
      <c r="F475" s="8" t="s">
        <v>537</v>
      </c>
      <c r="G475" s="8" t="s">
        <v>537</v>
      </c>
      <c r="H475" s="8" t="s">
        <v>537</v>
      </c>
      <c r="I475" s="8" t="s">
        <v>537</v>
      </c>
      <c r="J475" s="8" t="s">
        <v>537</v>
      </c>
      <c r="K475" t="s">
        <v>537</v>
      </c>
    </row>
    <row r="476" spans="1:11" x14ac:dyDescent="0.2">
      <c r="A476" s="1" t="s">
        <v>22</v>
      </c>
      <c r="B476">
        <v>30</v>
      </c>
      <c r="C476">
        <v>18</v>
      </c>
      <c r="D476" s="67">
        <v>0</v>
      </c>
    </row>
    <row r="477" spans="1:11" x14ac:dyDescent="0.2">
      <c r="A477" s="1" t="s">
        <v>7</v>
      </c>
      <c r="B477">
        <v>28</v>
      </c>
      <c r="C477">
        <v>21</v>
      </c>
      <c r="D477" s="67">
        <v>0</v>
      </c>
    </row>
    <row r="478" spans="1:11" x14ac:dyDescent="0.2">
      <c r="A478" s="1" t="s">
        <v>23</v>
      </c>
      <c r="B478">
        <v>27</v>
      </c>
      <c r="C478">
        <v>23</v>
      </c>
      <c r="D478" s="67">
        <v>0</v>
      </c>
    </row>
    <row r="479" spans="1:11" x14ac:dyDescent="0.2">
      <c r="A479" s="1" t="s">
        <v>24</v>
      </c>
      <c r="B479">
        <v>26</v>
      </c>
      <c r="C479">
        <v>26</v>
      </c>
      <c r="D479" s="67">
        <v>0</v>
      </c>
    </row>
    <row r="480" spans="1:11" x14ac:dyDescent="0.2">
      <c r="A480" s="1" t="s">
        <v>8</v>
      </c>
      <c r="B480">
        <v>24</v>
      </c>
      <c r="C480">
        <v>27</v>
      </c>
      <c r="D480" s="67">
        <v>0</v>
      </c>
    </row>
    <row r="481" spans="1:14" x14ac:dyDescent="0.2">
      <c r="A481" s="1" t="s">
        <v>25</v>
      </c>
      <c r="B481">
        <v>23</v>
      </c>
      <c r="C481">
        <v>29</v>
      </c>
      <c r="D481" s="67">
        <v>0</v>
      </c>
    </row>
    <row r="482" spans="1:14" x14ac:dyDescent="0.2">
      <c r="A482" s="1" t="s">
        <v>26</v>
      </c>
      <c r="B482">
        <v>22</v>
      </c>
      <c r="C482">
        <v>32</v>
      </c>
      <c r="D482" s="67">
        <v>1080</v>
      </c>
      <c r="E482" s="67">
        <v>651.16666666666663</v>
      </c>
      <c r="L482" s="8"/>
      <c r="M482" s="8"/>
      <c r="N482" s="8"/>
    </row>
    <row r="483" spans="1:14" x14ac:dyDescent="0.2">
      <c r="A483" s="1" t="s">
        <v>27</v>
      </c>
      <c r="B483">
        <v>21</v>
      </c>
      <c r="C483">
        <v>34</v>
      </c>
      <c r="D483" s="67">
        <v>1046</v>
      </c>
    </row>
    <row r="484" spans="1:14" x14ac:dyDescent="0.2">
      <c r="A484" s="1" t="s">
        <v>28</v>
      </c>
      <c r="B484">
        <v>20</v>
      </c>
      <c r="C484">
        <v>37</v>
      </c>
      <c r="D484" s="67">
        <v>1003</v>
      </c>
    </row>
    <row r="485" spans="1:14" x14ac:dyDescent="0.2">
      <c r="A485" s="1" t="s">
        <v>29</v>
      </c>
      <c r="B485">
        <v>19</v>
      </c>
      <c r="C485">
        <v>39</v>
      </c>
      <c r="D485" s="67">
        <v>949</v>
      </c>
    </row>
    <row r="486" spans="1:14" x14ac:dyDescent="0.2">
      <c r="A486" s="1" t="s">
        <v>30</v>
      </c>
      <c r="B486">
        <v>18</v>
      </c>
      <c r="C486">
        <v>41</v>
      </c>
      <c r="D486" s="67">
        <v>1098</v>
      </c>
    </row>
    <row r="487" spans="1:14" x14ac:dyDescent="0.2">
      <c r="A487" s="1" t="s">
        <v>31</v>
      </c>
      <c r="B487">
        <v>17</v>
      </c>
      <c r="C487">
        <v>42</v>
      </c>
      <c r="D487" s="67">
        <v>1016</v>
      </c>
    </row>
    <row r="488" spans="1:14" x14ac:dyDescent="0.2">
      <c r="A488" s="1" t="s">
        <v>32</v>
      </c>
      <c r="B488">
        <v>18</v>
      </c>
      <c r="C488">
        <v>41</v>
      </c>
      <c r="D488" s="67">
        <v>1098</v>
      </c>
    </row>
    <row r="489" spans="1:14" x14ac:dyDescent="0.2">
      <c r="A489" s="1" t="s">
        <v>33</v>
      </c>
      <c r="B489">
        <v>17</v>
      </c>
      <c r="C489">
        <v>42</v>
      </c>
      <c r="D489" s="67">
        <v>1016</v>
      </c>
    </row>
    <row r="490" spans="1:14" x14ac:dyDescent="0.2">
      <c r="A490" s="1" t="s">
        <v>34</v>
      </c>
      <c r="B490">
        <v>17</v>
      </c>
      <c r="C490">
        <v>43</v>
      </c>
      <c r="D490" s="67">
        <v>1016</v>
      </c>
      <c r="F490" s="8">
        <v>16.3</v>
      </c>
      <c r="G490" s="8">
        <v>74.400000000000006</v>
      </c>
      <c r="H490" s="8">
        <v>156496</v>
      </c>
      <c r="I490" s="8">
        <v>20.8</v>
      </c>
      <c r="J490" s="8">
        <v>52.8</v>
      </c>
      <c r="K490">
        <v>186316</v>
      </c>
    </row>
    <row r="491" spans="1:14" x14ac:dyDescent="0.2">
      <c r="A491" s="1" t="s">
        <v>35</v>
      </c>
      <c r="B491">
        <v>20</v>
      </c>
      <c r="C491">
        <v>36</v>
      </c>
      <c r="D491" s="67">
        <v>1003</v>
      </c>
      <c r="F491" s="8">
        <v>17.7</v>
      </c>
      <c r="G491" s="8">
        <v>63.6</v>
      </c>
      <c r="H491" s="8">
        <v>156496</v>
      </c>
      <c r="I491" s="8">
        <v>15</v>
      </c>
      <c r="J491" s="8">
        <v>77.8</v>
      </c>
      <c r="K491">
        <v>186316</v>
      </c>
    </row>
    <row r="492" spans="1:14" x14ac:dyDescent="0.2">
      <c r="A492" s="1" t="s">
        <v>36</v>
      </c>
      <c r="B492">
        <v>23</v>
      </c>
      <c r="C492">
        <v>29</v>
      </c>
      <c r="D492" s="67">
        <v>0</v>
      </c>
      <c r="F492" s="8">
        <v>24.4</v>
      </c>
      <c r="G492" s="8">
        <v>40.700000000000003</v>
      </c>
      <c r="H492" s="8">
        <v>156496</v>
      </c>
      <c r="I492" s="8">
        <v>15.6</v>
      </c>
      <c r="J492" s="8">
        <v>76.599999999999994</v>
      </c>
      <c r="K492">
        <v>186316</v>
      </c>
    </row>
    <row r="493" spans="1:14" x14ac:dyDescent="0.2">
      <c r="A493" s="1" t="s">
        <v>37</v>
      </c>
      <c r="B493">
        <v>26</v>
      </c>
      <c r="C493">
        <v>24</v>
      </c>
      <c r="D493" s="67">
        <v>0</v>
      </c>
      <c r="F493" s="8">
        <v>20.6</v>
      </c>
      <c r="G493" s="8">
        <v>52.5</v>
      </c>
      <c r="H493" s="8">
        <v>156496</v>
      </c>
      <c r="I493" s="8">
        <v>24.9</v>
      </c>
      <c r="J493" s="8">
        <v>41.9</v>
      </c>
      <c r="K493">
        <v>186316</v>
      </c>
    </row>
    <row r="494" spans="1:14" x14ac:dyDescent="0.2">
      <c r="A494" s="1" t="s">
        <v>38</v>
      </c>
      <c r="B494">
        <v>28</v>
      </c>
      <c r="C494">
        <v>20</v>
      </c>
      <c r="D494" s="67">
        <v>0</v>
      </c>
      <c r="F494" s="8">
        <v>26.1</v>
      </c>
      <c r="G494" s="8">
        <v>37.299999999999997</v>
      </c>
      <c r="H494" s="8">
        <v>156496</v>
      </c>
      <c r="I494" s="8">
        <v>26.9</v>
      </c>
      <c r="J494" s="8">
        <v>34.9</v>
      </c>
      <c r="K494">
        <v>186316</v>
      </c>
    </row>
    <row r="495" spans="1:14" x14ac:dyDescent="0.2">
      <c r="A495" s="1" t="s">
        <v>39</v>
      </c>
      <c r="B495">
        <v>30</v>
      </c>
      <c r="C495">
        <v>18</v>
      </c>
      <c r="D495" s="67">
        <v>0</v>
      </c>
      <c r="F495" s="8">
        <v>23.6</v>
      </c>
      <c r="G495" s="8">
        <v>48.7</v>
      </c>
      <c r="H495" s="8">
        <v>156496</v>
      </c>
      <c r="I495" s="8">
        <v>18.5</v>
      </c>
      <c r="J495" s="8">
        <v>67</v>
      </c>
      <c r="K495">
        <v>186448</v>
      </c>
    </row>
    <row r="496" spans="1:14" x14ac:dyDescent="0.2">
      <c r="A496" s="1" t="s">
        <v>40</v>
      </c>
      <c r="B496">
        <v>31</v>
      </c>
      <c r="C496">
        <v>17</v>
      </c>
      <c r="D496" s="67">
        <v>0</v>
      </c>
      <c r="F496" s="8">
        <v>23.4</v>
      </c>
      <c r="G496" s="8">
        <v>45.6</v>
      </c>
      <c r="H496" s="8">
        <v>156496</v>
      </c>
      <c r="I496" s="8">
        <v>18.2</v>
      </c>
      <c r="J496" s="8">
        <v>68.7</v>
      </c>
      <c r="K496">
        <v>186448</v>
      </c>
    </row>
    <row r="497" spans="1:18" x14ac:dyDescent="0.2">
      <c r="A497" s="1" t="s">
        <v>41</v>
      </c>
      <c r="B497">
        <v>31</v>
      </c>
      <c r="C497">
        <v>16</v>
      </c>
      <c r="D497" s="67">
        <v>0</v>
      </c>
      <c r="F497" s="8">
        <v>23.3</v>
      </c>
      <c r="G497" s="8">
        <v>42.8</v>
      </c>
      <c r="H497" s="8">
        <v>156739</v>
      </c>
      <c r="I497" s="8">
        <v>18.3</v>
      </c>
      <c r="J497" s="8">
        <v>66.400000000000006</v>
      </c>
      <c r="K497">
        <v>186448</v>
      </c>
    </row>
    <row r="498" spans="1:18" x14ac:dyDescent="0.2">
      <c r="A498" s="1" t="s">
        <v>42</v>
      </c>
      <c r="B498">
        <v>32</v>
      </c>
      <c r="C498">
        <v>15</v>
      </c>
      <c r="D498" s="67">
        <v>0</v>
      </c>
      <c r="F498" s="8">
        <v>22.1</v>
      </c>
      <c r="G498" s="8">
        <v>48.2</v>
      </c>
      <c r="H498" s="8">
        <v>156926</v>
      </c>
      <c r="I498" s="8">
        <v>18</v>
      </c>
      <c r="J498" s="8">
        <v>68.7</v>
      </c>
      <c r="K498">
        <v>186520</v>
      </c>
    </row>
    <row r="499" spans="1:18" x14ac:dyDescent="0.2">
      <c r="A499" s="1" t="s">
        <v>43</v>
      </c>
      <c r="B499">
        <v>31</v>
      </c>
      <c r="C499">
        <v>16</v>
      </c>
      <c r="D499" s="67">
        <v>0</v>
      </c>
      <c r="F499" s="8">
        <v>23.1</v>
      </c>
      <c r="G499" s="8">
        <v>42</v>
      </c>
      <c r="H499" s="8">
        <v>157014</v>
      </c>
      <c r="I499" s="8">
        <v>18.399999999999999</v>
      </c>
      <c r="J499" s="8">
        <v>63.6</v>
      </c>
      <c r="K499">
        <v>186545</v>
      </c>
      <c r="O499" s="8"/>
      <c r="P499" s="8"/>
      <c r="Q499" s="8"/>
      <c r="R499" s="8"/>
    </row>
    <row r="500" spans="1:18" x14ac:dyDescent="0.2">
      <c r="A500" s="1" t="s">
        <v>44</v>
      </c>
      <c r="B500">
        <v>31</v>
      </c>
      <c r="C500">
        <v>16</v>
      </c>
      <c r="D500" s="67">
        <v>0</v>
      </c>
    </row>
    <row r="501" spans="1:18" x14ac:dyDescent="0.2">
      <c r="A501" s="1" t="s">
        <v>45</v>
      </c>
      <c r="B501">
        <v>26</v>
      </c>
      <c r="C501">
        <v>24</v>
      </c>
      <c r="D501" s="67">
        <v>0</v>
      </c>
      <c r="F501" s="8">
        <f>AVERAGE(F490:F499)</f>
        <v>22.06</v>
      </c>
      <c r="G501" s="8">
        <f t="shared" ref="G501:J501" si="14">AVERAGE(G490:G499)</f>
        <v>49.58</v>
      </c>
      <c r="H501" s="8">
        <f t="shared" si="14"/>
        <v>156615.1</v>
      </c>
      <c r="I501" s="8">
        <f t="shared" si="14"/>
        <v>19.46</v>
      </c>
      <c r="J501" s="8">
        <f t="shared" si="14"/>
        <v>61.840000000000011</v>
      </c>
    </row>
    <row r="502" spans="1:18" x14ac:dyDescent="0.2">
      <c r="A502" s="1" t="s">
        <v>46</v>
      </c>
      <c r="B502">
        <v>25</v>
      </c>
      <c r="C502">
        <v>35</v>
      </c>
      <c r="D502" s="67">
        <v>1150</v>
      </c>
    </row>
    <row r="503" spans="1:18" x14ac:dyDescent="0.2">
      <c r="A503" s="1" t="s">
        <v>47</v>
      </c>
      <c r="B503">
        <v>21</v>
      </c>
      <c r="C503">
        <v>52</v>
      </c>
      <c r="D503" s="67">
        <v>1497</v>
      </c>
    </row>
    <row r="504" spans="1:18" x14ac:dyDescent="0.2">
      <c r="A504" s="1" t="s">
        <v>48</v>
      </c>
      <c r="B504">
        <v>19</v>
      </c>
      <c r="C504">
        <v>58</v>
      </c>
      <c r="D504" s="67">
        <v>1305</v>
      </c>
    </row>
    <row r="505" spans="1:18" x14ac:dyDescent="0.2">
      <c r="A505" s="1" t="s">
        <v>49</v>
      </c>
      <c r="B505">
        <v>19</v>
      </c>
      <c r="C505">
        <v>58</v>
      </c>
      <c r="D505" s="67">
        <v>1305</v>
      </c>
    </row>
    <row r="506" spans="1:18" x14ac:dyDescent="0.2">
      <c r="A506" s="1" t="s">
        <v>50</v>
      </c>
      <c r="B506">
        <v>18</v>
      </c>
      <c r="C506">
        <v>63</v>
      </c>
      <c r="D506" s="67">
        <v>1333</v>
      </c>
      <c r="E506" s="67">
        <v>659.79166666666663</v>
      </c>
      <c r="F506" s="69">
        <f>AVERAGE(F490:F505)</f>
        <v>22.06</v>
      </c>
      <c r="G506" s="69">
        <f>AVERAGE(G490:G505)</f>
        <v>49.58</v>
      </c>
      <c r="H506" s="69">
        <f>H514-H490</f>
        <v>1181</v>
      </c>
      <c r="I506" s="69">
        <f>AVERAGE(I490:I505)</f>
        <v>19.46</v>
      </c>
      <c r="J506" s="69">
        <f>AVERAGE(J490:J505)</f>
        <v>61.840000000000011</v>
      </c>
      <c r="K506" s="55">
        <f>K514-K490</f>
        <v>341</v>
      </c>
      <c r="L506" s="8"/>
      <c r="M506" s="8"/>
      <c r="N506" s="8"/>
    </row>
    <row r="507" spans="1:18" x14ac:dyDescent="0.2">
      <c r="A507" s="1" t="s">
        <v>54</v>
      </c>
      <c r="B507">
        <v>17</v>
      </c>
      <c r="C507">
        <v>68</v>
      </c>
      <c r="D507" s="67">
        <v>1242</v>
      </c>
    </row>
    <row r="508" spans="1:18" x14ac:dyDescent="0.2">
      <c r="A508" s="1" t="s">
        <v>55</v>
      </c>
      <c r="B508">
        <v>16</v>
      </c>
      <c r="C508">
        <v>66</v>
      </c>
      <c r="D508" s="67">
        <v>1173</v>
      </c>
    </row>
    <row r="509" spans="1:18" x14ac:dyDescent="0.2">
      <c r="A509" s="1" t="s">
        <v>56</v>
      </c>
      <c r="B509">
        <v>16</v>
      </c>
      <c r="C509">
        <v>70</v>
      </c>
      <c r="D509" s="67">
        <v>1607</v>
      </c>
    </row>
    <row r="510" spans="1:18" x14ac:dyDescent="0.2">
      <c r="A510" s="1" t="s">
        <v>57</v>
      </c>
      <c r="B510">
        <v>15</v>
      </c>
      <c r="C510">
        <v>70</v>
      </c>
      <c r="D510" s="67">
        <v>1423</v>
      </c>
    </row>
    <row r="511" spans="1:18" x14ac:dyDescent="0.2">
      <c r="A511" s="1" t="s">
        <v>58</v>
      </c>
      <c r="B511">
        <v>15</v>
      </c>
      <c r="C511">
        <v>70</v>
      </c>
      <c r="D511" s="67">
        <v>1423</v>
      </c>
    </row>
    <row r="512" spans="1:18" s="8" customFormat="1" x14ac:dyDescent="0.2">
      <c r="A512" s="11" t="s">
        <v>59</v>
      </c>
      <c r="B512" s="8">
        <v>14</v>
      </c>
      <c r="C512" s="8">
        <v>71</v>
      </c>
      <c r="D512" s="67">
        <v>0</v>
      </c>
      <c r="O512"/>
      <c r="P512"/>
      <c r="Q512"/>
      <c r="R512"/>
    </row>
    <row r="513" spans="1:11" x14ac:dyDescent="0.2">
      <c r="A513" s="1" t="s">
        <v>60</v>
      </c>
      <c r="B513">
        <v>13</v>
      </c>
      <c r="C513">
        <v>72</v>
      </c>
      <c r="D513" s="67">
        <v>0</v>
      </c>
    </row>
    <row r="514" spans="1:11" x14ac:dyDescent="0.2">
      <c r="A514" s="1" t="s">
        <v>61</v>
      </c>
      <c r="B514">
        <v>13</v>
      </c>
      <c r="C514">
        <v>72</v>
      </c>
      <c r="D514" s="67">
        <v>0</v>
      </c>
      <c r="F514" s="8">
        <v>13.8</v>
      </c>
      <c r="G514" s="8">
        <v>72.8</v>
      </c>
      <c r="H514" s="8">
        <v>157677</v>
      </c>
      <c r="I514" s="8">
        <v>12.7</v>
      </c>
      <c r="J514" s="8">
        <v>83.8</v>
      </c>
      <c r="K514" s="8">
        <v>186657</v>
      </c>
    </row>
    <row r="515" spans="1:11" x14ac:dyDescent="0.2">
      <c r="A515" s="1" t="s">
        <v>62</v>
      </c>
      <c r="B515">
        <v>14</v>
      </c>
      <c r="C515">
        <v>66</v>
      </c>
      <c r="D515" s="67">
        <v>0</v>
      </c>
      <c r="F515" s="8">
        <v>14.7</v>
      </c>
      <c r="G515" s="8">
        <v>70.3</v>
      </c>
      <c r="H515" s="8">
        <v>157677</v>
      </c>
      <c r="I515" s="8">
        <v>13.3</v>
      </c>
      <c r="J515" s="8">
        <v>82.1</v>
      </c>
      <c r="K515">
        <v>186657</v>
      </c>
    </row>
    <row r="516" spans="1:11" x14ac:dyDescent="0.2">
      <c r="A516" s="1" t="s">
        <v>63</v>
      </c>
      <c r="B516">
        <v>16</v>
      </c>
      <c r="C516">
        <v>59</v>
      </c>
      <c r="D516" s="67">
        <v>996</v>
      </c>
      <c r="F516" s="8">
        <v>15.7</v>
      </c>
      <c r="G516" s="8">
        <v>66.400000000000006</v>
      </c>
      <c r="H516" s="8">
        <v>157677</v>
      </c>
      <c r="I516" s="8">
        <v>12.4</v>
      </c>
      <c r="J516" s="8">
        <v>81.5</v>
      </c>
      <c r="K516">
        <v>186657</v>
      </c>
    </row>
    <row r="517" spans="1:11" x14ac:dyDescent="0.2">
      <c r="A517" s="1" t="s">
        <v>64</v>
      </c>
      <c r="B517">
        <v>18</v>
      </c>
      <c r="C517">
        <v>54</v>
      </c>
      <c r="D517" s="67">
        <v>1206</v>
      </c>
      <c r="F517" s="8">
        <v>15.3</v>
      </c>
      <c r="G517" s="8">
        <v>66.099999999999994</v>
      </c>
      <c r="H517" s="8">
        <v>157677</v>
      </c>
      <c r="I517" s="8">
        <v>16.100000000000001</v>
      </c>
      <c r="J517" s="8">
        <v>66.5</v>
      </c>
      <c r="K517">
        <v>186657</v>
      </c>
    </row>
    <row r="518" spans="1:11" x14ac:dyDescent="0.2">
      <c r="A518" s="1" t="s">
        <v>65</v>
      </c>
      <c r="B518">
        <v>19</v>
      </c>
      <c r="C518">
        <v>49</v>
      </c>
      <c r="D518" s="67">
        <v>1169</v>
      </c>
      <c r="F518" s="8">
        <v>17.600000000000001</v>
      </c>
      <c r="G518" s="8">
        <v>60.7</v>
      </c>
      <c r="H518" s="8">
        <v>157677</v>
      </c>
      <c r="I518" s="8">
        <v>18</v>
      </c>
      <c r="J518" s="8">
        <v>59.6</v>
      </c>
      <c r="K518">
        <v>186657</v>
      </c>
    </row>
    <row r="519" spans="1:11" x14ac:dyDescent="0.2">
      <c r="A519" s="1" t="s">
        <v>66</v>
      </c>
      <c r="B519">
        <v>21</v>
      </c>
      <c r="C519">
        <v>44</v>
      </c>
      <c r="D519" s="67">
        <v>1286</v>
      </c>
      <c r="F519" s="8">
        <v>18</v>
      </c>
      <c r="G519" s="8">
        <v>56.5</v>
      </c>
      <c r="H519" s="8">
        <v>157677</v>
      </c>
      <c r="I519" s="8">
        <v>19.3</v>
      </c>
      <c r="J519" s="8">
        <v>53.3</v>
      </c>
      <c r="K519">
        <v>186657</v>
      </c>
    </row>
    <row r="520" spans="1:11" x14ac:dyDescent="0.2">
      <c r="A520" s="1" t="s">
        <v>67</v>
      </c>
      <c r="B520">
        <v>22</v>
      </c>
      <c r="C520">
        <v>40</v>
      </c>
      <c r="D520" s="67">
        <v>1335</v>
      </c>
      <c r="F520" s="8">
        <v>18.5</v>
      </c>
      <c r="G520" s="8">
        <v>54.3</v>
      </c>
      <c r="H520" s="8">
        <v>157677</v>
      </c>
      <c r="I520" s="8">
        <v>19.899999999999999</v>
      </c>
      <c r="J520" s="8">
        <v>52.6</v>
      </c>
      <c r="K520">
        <v>186657</v>
      </c>
    </row>
    <row r="521" spans="1:11" x14ac:dyDescent="0.2">
      <c r="A521" s="1" t="s">
        <v>68</v>
      </c>
      <c r="B521">
        <v>23</v>
      </c>
      <c r="C521">
        <v>37</v>
      </c>
      <c r="D521" s="67">
        <v>1107</v>
      </c>
      <c r="F521" s="8">
        <v>19.3</v>
      </c>
      <c r="G521" s="8">
        <v>52.7</v>
      </c>
      <c r="H521" s="8">
        <v>157677</v>
      </c>
      <c r="I521" s="8">
        <v>20.3</v>
      </c>
      <c r="J521" s="8">
        <v>50.3</v>
      </c>
      <c r="K521">
        <v>186657</v>
      </c>
    </row>
    <row r="522" spans="1:11" x14ac:dyDescent="0.2">
      <c r="A522" s="1" t="s">
        <v>69</v>
      </c>
      <c r="B522">
        <v>24</v>
      </c>
      <c r="C522">
        <v>35</v>
      </c>
      <c r="D522" s="67">
        <v>1130</v>
      </c>
      <c r="F522" s="8">
        <v>19.5</v>
      </c>
      <c r="G522" s="8">
        <v>52.6</v>
      </c>
      <c r="H522" s="8">
        <v>157677</v>
      </c>
      <c r="I522" s="8">
        <v>21</v>
      </c>
      <c r="J522" s="8">
        <v>50</v>
      </c>
      <c r="K522">
        <v>186657</v>
      </c>
    </row>
    <row r="523" spans="1:11" x14ac:dyDescent="0.2">
      <c r="A523" s="1" t="s">
        <v>70</v>
      </c>
      <c r="B523">
        <v>23</v>
      </c>
      <c r="C523">
        <v>35</v>
      </c>
      <c r="D523" s="67">
        <v>1107</v>
      </c>
      <c r="F523" s="8">
        <v>19.399999999999999</v>
      </c>
      <c r="G523" s="8">
        <v>52.9</v>
      </c>
      <c r="H523" s="8">
        <v>157828</v>
      </c>
      <c r="I523" s="8" t="s">
        <v>535</v>
      </c>
      <c r="J523" s="8" t="s">
        <v>535</v>
      </c>
      <c r="K523">
        <v>186657</v>
      </c>
    </row>
    <row r="524" spans="1:11" x14ac:dyDescent="0.2">
      <c r="A524" s="1" t="s">
        <v>71</v>
      </c>
      <c r="B524">
        <v>23</v>
      </c>
      <c r="C524">
        <v>36</v>
      </c>
      <c r="D524" s="67">
        <v>1107</v>
      </c>
    </row>
    <row r="525" spans="1:11" x14ac:dyDescent="0.2">
      <c r="A525" s="1" t="s">
        <v>72</v>
      </c>
      <c r="B525">
        <v>21</v>
      </c>
      <c r="C525">
        <v>41</v>
      </c>
      <c r="D525" s="67">
        <v>1286</v>
      </c>
      <c r="F525" s="8">
        <f>AVERAGE(F514:F523)</f>
        <v>17.18</v>
      </c>
      <c r="G525" s="8">
        <f t="shared" ref="G525:J525" si="15">AVERAGE(G514:G523)</f>
        <v>60.529999999999994</v>
      </c>
      <c r="H525" s="8">
        <f t="shared" si="15"/>
        <v>157692.1</v>
      </c>
      <c r="I525" s="8">
        <f t="shared" si="15"/>
        <v>17</v>
      </c>
      <c r="J525" s="8">
        <f t="shared" si="15"/>
        <v>64.411111111111111</v>
      </c>
    </row>
    <row r="526" spans="1:11" x14ac:dyDescent="0.2">
      <c r="A526" s="1" t="s">
        <v>73</v>
      </c>
      <c r="B526">
        <v>20</v>
      </c>
      <c r="C526">
        <v>44</v>
      </c>
      <c r="D526" s="67">
        <v>1231</v>
      </c>
    </row>
    <row r="527" spans="1:11" x14ac:dyDescent="0.2">
      <c r="A527" s="1" t="s">
        <v>74</v>
      </c>
      <c r="B527">
        <v>18</v>
      </c>
      <c r="C527">
        <v>50</v>
      </c>
      <c r="D527" s="67">
        <v>1206</v>
      </c>
    </row>
    <row r="528" spans="1:11" x14ac:dyDescent="0.2">
      <c r="A528" s="1" t="s">
        <v>75</v>
      </c>
      <c r="B528">
        <v>17</v>
      </c>
      <c r="C528">
        <v>54</v>
      </c>
      <c r="D528" s="67">
        <v>1103</v>
      </c>
    </row>
    <row r="529" spans="1:14" x14ac:dyDescent="0.2">
      <c r="A529" s="1" t="s">
        <v>76</v>
      </c>
      <c r="B529">
        <v>16</v>
      </c>
      <c r="C529">
        <v>58</v>
      </c>
      <c r="D529" s="67">
        <v>996</v>
      </c>
    </row>
    <row r="530" spans="1:14" x14ac:dyDescent="0.2">
      <c r="A530" s="1" t="s">
        <v>77</v>
      </c>
      <c r="B530">
        <v>15</v>
      </c>
      <c r="C530">
        <v>61</v>
      </c>
      <c r="D530" s="67">
        <v>1132</v>
      </c>
      <c r="E530" s="67">
        <v>1011.0416666666666</v>
      </c>
      <c r="F530" s="69">
        <f>AVERAGE(F514:F529)</f>
        <v>17.180000000000003</v>
      </c>
      <c r="G530" s="69">
        <f>AVERAGE(G514:G529)</f>
        <v>60.529999999999994</v>
      </c>
      <c r="H530" s="69">
        <f>H538-H514</f>
        <v>413</v>
      </c>
      <c r="I530" s="69">
        <f>AVERAGE(I514:I529)</f>
        <v>17</v>
      </c>
      <c r="J530" s="69">
        <f>AVERAGE(J514:J529)</f>
        <v>64.411111111111126</v>
      </c>
      <c r="K530" s="55">
        <f>K538-K514</f>
        <v>0</v>
      </c>
      <c r="L530" s="8"/>
      <c r="M530" s="8"/>
      <c r="N530" s="8"/>
    </row>
    <row r="531" spans="1:14" x14ac:dyDescent="0.2">
      <c r="A531" s="1" t="s">
        <v>78</v>
      </c>
      <c r="B531">
        <v>14</v>
      </c>
      <c r="C531">
        <v>63</v>
      </c>
      <c r="D531" s="67">
        <v>0</v>
      </c>
    </row>
    <row r="532" spans="1:14" x14ac:dyDescent="0.2">
      <c r="A532" s="1" t="s">
        <v>79</v>
      </c>
      <c r="B532">
        <v>14</v>
      </c>
      <c r="C532">
        <v>64</v>
      </c>
      <c r="D532" s="67">
        <v>0</v>
      </c>
    </row>
    <row r="533" spans="1:14" x14ac:dyDescent="0.2">
      <c r="A533" s="1" t="s">
        <v>80</v>
      </c>
      <c r="B533">
        <v>13</v>
      </c>
      <c r="C533">
        <v>67</v>
      </c>
      <c r="D533" s="67">
        <v>0</v>
      </c>
    </row>
    <row r="534" spans="1:14" x14ac:dyDescent="0.2">
      <c r="A534" s="1" t="s">
        <v>81</v>
      </c>
      <c r="B534">
        <v>12</v>
      </c>
      <c r="C534">
        <v>69</v>
      </c>
      <c r="D534" s="67">
        <v>0</v>
      </c>
    </row>
    <row r="535" spans="1:14" x14ac:dyDescent="0.2">
      <c r="A535" s="1" t="s">
        <v>82</v>
      </c>
      <c r="B535">
        <v>12</v>
      </c>
      <c r="C535">
        <v>71</v>
      </c>
      <c r="D535" s="67">
        <v>0</v>
      </c>
    </row>
    <row r="536" spans="1:14" x14ac:dyDescent="0.2">
      <c r="A536" s="1" t="s">
        <v>83</v>
      </c>
      <c r="B536">
        <v>11</v>
      </c>
      <c r="C536">
        <v>72</v>
      </c>
      <c r="D536" s="67">
        <v>0</v>
      </c>
    </row>
    <row r="537" spans="1:14" x14ac:dyDescent="0.2">
      <c r="A537" s="1" t="s">
        <v>84</v>
      </c>
      <c r="B537">
        <v>11</v>
      </c>
      <c r="C537">
        <v>73</v>
      </c>
      <c r="D537" s="67">
        <v>0</v>
      </c>
    </row>
    <row r="538" spans="1:14" x14ac:dyDescent="0.2">
      <c r="A538" s="11" t="s">
        <v>85</v>
      </c>
      <c r="B538">
        <v>11</v>
      </c>
      <c r="C538">
        <v>72</v>
      </c>
      <c r="D538" s="67">
        <v>0</v>
      </c>
      <c r="F538" s="94">
        <v>13.6</v>
      </c>
      <c r="G538" s="95">
        <v>70</v>
      </c>
      <c r="H538" s="94">
        <v>158090</v>
      </c>
      <c r="I538" s="94" t="s">
        <v>535</v>
      </c>
      <c r="J538" s="94" t="s">
        <v>535</v>
      </c>
      <c r="K538" s="22">
        <v>186657</v>
      </c>
    </row>
    <row r="539" spans="1:14" x14ac:dyDescent="0.2">
      <c r="A539" s="1" t="s">
        <v>86</v>
      </c>
      <c r="B539">
        <v>14</v>
      </c>
      <c r="C539">
        <v>64</v>
      </c>
      <c r="D539" s="67">
        <v>0</v>
      </c>
      <c r="F539" s="94">
        <v>15.1</v>
      </c>
      <c r="G539" s="95">
        <v>66.2</v>
      </c>
      <c r="H539" s="94">
        <v>158090</v>
      </c>
      <c r="I539" s="94" t="s">
        <v>535</v>
      </c>
      <c r="J539" s="94" t="s">
        <v>535</v>
      </c>
      <c r="K539" s="22">
        <v>186657</v>
      </c>
    </row>
    <row r="540" spans="1:14" x14ac:dyDescent="0.2">
      <c r="A540" s="1" t="s">
        <v>87</v>
      </c>
      <c r="B540">
        <v>17</v>
      </c>
      <c r="C540">
        <v>56</v>
      </c>
      <c r="D540" s="67">
        <v>1103</v>
      </c>
      <c r="F540" s="94">
        <v>15.1</v>
      </c>
      <c r="G540" s="95">
        <v>64.900000000000006</v>
      </c>
      <c r="H540" s="94">
        <v>158090</v>
      </c>
      <c r="I540" s="94" t="s">
        <v>535</v>
      </c>
      <c r="J540" s="94" t="s">
        <v>535</v>
      </c>
      <c r="K540" s="22">
        <v>186657</v>
      </c>
    </row>
    <row r="541" spans="1:14" x14ac:dyDescent="0.2">
      <c r="A541" s="1" t="s">
        <v>88</v>
      </c>
      <c r="B541">
        <v>20</v>
      </c>
      <c r="C541">
        <v>48</v>
      </c>
      <c r="D541" s="67">
        <v>1231</v>
      </c>
      <c r="F541" s="94">
        <v>17.5</v>
      </c>
      <c r="G541" s="95">
        <v>60.5</v>
      </c>
      <c r="H541" s="94">
        <v>158090</v>
      </c>
      <c r="I541" s="94" t="s">
        <v>535</v>
      </c>
      <c r="J541" s="94" t="s">
        <v>535</v>
      </c>
      <c r="K541" s="22">
        <v>186657</v>
      </c>
    </row>
    <row r="542" spans="1:14" x14ac:dyDescent="0.2">
      <c r="A542" s="1" t="s">
        <v>89</v>
      </c>
      <c r="B542">
        <v>21</v>
      </c>
      <c r="C542">
        <v>43</v>
      </c>
      <c r="D542" s="67">
        <v>1286</v>
      </c>
      <c r="F542" s="94">
        <v>19</v>
      </c>
      <c r="G542" s="95">
        <v>57.5</v>
      </c>
      <c r="H542" s="94">
        <v>158090</v>
      </c>
      <c r="I542" s="94" t="s">
        <v>535</v>
      </c>
      <c r="J542" s="94" t="s">
        <v>535</v>
      </c>
      <c r="K542" s="22">
        <v>186657</v>
      </c>
    </row>
    <row r="543" spans="1:14" x14ac:dyDescent="0.2">
      <c r="A543" s="1" t="s">
        <v>90</v>
      </c>
      <c r="B543">
        <v>23</v>
      </c>
      <c r="C543">
        <v>37</v>
      </c>
      <c r="D543" s="67">
        <v>1107</v>
      </c>
      <c r="F543" s="94">
        <v>20.5</v>
      </c>
      <c r="G543" s="95">
        <v>58.1</v>
      </c>
      <c r="H543" s="94">
        <v>158090</v>
      </c>
      <c r="I543" s="94" t="s">
        <v>535</v>
      </c>
      <c r="J543" s="94" t="s">
        <v>535</v>
      </c>
      <c r="K543" s="22">
        <v>186657</v>
      </c>
    </row>
    <row r="544" spans="1:14" x14ac:dyDescent="0.2">
      <c r="A544" s="1" t="s">
        <v>91</v>
      </c>
      <c r="B544">
        <v>25</v>
      </c>
      <c r="C544">
        <v>32</v>
      </c>
      <c r="D544" s="67">
        <v>1150</v>
      </c>
      <c r="F544" s="94">
        <v>20.9</v>
      </c>
      <c r="G544" s="95">
        <v>50</v>
      </c>
      <c r="H544" s="94">
        <v>158090</v>
      </c>
      <c r="I544" s="94" t="s">
        <v>535</v>
      </c>
      <c r="J544" s="94" t="s">
        <v>535</v>
      </c>
      <c r="K544" s="22">
        <v>186657</v>
      </c>
    </row>
    <row r="545" spans="1:14" x14ac:dyDescent="0.2">
      <c r="A545" s="1" t="s">
        <v>92</v>
      </c>
      <c r="B545">
        <v>26</v>
      </c>
      <c r="C545">
        <v>30</v>
      </c>
      <c r="D545" s="67">
        <v>1169</v>
      </c>
      <c r="F545" s="94">
        <v>21.4</v>
      </c>
      <c r="G545" s="95">
        <v>48.5</v>
      </c>
      <c r="H545" s="94">
        <v>158090</v>
      </c>
      <c r="I545" s="94" t="s">
        <v>535</v>
      </c>
      <c r="J545" s="94" t="s">
        <v>535</v>
      </c>
      <c r="K545" s="22">
        <v>186657</v>
      </c>
    </row>
    <row r="546" spans="1:14" x14ac:dyDescent="0.2">
      <c r="A546" s="1" t="s">
        <v>93</v>
      </c>
      <c r="B546">
        <v>27</v>
      </c>
      <c r="C546">
        <v>27</v>
      </c>
      <c r="D546" s="67">
        <v>0</v>
      </c>
      <c r="F546" s="94">
        <v>21.2</v>
      </c>
      <c r="G546" s="95">
        <v>48.8</v>
      </c>
      <c r="H546" s="94">
        <v>158278</v>
      </c>
      <c r="I546" s="94">
        <v>22.2</v>
      </c>
      <c r="J546" s="94">
        <v>46.4</v>
      </c>
      <c r="K546" s="22">
        <v>186657</v>
      </c>
    </row>
    <row r="547" spans="1:14" x14ac:dyDescent="0.2">
      <c r="A547" s="1" t="s">
        <v>94</v>
      </c>
      <c r="B547">
        <v>27</v>
      </c>
      <c r="C547">
        <v>26</v>
      </c>
      <c r="D547" s="67">
        <v>0</v>
      </c>
      <c r="F547" s="94">
        <v>21.3</v>
      </c>
      <c r="G547" s="95">
        <v>45.7</v>
      </c>
      <c r="H547" s="94">
        <v>158278</v>
      </c>
      <c r="I547" s="94">
        <v>21</v>
      </c>
      <c r="J547" s="94">
        <v>47.6</v>
      </c>
      <c r="K547" s="22">
        <v>186657</v>
      </c>
    </row>
    <row r="548" spans="1:14" x14ac:dyDescent="0.2">
      <c r="A548" s="1" t="s">
        <v>95</v>
      </c>
      <c r="B548">
        <v>26</v>
      </c>
      <c r="C548">
        <v>27</v>
      </c>
      <c r="D548" s="67">
        <v>0</v>
      </c>
    </row>
    <row r="549" spans="1:14" x14ac:dyDescent="0.2">
      <c r="A549" s="1" t="s">
        <v>96</v>
      </c>
      <c r="B549">
        <v>24</v>
      </c>
      <c r="C549">
        <v>31</v>
      </c>
      <c r="D549" s="67">
        <v>1130</v>
      </c>
      <c r="F549" s="8">
        <f>AVERAGE(F538:F547)</f>
        <v>18.559999999999999</v>
      </c>
      <c r="G549" s="8">
        <f t="shared" ref="G549:J549" si="16">AVERAGE(G538:G547)</f>
        <v>57.02</v>
      </c>
      <c r="H549" s="8">
        <f t="shared" si="16"/>
        <v>158127.6</v>
      </c>
      <c r="I549" s="8">
        <f t="shared" si="16"/>
        <v>21.6</v>
      </c>
      <c r="J549" s="8">
        <f t="shared" si="16"/>
        <v>47</v>
      </c>
    </row>
    <row r="550" spans="1:14" x14ac:dyDescent="0.2">
      <c r="A550" s="1" t="s">
        <v>97</v>
      </c>
      <c r="B550">
        <v>23</v>
      </c>
      <c r="C550">
        <v>33</v>
      </c>
      <c r="D550" s="67">
        <v>1107</v>
      </c>
    </row>
    <row r="551" spans="1:14" x14ac:dyDescent="0.2">
      <c r="A551" s="1" t="s">
        <v>98</v>
      </c>
      <c r="B551">
        <v>22</v>
      </c>
      <c r="C551">
        <v>35</v>
      </c>
      <c r="D551" s="67">
        <v>1080</v>
      </c>
    </row>
    <row r="552" spans="1:14" x14ac:dyDescent="0.2">
      <c r="A552" s="1" t="s">
        <v>99</v>
      </c>
      <c r="B552">
        <v>21</v>
      </c>
      <c r="C552">
        <v>38</v>
      </c>
      <c r="D552" s="67">
        <v>1046</v>
      </c>
    </row>
    <row r="553" spans="1:14" x14ac:dyDescent="0.2">
      <c r="A553" s="1" t="s">
        <v>100</v>
      </c>
      <c r="B553">
        <v>20</v>
      </c>
      <c r="C553">
        <v>40</v>
      </c>
      <c r="D553" s="67">
        <v>1231</v>
      </c>
    </row>
    <row r="554" spans="1:14" x14ac:dyDescent="0.2">
      <c r="A554" s="1" t="s">
        <v>101</v>
      </c>
      <c r="B554">
        <v>19</v>
      </c>
      <c r="C554">
        <v>44</v>
      </c>
      <c r="D554" s="67">
        <v>1169</v>
      </c>
      <c r="E554" s="67">
        <v>575.375</v>
      </c>
      <c r="F554" s="69">
        <f>AVERAGE(F538:F553)</f>
        <v>18.559999999999999</v>
      </c>
      <c r="G554" s="69">
        <f>AVERAGE(G538:G553)</f>
        <v>57.02</v>
      </c>
      <c r="H554" s="69">
        <f>H654-H538</f>
        <v>2450</v>
      </c>
      <c r="I554" s="69">
        <f>AVERAGE(I538:I553)</f>
        <v>21.600000000000005</v>
      </c>
      <c r="J554" s="69">
        <f>AVERAGE(J538:J553)</f>
        <v>47</v>
      </c>
      <c r="K554" s="55">
        <f>K654-K538</f>
        <v>858</v>
      </c>
      <c r="L554" s="8"/>
      <c r="M554" s="8"/>
      <c r="N554" s="8"/>
    </row>
    <row r="555" spans="1:14" x14ac:dyDescent="0.2">
      <c r="A555" s="1" t="s">
        <v>102</v>
      </c>
      <c r="B555">
        <v>17</v>
      </c>
      <c r="C555">
        <v>48</v>
      </c>
      <c r="D555" s="67">
        <v>1016</v>
      </c>
    </row>
    <row r="556" spans="1:14" x14ac:dyDescent="0.2">
      <c r="A556" s="1" t="s">
        <v>103</v>
      </c>
      <c r="B556">
        <v>16</v>
      </c>
      <c r="C556">
        <v>52</v>
      </c>
      <c r="D556" s="67">
        <v>996</v>
      </c>
    </row>
    <row r="557" spans="1:14" x14ac:dyDescent="0.2">
      <c r="A557" s="1" t="s">
        <v>104</v>
      </c>
      <c r="B557">
        <v>16</v>
      </c>
      <c r="C557">
        <v>54</v>
      </c>
      <c r="D557" s="67">
        <v>996</v>
      </c>
    </row>
    <row r="558" spans="1:14" x14ac:dyDescent="0.2">
      <c r="A558" s="1" t="s">
        <v>105</v>
      </c>
      <c r="B558">
        <v>15</v>
      </c>
      <c r="C558">
        <v>56</v>
      </c>
      <c r="D558" s="67">
        <v>8885</v>
      </c>
    </row>
    <row r="559" spans="1:14" x14ac:dyDescent="0.2">
      <c r="A559" s="1" t="s">
        <v>106</v>
      </c>
      <c r="B559">
        <v>14</v>
      </c>
      <c r="C559">
        <v>58</v>
      </c>
      <c r="D559" s="67">
        <v>0</v>
      </c>
    </row>
    <row r="560" spans="1:14" x14ac:dyDescent="0.2">
      <c r="A560" s="1" t="s">
        <v>107</v>
      </c>
      <c r="B560">
        <v>14</v>
      </c>
      <c r="C560">
        <v>61</v>
      </c>
      <c r="D560" s="67">
        <v>0</v>
      </c>
    </row>
    <row r="561" spans="1:10" x14ac:dyDescent="0.2">
      <c r="A561" s="1" t="s">
        <v>108</v>
      </c>
      <c r="B561">
        <v>13</v>
      </c>
      <c r="C561">
        <v>63</v>
      </c>
      <c r="D561" s="67">
        <v>0</v>
      </c>
    </row>
    <row r="562" spans="1:10" x14ac:dyDescent="0.2">
      <c r="A562" s="1" t="s">
        <v>109</v>
      </c>
      <c r="B562">
        <v>14</v>
      </c>
      <c r="C562">
        <v>61</v>
      </c>
      <c r="D562" s="67">
        <v>0</v>
      </c>
      <c r="F562" s="8" t="s">
        <v>537</v>
      </c>
      <c r="G562" s="8" t="s">
        <v>537</v>
      </c>
      <c r="H562" s="8" t="s">
        <v>537</v>
      </c>
      <c r="I562" s="8" t="s">
        <v>537</v>
      </c>
      <c r="J562" s="8" t="s">
        <v>537</v>
      </c>
    </row>
    <row r="563" spans="1:10" x14ac:dyDescent="0.2">
      <c r="A563" s="1" t="s">
        <v>110</v>
      </c>
      <c r="B563">
        <v>17</v>
      </c>
      <c r="C563">
        <v>53</v>
      </c>
      <c r="D563" s="67">
        <v>1103</v>
      </c>
      <c r="F563" s="8" t="s">
        <v>537</v>
      </c>
      <c r="G563" s="8" t="s">
        <v>537</v>
      </c>
      <c r="H563" s="8" t="s">
        <v>537</v>
      </c>
      <c r="I563" s="8" t="s">
        <v>537</v>
      </c>
      <c r="J563" s="8" t="s">
        <v>537</v>
      </c>
    </row>
    <row r="564" spans="1:10" x14ac:dyDescent="0.2">
      <c r="A564" s="1" t="s">
        <v>111</v>
      </c>
      <c r="B564">
        <v>20</v>
      </c>
      <c r="C564">
        <v>43</v>
      </c>
      <c r="D564" s="67">
        <v>1231</v>
      </c>
      <c r="F564" s="8" t="s">
        <v>537</v>
      </c>
      <c r="G564" s="8" t="s">
        <v>537</v>
      </c>
      <c r="H564" s="8" t="s">
        <v>537</v>
      </c>
      <c r="I564" s="8" t="s">
        <v>537</v>
      </c>
      <c r="J564" s="8" t="s">
        <v>537</v>
      </c>
    </row>
    <row r="565" spans="1:10" x14ac:dyDescent="0.2">
      <c r="A565" s="1" t="s">
        <v>112</v>
      </c>
      <c r="B565">
        <v>23</v>
      </c>
      <c r="C565">
        <v>36</v>
      </c>
      <c r="D565" s="67">
        <v>1107</v>
      </c>
      <c r="F565" s="8" t="s">
        <v>537</v>
      </c>
      <c r="G565" s="8" t="s">
        <v>537</v>
      </c>
      <c r="H565" s="8" t="s">
        <v>537</v>
      </c>
      <c r="I565" s="8" t="s">
        <v>537</v>
      </c>
      <c r="J565" s="8" t="s">
        <v>537</v>
      </c>
    </row>
    <row r="566" spans="1:10" x14ac:dyDescent="0.2">
      <c r="A566" s="1" t="s">
        <v>113</v>
      </c>
      <c r="B566">
        <v>25</v>
      </c>
      <c r="C566">
        <v>31</v>
      </c>
      <c r="D566" s="67">
        <v>1150</v>
      </c>
      <c r="F566" s="8" t="s">
        <v>537</v>
      </c>
      <c r="G566" s="8" t="s">
        <v>537</v>
      </c>
      <c r="H566" s="8" t="s">
        <v>537</v>
      </c>
      <c r="I566" s="8" t="s">
        <v>537</v>
      </c>
      <c r="J566" s="8" t="s">
        <v>537</v>
      </c>
    </row>
    <row r="567" spans="1:10" x14ac:dyDescent="0.2">
      <c r="A567" s="1" t="s">
        <v>114</v>
      </c>
      <c r="B567">
        <v>27</v>
      </c>
      <c r="C567">
        <v>27</v>
      </c>
      <c r="D567" s="67">
        <v>0</v>
      </c>
      <c r="F567" s="8" t="s">
        <v>537</v>
      </c>
      <c r="G567" s="8" t="s">
        <v>537</v>
      </c>
      <c r="H567" s="8" t="s">
        <v>537</v>
      </c>
      <c r="I567" s="8" t="s">
        <v>537</v>
      </c>
      <c r="J567" s="8" t="s">
        <v>537</v>
      </c>
    </row>
    <row r="568" spans="1:10" x14ac:dyDescent="0.2">
      <c r="A568" s="1" t="s">
        <v>115</v>
      </c>
      <c r="B568">
        <v>28</v>
      </c>
      <c r="C568">
        <v>24</v>
      </c>
      <c r="D568" s="67">
        <v>0</v>
      </c>
      <c r="F568" s="8" t="s">
        <v>537</v>
      </c>
      <c r="G568" s="8" t="s">
        <v>537</v>
      </c>
      <c r="H568" s="8" t="s">
        <v>537</v>
      </c>
      <c r="I568" s="8" t="s">
        <v>537</v>
      </c>
      <c r="J568" s="8" t="s">
        <v>537</v>
      </c>
    </row>
    <row r="569" spans="1:10" x14ac:dyDescent="0.2">
      <c r="A569" s="1" t="s">
        <v>116</v>
      </c>
      <c r="B569">
        <v>29</v>
      </c>
      <c r="C569">
        <v>22</v>
      </c>
      <c r="D569" s="67">
        <v>0</v>
      </c>
      <c r="F569" s="8" t="s">
        <v>537</v>
      </c>
      <c r="G569" s="8" t="s">
        <v>537</v>
      </c>
      <c r="H569" s="8" t="s">
        <v>537</v>
      </c>
      <c r="I569" s="8" t="s">
        <v>537</v>
      </c>
      <c r="J569" s="8" t="s">
        <v>537</v>
      </c>
    </row>
    <row r="570" spans="1:10" x14ac:dyDescent="0.2">
      <c r="A570" s="1" t="s">
        <v>117</v>
      </c>
      <c r="B570">
        <v>30</v>
      </c>
      <c r="C570">
        <v>21</v>
      </c>
      <c r="D570" s="67">
        <v>0</v>
      </c>
      <c r="F570" s="8" t="s">
        <v>537</v>
      </c>
      <c r="G570" s="8" t="s">
        <v>537</v>
      </c>
      <c r="H570" s="8" t="s">
        <v>537</v>
      </c>
      <c r="I570" s="8" t="s">
        <v>537</v>
      </c>
      <c r="J570" s="8" t="s">
        <v>537</v>
      </c>
    </row>
    <row r="571" spans="1:10" x14ac:dyDescent="0.2">
      <c r="A571" s="1" t="s">
        <v>118</v>
      </c>
      <c r="B571">
        <v>30</v>
      </c>
      <c r="C571">
        <v>21</v>
      </c>
      <c r="D571" s="67">
        <v>0</v>
      </c>
      <c r="F571" s="8" t="s">
        <v>537</v>
      </c>
      <c r="G571" s="8" t="s">
        <v>537</v>
      </c>
      <c r="H571" s="8" t="s">
        <v>537</v>
      </c>
      <c r="I571" s="8" t="s">
        <v>537</v>
      </c>
      <c r="J571" s="8" t="s">
        <v>537</v>
      </c>
    </row>
    <row r="572" spans="1:10" x14ac:dyDescent="0.2">
      <c r="A572" s="1" t="s">
        <v>119</v>
      </c>
      <c r="B572">
        <v>29</v>
      </c>
      <c r="C572">
        <v>22</v>
      </c>
      <c r="D572" s="67">
        <v>0</v>
      </c>
    </row>
    <row r="573" spans="1:10" x14ac:dyDescent="0.2">
      <c r="A573" s="1" t="s">
        <v>120</v>
      </c>
      <c r="B573">
        <v>26</v>
      </c>
      <c r="C573">
        <v>25</v>
      </c>
      <c r="D573" s="67">
        <v>0</v>
      </c>
    </row>
    <row r="574" spans="1:10" x14ac:dyDescent="0.2">
      <c r="A574" s="1" t="s">
        <v>121</v>
      </c>
      <c r="B574">
        <v>26</v>
      </c>
      <c r="C574">
        <v>26</v>
      </c>
      <c r="D574" s="67">
        <v>0</v>
      </c>
    </row>
    <row r="575" spans="1:10" x14ac:dyDescent="0.2">
      <c r="A575" s="1" t="s">
        <v>122</v>
      </c>
      <c r="B575">
        <v>24</v>
      </c>
      <c r="C575">
        <v>29</v>
      </c>
      <c r="D575" s="67">
        <v>0</v>
      </c>
    </row>
    <row r="576" spans="1:10" x14ac:dyDescent="0.2">
      <c r="A576" s="1" t="s">
        <v>123</v>
      </c>
      <c r="B576">
        <v>23</v>
      </c>
      <c r="C576">
        <v>31</v>
      </c>
      <c r="D576" s="67">
        <v>1107</v>
      </c>
    </row>
    <row r="577" spans="1:14" x14ac:dyDescent="0.2">
      <c r="A577" s="1" t="s">
        <v>124</v>
      </c>
      <c r="B577">
        <v>22</v>
      </c>
      <c r="C577">
        <v>33</v>
      </c>
      <c r="D577" s="67">
        <v>1080</v>
      </c>
    </row>
    <row r="578" spans="1:14" x14ac:dyDescent="0.2">
      <c r="A578" s="1" t="s">
        <v>125</v>
      </c>
      <c r="B578">
        <v>21</v>
      </c>
      <c r="C578">
        <v>33</v>
      </c>
      <c r="D578" s="67">
        <v>1046</v>
      </c>
      <c r="E578" s="67">
        <v>821.54166666666663</v>
      </c>
    </row>
    <row r="579" spans="1:14" x14ac:dyDescent="0.2">
      <c r="A579" s="1" t="s">
        <v>126</v>
      </c>
      <c r="B579">
        <v>21</v>
      </c>
      <c r="C579">
        <v>34</v>
      </c>
      <c r="D579" s="67">
        <v>1046</v>
      </c>
    </row>
    <row r="580" spans="1:14" x14ac:dyDescent="0.2">
      <c r="A580" s="1" t="s">
        <v>127</v>
      </c>
      <c r="B580">
        <v>21</v>
      </c>
      <c r="C580">
        <v>37</v>
      </c>
      <c r="D580" s="67">
        <v>1046</v>
      </c>
    </row>
    <row r="581" spans="1:14" x14ac:dyDescent="0.2">
      <c r="A581" s="1" t="s">
        <v>128</v>
      </c>
      <c r="B581">
        <v>22</v>
      </c>
      <c r="C581">
        <v>37</v>
      </c>
      <c r="D581" s="67">
        <v>1080</v>
      </c>
    </row>
    <row r="582" spans="1:14" x14ac:dyDescent="0.2">
      <c r="A582" s="1" t="s">
        <v>129</v>
      </c>
      <c r="B582">
        <v>21</v>
      </c>
      <c r="C582">
        <v>38</v>
      </c>
      <c r="D582" s="67">
        <v>1046</v>
      </c>
    </row>
    <row r="583" spans="1:14" x14ac:dyDescent="0.2">
      <c r="A583" s="1" t="s">
        <v>130</v>
      </c>
      <c r="B583">
        <v>19</v>
      </c>
      <c r="C583">
        <v>41</v>
      </c>
      <c r="D583" s="67">
        <v>1169</v>
      </c>
    </row>
    <row r="584" spans="1:14" x14ac:dyDescent="0.2">
      <c r="A584" s="1" t="s">
        <v>131</v>
      </c>
      <c r="B584">
        <v>18</v>
      </c>
      <c r="C584">
        <v>43</v>
      </c>
      <c r="D584" s="67">
        <v>1098</v>
      </c>
    </row>
    <row r="585" spans="1:14" x14ac:dyDescent="0.2">
      <c r="A585" s="1" t="s">
        <v>132</v>
      </c>
      <c r="B585">
        <v>18</v>
      </c>
      <c r="C585">
        <v>44</v>
      </c>
      <c r="D585" s="67">
        <v>1098</v>
      </c>
    </row>
    <row r="586" spans="1:14" x14ac:dyDescent="0.2">
      <c r="A586" s="1" t="s">
        <v>133</v>
      </c>
      <c r="B586">
        <v>18</v>
      </c>
      <c r="C586">
        <v>43</v>
      </c>
      <c r="D586" s="67">
        <v>1098</v>
      </c>
      <c r="F586" s="8" t="s">
        <v>537</v>
      </c>
      <c r="G586" s="8" t="s">
        <v>537</v>
      </c>
      <c r="H586" s="8" t="s">
        <v>537</v>
      </c>
      <c r="I586" s="8" t="s">
        <v>537</v>
      </c>
      <c r="J586" s="8" t="s">
        <v>537</v>
      </c>
    </row>
    <row r="587" spans="1:14" x14ac:dyDescent="0.2">
      <c r="A587" s="1" t="s">
        <v>134</v>
      </c>
      <c r="B587">
        <v>20</v>
      </c>
      <c r="C587">
        <v>38</v>
      </c>
      <c r="D587" s="67">
        <v>1003</v>
      </c>
      <c r="F587" s="8" t="s">
        <v>537</v>
      </c>
      <c r="G587" s="8" t="s">
        <v>537</v>
      </c>
      <c r="H587" s="8" t="s">
        <v>537</v>
      </c>
      <c r="I587" s="8" t="s">
        <v>537</v>
      </c>
      <c r="J587" s="8" t="s">
        <v>537</v>
      </c>
    </row>
    <row r="588" spans="1:14" x14ac:dyDescent="0.2">
      <c r="A588" s="1" t="s">
        <v>135</v>
      </c>
      <c r="B588">
        <v>23</v>
      </c>
      <c r="C588">
        <v>31</v>
      </c>
      <c r="D588" s="67">
        <v>1107</v>
      </c>
      <c r="F588" s="8" t="s">
        <v>537</v>
      </c>
      <c r="G588" s="8" t="s">
        <v>537</v>
      </c>
      <c r="H588" s="8" t="s">
        <v>537</v>
      </c>
      <c r="I588" s="8" t="s">
        <v>537</v>
      </c>
      <c r="J588" s="8" t="s">
        <v>537</v>
      </c>
    </row>
    <row r="589" spans="1:14" x14ac:dyDescent="0.2">
      <c r="A589" s="1" t="s">
        <v>136</v>
      </c>
      <c r="B589" s="8">
        <v>26</v>
      </c>
      <c r="C589" s="8">
        <v>26</v>
      </c>
      <c r="D589" s="67">
        <v>0</v>
      </c>
      <c r="F589" s="8" t="s">
        <v>537</v>
      </c>
      <c r="G589" s="8" t="s">
        <v>537</v>
      </c>
      <c r="H589" s="8" t="s">
        <v>537</v>
      </c>
      <c r="I589" s="8" t="s">
        <v>537</v>
      </c>
      <c r="J589" s="8" t="s">
        <v>537</v>
      </c>
    </row>
    <row r="590" spans="1:14" x14ac:dyDescent="0.2">
      <c r="A590" s="1" t="s">
        <v>137</v>
      </c>
      <c r="B590" s="8">
        <v>27</v>
      </c>
      <c r="C590" s="8">
        <v>23</v>
      </c>
      <c r="D590" s="67">
        <v>0</v>
      </c>
      <c r="F590" s="8" t="s">
        <v>537</v>
      </c>
      <c r="G590" s="8" t="s">
        <v>537</v>
      </c>
      <c r="H590" s="8" t="s">
        <v>537</v>
      </c>
      <c r="I590" s="8" t="s">
        <v>537</v>
      </c>
      <c r="J590" s="8" t="s">
        <v>537</v>
      </c>
      <c r="K590" s="8"/>
      <c r="L590" s="8"/>
      <c r="M590" s="8"/>
      <c r="N590" s="8"/>
    </row>
    <row r="591" spans="1:14" x14ac:dyDescent="0.2">
      <c r="A591" s="1" t="s">
        <v>138</v>
      </c>
      <c r="B591" s="8">
        <v>29</v>
      </c>
      <c r="C591" s="8">
        <v>21</v>
      </c>
      <c r="D591" s="67">
        <v>0</v>
      </c>
      <c r="F591" s="8" t="s">
        <v>537</v>
      </c>
      <c r="G591" s="8" t="s">
        <v>537</v>
      </c>
      <c r="H591" s="8" t="s">
        <v>537</v>
      </c>
      <c r="I591" s="8" t="s">
        <v>537</v>
      </c>
      <c r="J591" s="8" t="s">
        <v>537</v>
      </c>
      <c r="K591" s="8"/>
      <c r="L591" s="8"/>
      <c r="M591" s="8"/>
      <c r="N591" s="8"/>
    </row>
    <row r="592" spans="1:14" x14ac:dyDescent="0.2">
      <c r="A592" s="1" t="s">
        <v>139</v>
      </c>
      <c r="B592" s="8">
        <v>30</v>
      </c>
      <c r="C592" s="8">
        <v>21</v>
      </c>
      <c r="D592" s="67">
        <v>0</v>
      </c>
      <c r="F592" s="8" t="s">
        <v>537</v>
      </c>
      <c r="G592" s="8" t="s">
        <v>537</v>
      </c>
      <c r="H592" s="8" t="s">
        <v>537</v>
      </c>
      <c r="I592" s="8" t="s">
        <v>537</v>
      </c>
      <c r="J592" s="8" t="s">
        <v>537</v>
      </c>
      <c r="K592" s="8"/>
      <c r="L592" s="8"/>
      <c r="M592" s="8"/>
      <c r="N592" s="8"/>
    </row>
    <row r="593" spans="1:18" x14ac:dyDescent="0.2">
      <c r="A593" s="1" t="s">
        <v>140</v>
      </c>
      <c r="B593" s="8">
        <v>31</v>
      </c>
      <c r="C593" s="8">
        <v>21</v>
      </c>
      <c r="D593" s="67">
        <v>0</v>
      </c>
      <c r="F593" s="8" t="s">
        <v>537</v>
      </c>
      <c r="G593" s="8" t="s">
        <v>537</v>
      </c>
      <c r="H593" s="8" t="s">
        <v>537</v>
      </c>
      <c r="I593" s="8" t="s">
        <v>537</v>
      </c>
      <c r="J593" s="8" t="s">
        <v>537</v>
      </c>
      <c r="K593" s="8"/>
      <c r="L593" s="8"/>
      <c r="M593" s="8"/>
      <c r="N593" s="8"/>
    </row>
    <row r="594" spans="1:18" x14ac:dyDescent="0.2">
      <c r="A594" s="1" t="s">
        <v>141</v>
      </c>
      <c r="B594" s="8">
        <v>32</v>
      </c>
      <c r="C594" s="8">
        <v>20</v>
      </c>
      <c r="D594" s="67">
        <v>0</v>
      </c>
      <c r="F594" s="8" t="s">
        <v>537</v>
      </c>
      <c r="G594" s="8" t="s">
        <v>537</v>
      </c>
      <c r="H594" s="8" t="s">
        <v>537</v>
      </c>
      <c r="I594" s="8" t="s">
        <v>537</v>
      </c>
      <c r="J594" s="8" t="s">
        <v>537</v>
      </c>
      <c r="K594" s="8"/>
      <c r="L594" s="8"/>
      <c r="M594" s="8"/>
      <c r="N594" s="8"/>
    </row>
    <row r="595" spans="1:18" x14ac:dyDescent="0.2">
      <c r="A595" s="1" t="s">
        <v>142</v>
      </c>
      <c r="B595" s="8">
        <v>32</v>
      </c>
      <c r="C595" s="8">
        <v>20</v>
      </c>
      <c r="D595" s="67">
        <v>0</v>
      </c>
      <c r="F595" s="8" t="s">
        <v>537</v>
      </c>
      <c r="G595" s="8" t="s">
        <v>537</v>
      </c>
      <c r="H595" s="8" t="s">
        <v>537</v>
      </c>
      <c r="I595" s="8" t="s">
        <v>537</v>
      </c>
      <c r="J595" s="8" t="s">
        <v>537</v>
      </c>
      <c r="K595" s="8"/>
      <c r="L595" s="8"/>
      <c r="M595" s="8"/>
      <c r="N595" s="8"/>
    </row>
    <row r="596" spans="1:18" x14ac:dyDescent="0.2">
      <c r="A596" s="1" t="s">
        <v>143</v>
      </c>
      <c r="B596" s="8">
        <v>31</v>
      </c>
      <c r="C596" s="8">
        <v>20</v>
      </c>
      <c r="D596" s="67">
        <v>0</v>
      </c>
      <c r="K596" s="8"/>
      <c r="L596" s="8"/>
      <c r="M596" s="8"/>
      <c r="N596" s="8"/>
    </row>
    <row r="597" spans="1:18" x14ac:dyDescent="0.2">
      <c r="A597" s="1" t="s">
        <v>144</v>
      </c>
      <c r="B597" s="8">
        <v>29</v>
      </c>
      <c r="C597" s="8">
        <v>23</v>
      </c>
      <c r="D597" s="67">
        <v>0</v>
      </c>
      <c r="K597" s="8"/>
      <c r="L597" s="8"/>
      <c r="M597" s="8"/>
      <c r="N597" s="8"/>
    </row>
    <row r="598" spans="1:18" x14ac:dyDescent="0.2">
      <c r="A598" s="1" t="s">
        <v>145</v>
      </c>
      <c r="B598" s="8">
        <v>28</v>
      </c>
      <c r="C598" s="8">
        <v>25</v>
      </c>
      <c r="D598" s="67">
        <v>0</v>
      </c>
      <c r="K598" s="8"/>
      <c r="L598" s="8"/>
      <c r="M598" s="8"/>
      <c r="N598" s="8"/>
    </row>
    <row r="599" spans="1:18" x14ac:dyDescent="0.2">
      <c r="A599" s="1" t="s">
        <v>146</v>
      </c>
      <c r="B599" s="8">
        <v>27</v>
      </c>
      <c r="C599" s="8">
        <v>26</v>
      </c>
      <c r="D599" s="67">
        <v>0</v>
      </c>
      <c r="K599" s="8"/>
      <c r="L599" s="8"/>
      <c r="M599" s="8"/>
      <c r="N599" s="8"/>
    </row>
    <row r="600" spans="1:18" x14ac:dyDescent="0.2">
      <c r="A600" s="1" t="s">
        <v>147</v>
      </c>
      <c r="B600" s="8">
        <v>26</v>
      </c>
      <c r="C600" s="8">
        <v>28</v>
      </c>
      <c r="D600" s="67">
        <v>0</v>
      </c>
      <c r="K600" s="8"/>
      <c r="L600" s="8"/>
      <c r="M600" s="8"/>
      <c r="N600" s="8"/>
    </row>
    <row r="601" spans="1:18" x14ac:dyDescent="0.2">
      <c r="A601" s="1" t="s">
        <v>148</v>
      </c>
      <c r="B601">
        <v>26</v>
      </c>
      <c r="C601">
        <v>30</v>
      </c>
      <c r="D601" s="67">
        <v>1169</v>
      </c>
      <c r="K601" s="8"/>
      <c r="L601" s="8"/>
      <c r="M601" s="8"/>
      <c r="N601" s="8"/>
    </row>
    <row r="602" spans="1:18" x14ac:dyDescent="0.2">
      <c r="A602" s="1" t="s">
        <v>149</v>
      </c>
      <c r="B602">
        <v>25</v>
      </c>
      <c r="C602">
        <v>32</v>
      </c>
      <c r="D602" s="67">
        <v>1150</v>
      </c>
      <c r="E602" s="67">
        <v>546.25</v>
      </c>
      <c r="K602" s="8"/>
    </row>
    <row r="603" spans="1:18" x14ac:dyDescent="0.2">
      <c r="A603" s="1" t="s">
        <v>150</v>
      </c>
      <c r="B603" s="8">
        <v>22</v>
      </c>
      <c r="C603" s="8">
        <v>35</v>
      </c>
      <c r="D603" s="67">
        <v>1080</v>
      </c>
      <c r="K603" s="8"/>
      <c r="L603" s="8"/>
      <c r="M603" s="8"/>
      <c r="N603" s="8"/>
    </row>
    <row r="604" spans="1:18" x14ac:dyDescent="0.2">
      <c r="A604" s="1" t="s">
        <v>151</v>
      </c>
      <c r="B604" s="8">
        <v>21</v>
      </c>
      <c r="C604" s="8">
        <v>38</v>
      </c>
      <c r="D604" s="67">
        <v>1046</v>
      </c>
      <c r="K604" s="8"/>
      <c r="L604" s="8"/>
      <c r="M604" s="8"/>
      <c r="N604" s="8"/>
    </row>
    <row r="605" spans="1:18" x14ac:dyDescent="0.2">
      <c r="A605" s="1" t="s">
        <v>152</v>
      </c>
      <c r="B605" s="8">
        <v>20</v>
      </c>
      <c r="C605" s="8">
        <v>40</v>
      </c>
      <c r="D605" s="67">
        <v>1231</v>
      </c>
      <c r="K605" s="8"/>
      <c r="L605" s="8"/>
      <c r="M605" s="8"/>
      <c r="N605" s="8"/>
    </row>
    <row r="606" spans="1:18" x14ac:dyDescent="0.2">
      <c r="A606" s="1" t="s">
        <v>153</v>
      </c>
      <c r="B606" s="8">
        <v>19</v>
      </c>
      <c r="C606" s="8">
        <v>44</v>
      </c>
      <c r="D606" s="67">
        <v>1169</v>
      </c>
      <c r="K606" s="8"/>
      <c r="L606" s="8"/>
      <c r="M606" s="8"/>
      <c r="N606" s="8"/>
    </row>
    <row r="607" spans="1:18" x14ac:dyDescent="0.2">
      <c r="A607" s="1" t="s">
        <v>154</v>
      </c>
      <c r="B607" s="8">
        <v>17</v>
      </c>
      <c r="C607" s="8">
        <v>47</v>
      </c>
      <c r="D607" s="67">
        <v>1016</v>
      </c>
    </row>
    <row r="608" spans="1:18" x14ac:dyDescent="0.2">
      <c r="A608" s="1" t="s">
        <v>155</v>
      </c>
      <c r="B608" s="8">
        <v>17</v>
      </c>
      <c r="C608" s="8">
        <v>47</v>
      </c>
      <c r="D608" s="67">
        <v>1016</v>
      </c>
      <c r="O608" s="8"/>
      <c r="P608" s="8"/>
      <c r="Q608" s="8"/>
      <c r="R608" s="8"/>
    </row>
    <row r="609" spans="1:18" x14ac:dyDescent="0.2">
      <c r="A609" s="1" t="s">
        <v>156</v>
      </c>
      <c r="B609" s="8">
        <v>18</v>
      </c>
      <c r="C609" s="8">
        <v>45</v>
      </c>
      <c r="D609" s="67">
        <v>1098</v>
      </c>
    </row>
    <row r="610" spans="1:18" x14ac:dyDescent="0.2">
      <c r="A610" s="1" t="s">
        <v>157</v>
      </c>
      <c r="B610" s="8">
        <v>19</v>
      </c>
      <c r="C610" s="8">
        <v>43</v>
      </c>
      <c r="D610" s="67">
        <v>1169</v>
      </c>
      <c r="F610" s="8" t="s">
        <v>537</v>
      </c>
      <c r="G610" s="8" t="s">
        <v>537</v>
      </c>
      <c r="H610" s="8" t="s">
        <v>537</v>
      </c>
      <c r="I610" s="8" t="s">
        <v>537</v>
      </c>
      <c r="J610" s="8" t="s">
        <v>537</v>
      </c>
    </row>
    <row r="611" spans="1:18" x14ac:dyDescent="0.2">
      <c r="A611" s="1" t="s">
        <v>158</v>
      </c>
      <c r="B611" s="8">
        <v>21</v>
      </c>
      <c r="C611" s="8">
        <v>36</v>
      </c>
      <c r="D611" s="67">
        <v>1046</v>
      </c>
      <c r="F611" s="8" t="s">
        <v>537</v>
      </c>
      <c r="G611" s="8" t="s">
        <v>537</v>
      </c>
      <c r="H611" s="8" t="s">
        <v>537</v>
      </c>
      <c r="I611" s="8" t="s">
        <v>537</v>
      </c>
      <c r="J611" s="8" t="s">
        <v>537</v>
      </c>
    </row>
    <row r="612" spans="1:18" x14ac:dyDescent="0.2">
      <c r="A612" s="1" t="s">
        <v>159</v>
      </c>
      <c r="B612" s="8">
        <v>24</v>
      </c>
      <c r="C612" s="8">
        <v>30</v>
      </c>
      <c r="D612" s="67">
        <v>1130</v>
      </c>
      <c r="F612" s="8" t="s">
        <v>537</v>
      </c>
      <c r="G612" s="8" t="s">
        <v>537</v>
      </c>
      <c r="H612" s="8" t="s">
        <v>537</v>
      </c>
      <c r="I612" s="8" t="s">
        <v>537</v>
      </c>
      <c r="J612" s="8" t="s">
        <v>537</v>
      </c>
    </row>
    <row r="613" spans="1:18" x14ac:dyDescent="0.2">
      <c r="A613" s="1" t="s">
        <v>160</v>
      </c>
      <c r="B613" s="8">
        <v>26</v>
      </c>
      <c r="C613" s="8">
        <v>25</v>
      </c>
      <c r="D613" s="67">
        <v>0</v>
      </c>
      <c r="F613" s="8" t="s">
        <v>537</v>
      </c>
      <c r="G613" s="8" t="s">
        <v>537</v>
      </c>
      <c r="H613" s="8" t="s">
        <v>537</v>
      </c>
      <c r="I613" s="8" t="s">
        <v>537</v>
      </c>
      <c r="J613" s="8" t="s">
        <v>537</v>
      </c>
    </row>
    <row r="614" spans="1:18" x14ac:dyDescent="0.2">
      <c r="A614" s="1" t="s">
        <v>161</v>
      </c>
      <c r="B614" s="8">
        <v>28</v>
      </c>
      <c r="C614" s="8">
        <v>21</v>
      </c>
      <c r="D614" s="67">
        <v>0</v>
      </c>
      <c r="F614" s="8" t="s">
        <v>537</v>
      </c>
      <c r="G614" s="8" t="s">
        <v>537</v>
      </c>
      <c r="H614" s="8" t="s">
        <v>537</v>
      </c>
      <c r="I614" s="8" t="s">
        <v>537</v>
      </c>
      <c r="J614" s="8" t="s">
        <v>537</v>
      </c>
    </row>
    <row r="615" spans="1:18" x14ac:dyDescent="0.2">
      <c r="A615" s="1" t="s">
        <v>162</v>
      </c>
      <c r="B615" s="8">
        <v>29</v>
      </c>
      <c r="C615" s="8">
        <v>18</v>
      </c>
      <c r="D615" s="67">
        <v>0</v>
      </c>
      <c r="F615" s="8" t="s">
        <v>537</v>
      </c>
      <c r="G615" s="8" t="s">
        <v>537</v>
      </c>
      <c r="H615" s="8" t="s">
        <v>537</v>
      </c>
      <c r="I615" s="8" t="s">
        <v>537</v>
      </c>
      <c r="J615" s="8" t="s">
        <v>537</v>
      </c>
    </row>
    <row r="616" spans="1:18" x14ac:dyDescent="0.2">
      <c r="A616" s="1" t="s">
        <v>163</v>
      </c>
      <c r="B616" s="8">
        <v>29</v>
      </c>
      <c r="C616" s="8">
        <v>14</v>
      </c>
      <c r="D616" s="67">
        <v>0</v>
      </c>
      <c r="F616" s="8" t="s">
        <v>537</v>
      </c>
      <c r="G616" s="8" t="s">
        <v>537</v>
      </c>
      <c r="H616" s="8" t="s">
        <v>537</v>
      </c>
      <c r="I616" s="8" t="s">
        <v>537</v>
      </c>
      <c r="J616" s="8" t="s">
        <v>537</v>
      </c>
    </row>
    <row r="617" spans="1:18" x14ac:dyDescent="0.2">
      <c r="A617" s="1" t="s">
        <v>164</v>
      </c>
      <c r="B617" s="8">
        <v>29</v>
      </c>
      <c r="C617" s="8">
        <v>12</v>
      </c>
      <c r="D617" s="67">
        <v>0</v>
      </c>
      <c r="F617" s="8" t="s">
        <v>537</v>
      </c>
      <c r="G617" s="8" t="s">
        <v>537</v>
      </c>
      <c r="H617" s="8" t="s">
        <v>537</v>
      </c>
      <c r="I617" s="8" t="s">
        <v>537</v>
      </c>
      <c r="J617" s="8" t="s">
        <v>537</v>
      </c>
    </row>
    <row r="618" spans="1:18" x14ac:dyDescent="0.2">
      <c r="A618" s="1" t="s">
        <v>165</v>
      </c>
      <c r="B618" s="8">
        <v>29</v>
      </c>
      <c r="C618" s="8">
        <v>11</v>
      </c>
      <c r="D618" s="67">
        <v>0</v>
      </c>
      <c r="F618" s="8" t="s">
        <v>537</v>
      </c>
      <c r="G618" s="8" t="s">
        <v>537</v>
      </c>
      <c r="H618" s="8" t="s">
        <v>537</v>
      </c>
      <c r="I618" s="8" t="s">
        <v>537</v>
      </c>
      <c r="J618" s="8" t="s">
        <v>537</v>
      </c>
    </row>
    <row r="619" spans="1:18" x14ac:dyDescent="0.2">
      <c r="A619" s="1" t="s">
        <v>166</v>
      </c>
      <c r="B619" s="8">
        <v>28</v>
      </c>
      <c r="C619" s="8">
        <v>12</v>
      </c>
      <c r="D619" s="67">
        <v>0</v>
      </c>
      <c r="F619" s="8" t="s">
        <v>537</v>
      </c>
      <c r="G619" s="8" t="s">
        <v>537</v>
      </c>
      <c r="H619" s="8" t="s">
        <v>537</v>
      </c>
      <c r="I619" s="8" t="s">
        <v>537</v>
      </c>
      <c r="J619" s="8" t="s">
        <v>537</v>
      </c>
    </row>
    <row r="620" spans="1:18" x14ac:dyDescent="0.2">
      <c r="A620" s="1" t="s">
        <v>167</v>
      </c>
      <c r="B620" s="8">
        <v>26</v>
      </c>
      <c r="C620" s="8">
        <v>12</v>
      </c>
      <c r="D620" s="67">
        <v>0</v>
      </c>
    </row>
    <row r="621" spans="1:18" s="8" customFormat="1" x14ac:dyDescent="0.2">
      <c r="A621" s="11" t="s">
        <v>168</v>
      </c>
      <c r="B621" s="8">
        <v>25</v>
      </c>
      <c r="C621" s="8">
        <v>12</v>
      </c>
      <c r="D621" s="67">
        <v>0</v>
      </c>
      <c r="O621"/>
      <c r="P621"/>
      <c r="Q621"/>
      <c r="R621"/>
    </row>
    <row r="622" spans="1:18" x14ac:dyDescent="0.2">
      <c r="A622" s="1" t="s">
        <v>169</v>
      </c>
      <c r="B622" s="8">
        <v>23</v>
      </c>
      <c r="C622" s="8">
        <v>11</v>
      </c>
      <c r="D622" s="67">
        <v>0</v>
      </c>
    </row>
    <row r="623" spans="1:18" x14ac:dyDescent="0.2">
      <c r="A623" s="1" t="s">
        <v>170</v>
      </c>
      <c r="B623" s="8">
        <v>22</v>
      </c>
      <c r="C623" s="8">
        <v>11</v>
      </c>
      <c r="D623" s="67">
        <v>0</v>
      </c>
    </row>
    <row r="624" spans="1:18" x14ac:dyDescent="0.2">
      <c r="A624" s="1" t="s">
        <v>171</v>
      </c>
      <c r="B624" s="8">
        <v>21</v>
      </c>
      <c r="C624" s="8">
        <v>11</v>
      </c>
      <c r="D624" s="67">
        <v>0</v>
      </c>
    </row>
    <row r="625" spans="1:10" x14ac:dyDescent="0.2">
      <c r="A625" s="1" t="s">
        <v>172</v>
      </c>
      <c r="B625" s="8">
        <v>19</v>
      </c>
      <c r="C625" s="8">
        <v>12</v>
      </c>
      <c r="D625" s="67">
        <v>0</v>
      </c>
    </row>
    <row r="626" spans="1:10" x14ac:dyDescent="0.2">
      <c r="A626" s="1" t="s">
        <v>173</v>
      </c>
      <c r="B626" s="8">
        <v>19</v>
      </c>
      <c r="C626" s="8">
        <v>12</v>
      </c>
      <c r="D626" s="67">
        <v>0</v>
      </c>
      <c r="E626" s="67">
        <v>458.375</v>
      </c>
    </row>
    <row r="627" spans="1:10" x14ac:dyDescent="0.2">
      <c r="A627" s="1" t="s">
        <v>174</v>
      </c>
      <c r="B627">
        <v>18</v>
      </c>
      <c r="C627">
        <v>12</v>
      </c>
      <c r="D627" s="67">
        <v>0</v>
      </c>
    </row>
    <row r="628" spans="1:10" x14ac:dyDescent="0.2">
      <c r="A628" s="1" t="s">
        <v>175</v>
      </c>
      <c r="B628">
        <v>17</v>
      </c>
      <c r="C628">
        <v>11</v>
      </c>
      <c r="D628" s="67">
        <v>0</v>
      </c>
    </row>
    <row r="629" spans="1:10" x14ac:dyDescent="0.2">
      <c r="A629" s="1" t="s">
        <v>176</v>
      </c>
      <c r="B629">
        <v>16</v>
      </c>
      <c r="C629">
        <v>12</v>
      </c>
      <c r="D629" s="67">
        <v>0</v>
      </c>
    </row>
    <row r="630" spans="1:10" x14ac:dyDescent="0.2">
      <c r="A630" s="1" t="s">
        <v>177</v>
      </c>
      <c r="B630">
        <v>15</v>
      </c>
      <c r="C630">
        <v>16</v>
      </c>
      <c r="D630" s="67">
        <v>0</v>
      </c>
    </row>
    <row r="631" spans="1:10" x14ac:dyDescent="0.2">
      <c r="A631" s="1" t="s">
        <v>178</v>
      </c>
      <c r="B631">
        <v>14</v>
      </c>
      <c r="C631">
        <v>25</v>
      </c>
      <c r="D631" s="67">
        <v>0</v>
      </c>
    </row>
    <row r="632" spans="1:10" x14ac:dyDescent="0.2">
      <c r="A632" s="1" t="s">
        <v>179</v>
      </c>
      <c r="B632">
        <v>13</v>
      </c>
      <c r="C632">
        <v>37</v>
      </c>
      <c r="D632" s="67">
        <v>0</v>
      </c>
    </row>
    <row r="633" spans="1:10" x14ac:dyDescent="0.2">
      <c r="A633" s="1" t="s">
        <v>180</v>
      </c>
      <c r="B633">
        <v>12</v>
      </c>
      <c r="C633">
        <v>54</v>
      </c>
      <c r="D633" s="67">
        <v>0</v>
      </c>
    </row>
    <row r="634" spans="1:10" x14ac:dyDescent="0.2">
      <c r="A634" s="1" t="s">
        <v>181</v>
      </c>
      <c r="B634">
        <v>12</v>
      </c>
      <c r="C634">
        <v>67</v>
      </c>
      <c r="D634" s="67">
        <v>0</v>
      </c>
      <c r="F634" s="8" t="s">
        <v>537</v>
      </c>
      <c r="G634" s="8" t="s">
        <v>537</v>
      </c>
      <c r="H634" s="8" t="s">
        <v>537</v>
      </c>
      <c r="I634" s="8" t="s">
        <v>537</v>
      </c>
      <c r="J634" s="8" t="s">
        <v>537</v>
      </c>
    </row>
    <row r="635" spans="1:10" x14ac:dyDescent="0.2">
      <c r="A635" s="1" t="s">
        <v>182</v>
      </c>
      <c r="B635">
        <v>15</v>
      </c>
      <c r="C635">
        <v>69</v>
      </c>
      <c r="D635" s="67">
        <v>1132</v>
      </c>
      <c r="F635" s="8" t="s">
        <v>537</v>
      </c>
      <c r="G635" s="8" t="s">
        <v>537</v>
      </c>
      <c r="H635" s="8" t="s">
        <v>537</v>
      </c>
      <c r="I635" s="8" t="s">
        <v>537</v>
      </c>
      <c r="J635" s="8" t="s">
        <v>537</v>
      </c>
    </row>
    <row r="636" spans="1:10" x14ac:dyDescent="0.2">
      <c r="A636" s="1" t="s">
        <v>183</v>
      </c>
      <c r="B636">
        <v>17</v>
      </c>
      <c r="C636">
        <v>63</v>
      </c>
      <c r="D636" s="67">
        <v>1242</v>
      </c>
      <c r="F636" s="8" t="s">
        <v>537</v>
      </c>
      <c r="G636" s="8" t="s">
        <v>537</v>
      </c>
      <c r="H636" s="8" t="s">
        <v>537</v>
      </c>
      <c r="I636" s="8" t="s">
        <v>537</v>
      </c>
      <c r="J636" s="8" t="s">
        <v>537</v>
      </c>
    </row>
    <row r="637" spans="1:10" x14ac:dyDescent="0.2">
      <c r="A637" s="1" t="s">
        <v>184</v>
      </c>
      <c r="B637">
        <v>19</v>
      </c>
      <c r="C637">
        <v>54</v>
      </c>
      <c r="D637" s="67">
        <v>1305</v>
      </c>
      <c r="F637" s="8" t="s">
        <v>537</v>
      </c>
      <c r="G637" s="8" t="s">
        <v>537</v>
      </c>
      <c r="H637" s="8" t="s">
        <v>537</v>
      </c>
      <c r="I637" s="8" t="s">
        <v>537</v>
      </c>
      <c r="J637" s="8" t="s">
        <v>537</v>
      </c>
    </row>
    <row r="638" spans="1:10" x14ac:dyDescent="0.2">
      <c r="A638" s="1" t="s">
        <v>185</v>
      </c>
      <c r="B638">
        <v>21</v>
      </c>
      <c r="C638">
        <v>44</v>
      </c>
      <c r="D638" s="67">
        <v>1286</v>
      </c>
      <c r="F638" s="8" t="s">
        <v>537</v>
      </c>
      <c r="G638" s="8" t="s">
        <v>537</v>
      </c>
      <c r="H638" s="8" t="s">
        <v>537</v>
      </c>
      <c r="I638" s="8" t="s">
        <v>537</v>
      </c>
      <c r="J638" s="8" t="s">
        <v>537</v>
      </c>
    </row>
    <row r="639" spans="1:10" x14ac:dyDescent="0.2">
      <c r="A639" s="1" t="s">
        <v>186</v>
      </c>
      <c r="B639">
        <v>23</v>
      </c>
      <c r="C639">
        <v>35</v>
      </c>
      <c r="D639" s="67">
        <v>1107</v>
      </c>
      <c r="F639" s="8" t="s">
        <v>537</v>
      </c>
      <c r="G639" s="8" t="s">
        <v>537</v>
      </c>
      <c r="H639" s="8" t="s">
        <v>537</v>
      </c>
      <c r="I639" s="8" t="s">
        <v>537</v>
      </c>
      <c r="J639" s="8" t="s">
        <v>537</v>
      </c>
    </row>
    <row r="640" spans="1:10" x14ac:dyDescent="0.2">
      <c r="A640" s="1" t="s">
        <v>187</v>
      </c>
      <c r="B640">
        <v>24</v>
      </c>
      <c r="C640">
        <v>28</v>
      </c>
      <c r="D640" s="67">
        <v>0</v>
      </c>
      <c r="F640" s="8" t="s">
        <v>537</v>
      </c>
      <c r="G640" s="8" t="s">
        <v>537</v>
      </c>
      <c r="H640" s="8" t="s">
        <v>537</v>
      </c>
      <c r="I640" s="8" t="s">
        <v>537</v>
      </c>
      <c r="J640" s="8" t="s">
        <v>537</v>
      </c>
    </row>
    <row r="641" spans="1:11" x14ac:dyDescent="0.2">
      <c r="A641" s="1" t="s">
        <v>188</v>
      </c>
      <c r="B641">
        <v>25</v>
      </c>
      <c r="C641">
        <v>24</v>
      </c>
      <c r="D641" s="67">
        <v>0</v>
      </c>
      <c r="F641" s="8" t="s">
        <v>537</v>
      </c>
      <c r="G641" s="8" t="s">
        <v>537</v>
      </c>
      <c r="H641" s="8" t="s">
        <v>537</v>
      </c>
      <c r="I641" s="8" t="s">
        <v>537</v>
      </c>
      <c r="J641" s="8" t="s">
        <v>537</v>
      </c>
    </row>
    <row r="642" spans="1:11" x14ac:dyDescent="0.2">
      <c r="A642" s="1" t="s">
        <v>189</v>
      </c>
      <c r="B642">
        <v>26</v>
      </c>
      <c r="C642">
        <v>19</v>
      </c>
      <c r="D642" s="67">
        <v>0</v>
      </c>
      <c r="F642" s="8" t="s">
        <v>537</v>
      </c>
      <c r="G642" s="8" t="s">
        <v>537</v>
      </c>
      <c r="H642" s="8" t="s">
        <v>537</v>
      </c>
      <c r="I642" s="8" t="s">
        <v>537</v>
      </c>
      <c r="J642" s="8" t="s">
        <v>537</v>
      </c>
    </row>
    <row r="643" spans="1:11" x14ac:dyDescent="0.2">
      <c r="A643" s="1" t="s">
        <v>190</v>
      </c>
      <c r="B643">
        <v>26</v>
      </c>
      <c r="C643">
        <v>14</v>
      </c>
      <c r="D643" s="67">
        <v>0</v>
      </c>
      <c r="F643" s="8" t="s">
        <v>537</v>
      </c>
      <c r="G643" s="8" t="s">
        <v>537</v>
      </c>
      <c r="H643" s="8" t="s">
        <v>537</v>
      </c>
      <c r="I643" s="8" t="s">
        <v>537</v>
      </c>
      <c r="J643" s="8" t="s">
        <v>537</v>
      </c>
    </row>
    <row r="644" spans="1:11" x14ac:dyDescent="0.2">
      <c r="A644" s="1" t="s">
        <v>536</v>
      </c>
      <c r="B644"/>
      <c r="D644" s="67">
        <v>0</v>
      </c>
    </row>
    <row r="645" spans="1:11" x14ac:dyDescent="0.2">
      <c r="A645" s="1" t="s">
        <v>191</v>
      </c>
      <c r="B645">
        <v>27</v>
      </c>
      <c r="C645">
        <v>5</v>
      </c>
      <c r="D645" s="67">
        <v>0</v>
      </c>
    </row>
    <row r="646" spans="1:11" x14ac:dyDescent="0.2">
      <c r="A646" s="1" t="s">
        <v>192</v>
      </c>
      <c r="B646">
        <v>23</v>
      </c>
      <c r="C646">
        <v>10</v>
      </c>
      <c r="D646" s="67">
        <v>0</v>
      </c>
      <c r="E646" s="67">
        <v>303.60000000000002</v>
      </c>
    </row>
    <row r="647" spans="1:11" x14ac:dyDescent="0.2">
      <c r="A647" s="1" t="s">
        <v>193</v>
      </c>
      <c r="B647">
        <v>20</v>
      </c>
      <c r="C647">
        <v>40</v>
      </c>
      <c r="D647" s="67">
        <v>1231</v>
      </c>
    </row>
    <row r="648" spans="1:11" x14ac:dyDescent="0.2">
      <c r="A648" s="1" t="s">
        <v>194</v>
      </c>
      <c r="B648">
        <v>18</v>
      </c>
      <c r="C648">
        <v>55</v>
      </c>
      <c r="D648" s="67">
        <v>1206</v>
      </c>
    </row>
    <row r="649" spans="1:11" x14ac:dyDescent="0.2">
      <c r="A649" s="1" t="s">
        <v>195</v>
      </c>
      <c r="B649">
        <v>16</v>
      </c>
      <c r="C649">
        <v>70</v>
      </c>
      <c r="D649" s="67">
        <v>1607</v>
      </c>
    </row>
    <row r="650" spans="1:11" x14ac:dyDescent="0.2">
      <c r="A650" s="1" t="s">
        <v>196</v>
      </c>
      <c r="B650">
        <v>15</v>
      </c>
      <c r="C650">
        <v>75</v>
      </c>
      <c r="D650" s="67">
        <v>1423</v>
      </c>
    </row>
    <row r="651" spans="1:11" x14ac:dyDescent="0.2">
      <c r="A651" s="1" t="s">
        <v>197</v>
      </c>
      <c r="B651">
        <v>14</v>
      </c>
      <c r="C651">
        <v>80</v>
      </c>
      <c r="D651" s="67">
        <v>0</v>
      </c>
    </row>
    <row r="652" spans="1:11" x14ac:dyDescent="0.2">
      <c r="A652" s="1" t="s">
        <v>198</v>
      </c>
      <c r="B652">
        <v>13</v>
      </c>
      <c r="C652">
        <v>85</v>
      </c>
      <c r="D652" s="67">
        <v>0</v>
      </c>
    </row>
    <row r="653" spans="1:11" x14ac:dyDescent="0.2">
      <c r="A653" s="1" t="s">
        <v>199</v>
      </c>
      <c r="B653">
        <v>14</v>
      </c>
      <c r="C653">
        <v>79</v>
      </c>
      <c r="D653" s="67">
        <v>0</v>
      </c>
    </row>
    <row r="654" spans="1:11" x14ac:dyDescent="0.2">
      <c r="A654" s="1" t="s">
        <v>200</v>
      </c>
      <c r="B654">
        <v>15</v>
      </c>
      <c r="C654">
        <v>72</v>
      </c>
      <c r="D654" s="67">
        <v>1423</v>
      </c>
      <c r="F654" s="8">
        <v>12.9</v>
      </c>
      <c r="G654" s="8">
        <v>68.5</v>
      </c>
      <c r="H654" s="8">
        <v>160540</v>
      </c>
      <c r="I654" s="8">
        <v>10.1</v>
      </c>
      <c r="J654" s="8">
        <v>76.8</v>
      </c>
      <c r="K654">
        <v>187515</v>
      </c>
    </row>
    <row r="655" spans="1:11" x14ac:dyDescent="0.2">
      <c r="A655" s="1" t="s">
        <v>201</v>
      </c>
      <c r="B655">
        <v>16</v>
      </c>
      <c r="C655">
        <v>66</v>
      </c>
      <c r="D655" s="67">
        <v>1173</v>
      </c>
      <c r="F655" s="8">
        <v>14.9</v>
      </c>
      <c r="G655" s="8">
        <v>34.4</v>
      </c>
      <c r="H655" s="8">
        <v>160540</v>
      </c>
      <c r="I655" s="8">
        <v>13.5</v>
      </c>
      <c r="J655" s="8">
        <v>40.700000000000003</v>
      </c>
      <c r="K655">
        <v>187515</v>
      </c>
    </row>
    <row r="656" spans="1:11" x14ac:dyDescent="0.2">
      <c r="A656" s="1" t="s">
        <v>202</v>
      </c>
      <c r="B656">
        <v>18</v>
      </c>
      <c r="C656">
        <v>54</v>
      </c>
      <c r="D656" s="67">
        <v>1206</v>
      </c>
      <c r="F656" s="8">
        <v>18.7</v>
      </c>
      <c r="G656" s="8">
        <v>31</v>
      </c>
      <c r="H656" s="8">
        <v>160540</v>
      </c>
      <c r="I656" s="8">
        <v>13.1</v>
      </c>
      <c r="J656" s="8">
        <v>52</v>
      </c>
      <c r="K656">
        <v>187515</v>
      </c>
    </row>
    <row r="657" spans="1:14" x14ac:dyDescent="0.2">
      <c r="A657" s="1" t="s">
        <v>203</v>
      </c>
      <c r="B657">
        <v>21</v>
      </c>
      <c r="C657">
        <v>22</v>
      </c>
      <c r="D657" s="67">
        <v>0</v>
      </c>
      <c r="F657" s="8">
        <v>18.899999999999999</v>
      </c>
      <c r="G657" s="8">
        <v>40.799999999999997</v>
      </c>
      <c r="H657" s="8">
        <v>160540</v>
      </c>
      <c r="I657" s="8">
        <v>21.8</v>
      </c>
      <c r="J657" s="8">
        <v>29.4</v>
      </c>
      <c r="K657">
        <v>187515</v>
      </c>
    </row>
    <row r="658" spans="1:14" x14ac:dyDescent="0.2">
      <c r="A658" s="1" t="s">
        <v>204</v>
      </c>
      <c r="B658">
        <v>23</v>
      </c>
      <c r="C658">
        <v>20</v>
      </c>
      <c r="D658" s="67">
        <v>0</v>
      </c>
      <c r="F658" s="8">
        <v>18.8</v>
      </c>
      <c r="G658" s="8">
        <v>37.299999999999997</v>
      </c>
      <c r="H658" s="8">
        <v>160540</v>
      </c>
      <c r="I658" s="8">
        <v>13.3</v>
      </c>
      <c r="J658" s="8">
        <v>68</v>
      </c>
      <c r="K658">
        <v>187515</v>
      </c>
    </row>
    <row r="659" spans="1:14" x14ac:dyDescent="0.2">
      <c r="A659" s="1" t="s">
        <v>205</v>
      </c>
      <c r="B659">
        <v>25</v>
      </c>
      <c r="C659">
        <v>16</v>
      </c>
      <c r="D659" s="67">
        <v>0</v>
      </c>
      <c r="F659" s="8">
        <v>19.399999999999999</v>
      </c>
      <c r="G659" s="8">
        <v>34.1</v>
      </c>
      <c r="H659" s="8">
        <v>160710</v>
      </c>
      <c r="I659" s="8">
        <v>23.3</v>
      </c>
      <c r="J659" s="8">
        <v>28.6</v>
      </c>
      <c r="K659">
        <v>187515</v>
      </c>
    </row>
    <row r="660" spans="1:14" x14ac:dyDescent="0.2">
      <c r="A660" s="1" t="s">
        <v>206</v>
      </c>
      <c r="B660">
        <v>26</v>
      </c>
      <c r="C660">
        <v>13</v>
      </c>
      <c r="D660" s="67">
        <v>0</v>
      </c>
      <c r="F660" s="8">
        <v>21.1</v>
      </c>
      <c r="G660" s="8">
        <v>34.200000000000003</v>
      </c>
      <c r="H660" s="8">
        <v>160710</v>
      </c>
      <c r="I660" s="8">
        <v>14.3</v>
      </c>
      <c r="J660" s="8">
        <v>64.099999999999994</v>
      </c>
      <c r="K660">
        <v>187515</v>
      </c>
    </row>
    <row r="661" spans="1:14" x14ac:dyDescent="0.2">
      <c r="A661" s="1" t="s">
        <v>207</v>
      </c>
      <c r="B661">
        <v>27</v>
      </c>
      <c r="C661">
        <v>10</v>
      </c>
      <c r="D661" s="67">
        <v>0</v>
      </c>
      <c r="F661" s="8">
        <v>21.4</v>
      </c>
      <c r="G661" s="8">
        <v>35.9</v>
      </c>
      <c r="H661" s="8">
        <v>160832</v>
      </c>
      <c r="I661" s="8">
        <v>24.5</v>
      </c>
      <c r="J661" s="8">
        <v>23.9</v>
      </c>
      <c r="K661">
        <v>187515</v>
      </c>
    </row>
    <row r="662" spans="1:14" x14ac:dyDescent="0.2">
      <c r="A662" s="1" t="s">
        <v>208</v>
      </c>
      <c r="B662">
        <v>27</v>
      </c>
      <c r="C662">
        <v>10</v>
      </c>
      <c r="D662" s="67">
        <v>0</v>
      </c>
      <c r="F662" s="8">
        <v>20.8</v>
      </c>
      <c r="G662" s="8">
        <v>37.700000000000003</v>
      </c>
      <c r="H662" s="8">
        <v>160919</v>
      </c>
      <c r="I662" s="8">
        <v>15.6</v>
      </c>
      <c r="J662" s="8">
        <v>56.5</v>
      </c>
      <c r="K662">
        <v>187609</v>
      </c>
    </row>
    <row r="663" spans="1:14" x14ac:dyDescent="0.2">
      <c r="A663" s="1" t="s">
        <v>209</v>
      </c>
      <c r="B663">
        <v>27</v>
      </c>
      <c r="C663">
        <v>11</v>
      </c>
      <c r="D663" s="67">
        <v>0</v>
      </c>
      <c r="F663" s="8">
        <v>21.3</v>
      </c>
      <c r="G663" s="8">
        <v>36.6</v>
      </c>
      <c r="H663" s="8">
        <v>160941</v>
      </c>
      <c r="I663" s="8">
        <v>15.2</v>
      </c>
      <c r="J663" s="8">
        <v>60.7</v>
      </c>
      <c r="K663">
        <v>187696</v>
      </c>
    </row>
    <row r="664" spans="1:14" x14ac:dyDescent="0.2">
      <c r="A664" s="1" t="s">
        <v>210</v>
      </c>
      <c r="B664">
        <v>26</v>
      </c>
      <c r="C664">
        <v>12</v>
      </c>
      <c r="D664" s="67">
        <v>0</v>
      </c>
    </row>
    <row r="665" spans="1:14" x14ac:dyDescent="0.2">
      <c r="A665" s="1" t="s">
        <v>211</v>
      </c>
      <c r="B665">
        <v>23</v>
      </c>
      <c r="C665">
        <v>14</v>
      </c>
      <c r="D665" s="67">
        <v>0</v>
      </c>
      <c r="F665" s="8">
        <f>AVERAGE(F654:F663)</f>
        <v>18.82</v>
      </c>
      <c r="G665" s="8">
        <f t="shared" ref="G665:J665" si="17">AVERAGE(G654:G663)</f>
        <v>39.049999999999997</v>
      </c>
      <c r="H665" s="8">
        <f t="shared" si="17"/>
        <v>160681.20000000001</v>
      </c>
      <c r="I665" s="8">
        <f t="shared" si="17"/>
        <v>16.469999999999995</v>
      </c>
      <c r="J665" s="8">
        <f t="shared" si="17"/>
        <v>50.07</v>
      </c>
    </row>
    <row r="666" spans="1:14" x14ac:dyDescent="0.2">
      <c r="A666" s="1" t="s">
        <v>212</v>
      </c>
      <c r="B666">
        <v>23</v>
      </c>
      <c r="C666">
        <v>12</v>
      </c>
      <c r="D666" s="67">
        <v>0</v>
      </c>
    </row>
    <row r="667" spans="1:14" x14ac:dyDescent="0.2">
      <c r="A667" s="1" t="s">
        <v>213</v>
      </c>
      <c r="B667">
        <v>21</v>
      </c>
      <c r="C667">
        <v>12</v>
      </c>
      <c r="D667" s="67">
        <v>0</v>
      </c>
    </row>
    <row r="668" spans="1:14" x14ac:dyDescent="0.2">
      <c r="A668" s="1" t="s">
        <v>214</v>
      </c>
      <c r="B668">
        <v>19</v>
      </c>
      <c r="C668">
        <v>14</v>
      </c>
      <c r="D668" s="67">
        <v>0</v>
      </c>
    </row>
    <row r="669" spans="1:14" x14ac:dyDescent="0.2">
      <c r="A669" s="1" t="s">
        <v>215</v>
      </c>
      <c r="B669">
        <v>18</v>
      </c>
      <c r="C669">
        <v>20</v>
      </c>
      <c r="D669" s="67">
        <v>0</v>
      </c>
    </row>
    <row r="670" spans="1:14" x14ac:dyDescent="0.2">
      <c r="A670" s="1" t="s">
        <v>216</v>
      </c>
      <c r="B670">
        <v>17</v>
      </c>
      <c r="C670">
        <v>27</v>
      </c>
      <c r="D670" s="67">
        <v>0</v>
      </c>
      <c r="E670" s="67">
        <v>386.20833333333331</v>
      </c>
      <c r="F670" s="69">
        <f>AVERAGE(F654:F669)</f>
        <v>18.82</v>
      </c>
      <c r="G670" s="69">
        <f>AVERAGE(G654:G669)</f>
        <v>39.050000000000004</v>
      </c>
      <c r="H670" s="69">
        <f>H678-H654</f>
        <v>610</v>
      </c>
      <c r="I670" s="69">
        <f>AVERAGE(I654:I669)</f>
        <v>16.469999999999995</v>
      </c>
      <c r="J670" s="69">
        <f>AVERAGE(J654:J669)</f>
        <v>50.07</v>
      </c>
      <c r="K670" s="55">
        <f>K678-K654</f>
        <v>180</v>
      </c>
      <c r="L670" s="8"/>
      <c r="M670" s="8"/>
      <c r="N670" s="8"/>
    </row>
    <row r="671" spans="1:14" x14ac:dyDescent="0.2">
      <c r="A671" s="1" t="s">
        <v>217</v>
      </c>
      <c r="B671">
        <v>16</v>
      </c>
      <c r="C671">
        <v>29</v>
      </c>
      <c r="D671" s="67">
        <v>0</v>
      </c>
    </row>
    <row r="672" spans="1:14" x14ac:dyDescent="0.2">
      <c r="A672" s="1" t="s">
        <v>218</v>
      </c>
      <c r="B672">
        <v>15</v>
      </c>
      <c r="C672">
        <v>32</v>
      </c>
      <c r="D672" s="67">
        <v>565</v>
      </c>
    </row>
    <row r="673" spans="1:11" x14ac:dyDescent="0.2">
      <c r="A673" s="1" t="s">
        <v>219</v>
      </c>
      <c r="B673">
        <v>14</v>
      </c>
      <c r="C673">
        <v>38</v>
      </c>
      <c r="D673" s="67">
        <v>0</v>
      </c>
    </row>
    <row r="674" spans="1:11" x14ac:dyDescent="0.2">
      <c r="A674" s="1" t="s">
        <v>220</v>
      </c>
      <c r="B674">
        <v>13</v>
      </c>
      <c r="C674">
        <v>51</v>
      </c>
      <c r="D674" s="67">
        <v>0</v>
      </c>
    </row>
    <row r="675" spans="1:11" x14ac:dyDescent="0.2">
      <c r="A675" s="1" t="s">
        <v>221</v>
      </c>
      <c r="B675">
        <v>13</v>
      </c>
      <c r="C675">
        <v>67</v>
      </c>
      <c r="D675" s="67">
        <v>0</v>
      </c>
    </row>
    <row r="676" spans="1:11" x14ac:dyDescent="0.2">
      <c r="A676" s="1" t="s">
        <v>222</v>
      </c>
      <c r="B676">
        <v>13</v>
      </c>
      <c r="C676">
        <v>75</v>
      </c>
      <c r="D676" s="67">
        <v>0</v>
      </c>
    </row>
    <row r="677" spans="1:11" x14ac:dyDescent="0.2">
      <c r="A677" s="1" t="s">
        <v>223</v>
      </c>
      <c r="B677">
        <v>13</v>
      </c>
      <c r="C677">
        <v>77</v>
      </c>
      <c r="D677" s="67">
        <v>0</v>
      </c>
    </row>
    <row r="678" spans="1:11" x14ac:dyDescent="0.2">
      <c r="A678" s="1" t="s">
        <v>224</v>
      </c>
      <c r="B678">
        <v>13</v>
      </c>
      <c r="C678">
        <v>77</v>
      </c>
      <c r="D678" s="67">
        <v>0</v>
      </c>
      <c r="F678" s="8">
        <v>14.8</v>
      </c>
      <c r="G678" s="8">
        <v>66.099999999999994</v>
      </c>
      <c r="H678" s="8">
        <v>161150</v>
      </c>
      <c r="I678" s="8">
        <v>16.100000000000001</v>
      </c>
      <c r="J678" s="8">
        <v>60.7</v>
      </c>
      <c r="K678">
        <v>187695</v>
      </c>
    </row>
    <row r="679" spans="1:11" x14ac:dyDescent="0.2">
      <c r="A679" s="1" t="s">
        <v>225</v>
      </c>
      <c r="B679">
        <v>16</v>
      </c>
      <c r="C679">
        <v>68</v>
      </c>
      <c r="D679" s="67">
        <v>1173</v>
      </c>
      <c r="F679" s="8">
        <v>17.399999999999999</v>
      </c>
      <c r="G679" s="8">
        <v>65.900000000000006</v>
      </c>
      <c r="H679" s="8">
        <v>161150</v>
      </c>
      <c r="I679" s="8">
        <v>16.5</v>
      </c>
      <c r="J679" s="8">
        <v>68.599999999999994</v>
      </c>
      <c r="K679">
        <v>187695</v>
      </c>
    </row>
    <row r="680" spans="1:11" x14ac:dyDescent="0.2">
      <c r="A680" s="1" t="s">
        <v>226</v>
      </c>
      <c r="B680">
        <v>18</v>
      </c>
      <c r="C680">
        <v>60</v>
      </c>
      <c r="D680" s="67">
        <v>1333</v>
      </c>
      <c r="F680" s="8">
        <v>18.5</v>
      </c>
      <c r="G680" s="8">
        <v>60.2</v>
      </c>
      <c r="H680" s="8">
        <v>161150</v>
      </c>
      <c r="I680" s="8">
        <v>18.100000000000001</v>
      </c>
      <c r="J680" s="8">
        <v>62.7</v>
      </c>
      <c r="K680">
        <v>187695</v>
      </c>
    </row>
    <row r="681" spans="1:11" x14ac:dyDescent="0.2">
      <c r="A681" s="1" t="s">
        <v>227</v>
      </c>
      <c r="B681">
        <v>20</v>
      </c>
      <c r="C681">
        <v>52</v>
      </c>
      <c r="D681" s="67">
        <v>1403</v>
      </c>
      <c r="F681" s="8">
        <v>22.8</v>
      </c>
      <c r="G681" s="8">
        <v>41.6</v>
      </c>
      <c r="H681" s="8">
        <v>161150</v>
      </c>
      <c r="I681" s="8">
        <v>21.3</v>
      </c>
      <c r="J681" s="8">
        <v>41.9</v>
      </c>
      <c r="K681">
        <v>187695</v>
      </c>
    </row>
    <row r="682" spans="1:11" x14ac:dyDescent="0.2">
      <c r="A682" s="1" t="s">
        <v>228</v>
      </c>
      <c r="B682">
        <v>22</v>
      </c>
      <c r="C682">
        <v>45</v>
      </c>
      <c r="D682" s="67">
        <v>1335</v>
      </c>
      <c r="F682" s="8">
        <v>18.899999999999999</v>
      </c>
      <c r="G682" s="8">
        <v>48.5</v>
      </c>
      <c r="H682" s="8">
        <v>161198</v>
      </c>
      <c r="I682" s="8">
        <v>14.3</v>
      </c>
      <c r="J682" s="8">
        <v>70.599999999999994</v>
      </c>
      <c r="K682">
        <v>187695</v>
      </c>
    </row>
    <row r="683" spans="1:11" x14ac:dyDescent="0.2">
      <c r="A683" s="1" t="s">
        <v>229</v>
      </c>
      <c r="B683">
        <v>24</v>
      </c>
      <c r="C683">
        <v>37</v>
      </c>
      <c r="D683" s="67">
        <v>1130</v>
      </c>
      <c r="F683" s="8">
        <v>18.7</v>
      </c>
      <c r="G683" s="8">
        <v>44.9</v>
      </c>
      <c r="H683" s="8">
        <v>161317</v>
      </c>
      <c r="I683" s="8">
        <v>14.6</v>
      </c>
      <c r="J683" s="8">
        <v>68.099999999999994</v>
      </c>
      <c r="K683">
        <v>187695</v>
      </c>
    </row>
    <row r="684" spans="1:11" x14ac:dyDescent="0.2">
      <c r="A684" s="1" t="s">
        <v>230</v>
      </c>
      <c r="B684">
        <v>26</v>
      </c>
      <c r="C684">
        <v>30</v>
      </c>
      <c r="D684" s="67">
        <v>1169</v>
      </c>
      <c r="F684" s="8">
        <v>18.8</v>
      </c>
      <c r="G684" s="8">
        <v>49</v>
      </c>
      <c r="H684" s="8">
        <v>161317</v>
      </c>
      <c r="I684" s="8">
        <v>14.3</v>
      </c>
      <c r="J684" s="8">
        <v>68.3</v>
      </c>
      <c r="K684">
        <v>187695</v>
      </c>
    </row>
    <row r="685" spans="1:11" x14ac:dyDescent="0.2">
      <c r="A685" s="1" t="s">
        <v>231</v>
      </c>
      <c r="B685">
        <v>26</v>
      </c>
      <c r="C685">
        <v>26</v>
      </c>
      <c r="D685" s="67">
        <v>0</v>
      </c>
      <c r="F685" s="8">
        <v>18.8</v>
      </c>
      <c r="G685" s="8">
        <v>46.5</v>
      </c>
      <c r="H685" s="8">
        <v>161454</v>
      </c>
      <c r="I685" s="8">
        <v>13.8</v>
      </c>
      <c r="J685" s="8">
        <v>68.3</v>
      </c>
      <c r="K685">
        <v>187614</v>
      </c>
    </row>
    <row r="686" spans="1:11" x14ac:dyDescent="0.2">
      <c r="A686" s="1" t="s">
        <v>232</v>
      </c>
      <c r="B686">
        <v>27</v>
      </c>
      <c r="C686">
        <v>23</v>
      </c>
      <c r="D686" s="67">
        <v>0</v>
      </c>
      <c r="F686" s="8">
        <v>19.100000000000001</v>
      </c>
      <c r="G686" s="8">
        <v>46.4</v>
      </c>
      <c r="H686" s="8">
        <v>161534</v>
      </c>
      <c r="I686" s="8">
        <v>17.600000000000001</v>
      </c>
      <c r="J686" s="8">
        <v>54.5</v>
      </c>
      <c r="K686">
        <v>187696</v>
      </c>
    </row>
    <row r="687" spans="1:11" x14ac:dyDescent="0.2">
      <c r="A687" s="1" t="s">
        <v>233</v>
      </c>
      <c r="B687">
        <v>27</v>
      </c>
      <c r="C687">
        <v>21</v>
      </c>
      <c r="D687" s="67">
        <v>0</v>
      </c>
      <c r="F687" s="8">
        <v>19.600000000000001</v>
      </c>
      <c r="G687" s="8">
        <v>58.2</v>
      </c>
      <c r="H687" s="8">
        <v>161536</v>
      </c>
      <c r="I687" s="8">
        <v>14</v>
      </c>
      <c r="J687" s="8">
        <v>64.400000000000006</v>
      </c>
      <c r="K687">
        <v>187696</v>
      </c>
    </row>
    <row r="688" spans="1:11" x14ac:dyDescent="0.2">
      <c r="A688" s="1" t="s">
        <v>234</v>
      </c>
      <c r="B688">
        <v>27</v>
      </c>
      <c r="C688">
        <v>20</v>
      </c>
      <c r="D688" s="67">
        <v>0</v>
      </c>
      <c r="F688" s="8">
        <v>13.1</v>
      </c>
      <c r="G688" s="8">
        <v>65</v>
      </c>
      <c r="I688" s="8">
        <v>17.399999999999999</v>
      </c>
      <c r="J688" s="8">
        <v>40.299999999999997</v>
      </c>
    </row>
    <row r="689" spans="1:14" x14ac:dyDescent="0.2">
      <c r="A689" s="1" t="s">
        <v>235</v>
      </c>
      <c r="B689">
        <v>25</v>
      </c>
      <c r="C689">
        <v>22</v>
      </c>
      <c r="D689" s="67">
        <v>0</v>
      </c>
      <c r="F689" s="8">
        <v>15.1</v>
      </c>
      <c r="G689" s="8">
        <v>49.3</v>
      </c>
      <c r="I689" s="8">
        <v>11.3</v>
      </c>
      <c r="J689" s="8">
        <v>67.8</v>
      </c>
    </row>
    <row r="690" spans="1:14" x14ac:dyDescent="0.2">
      <c r="A690" s="1" t="s">
        <v>236</v>
      </c>
      <c r="B690">
        <v>23</v>
      </c>
      <c r="C690">
        <v>24</v>
      </c>
      <c r="D690" s="67">
        <v>0</v>
      </c>
      <c r="F690" s="8">
        <v>11.9</v>
      </c>
      <c r="G690" s="8">
        <v>73.8</v>
      </c>
      <c r="I690" s="8">
        <v>15.1</v>
      </c>
      <c r="J690" s="8">
        <v>45.3</v>
      </c>
    </row>
    <row r="691" spans="1:14" x14ac:dyDescent="0.2">
      <c r="A691" s="1" t="s">
        <v>237</v>
      </c>
      <c r="B691">
        <v>22</v>
      </c>
      <c r="C691">
        <v>27</v>
      </c>
      <c r="D691" s="67">
        <v>0</v>
      </c>
      <c r="F691" s="8">
        <v>14.1</v>
      </c>
      <c r="G691" s="8">
        <v>41.8</v>
      </c>
      <c r="I691" s="8">
        <v>9.9</v>
      </c>
      <c r="J691" s="8">
        <v>72.5</v>
      </c>
    </row>
    <row r="692" spans="1:14" x14ac:dyDescent="0.2">
      <c r="A692" s="1" t="s">
        <v>238</v>
      </c>
      <c r="B692">
        <v>20</v>
      </c>
      <c r="C692">
        <v>37</v>
      </c>
      <c r="D692" s="67">
        <v>1003</v>
      </c>
      <c r="F692" s="8">
        <v>12.1</v>
      </c>
      <c r="G692" s="8">
        <v>68.099999999999994</v>
      </c>
      <c r="I692" s="8">
        <v>14.1</v>
      </c>
      <c r="J692" s="8">
        <v>42.5</v>
      </c>
    </row>
    <row r="693" spans="1:14" x14ac:dyDescent="0.2">
      <c r="A693" s="1" t="s">
        <v>239</v>
      </c>
      <c r="B693">
        <v>17</v>
      </c>
      <c r="C693">
        <v>55</v>
      </c>
      <c r="D693" s="67">
        <v>1103</v>
      </c>
      <c r="F693" s="8">
        <v>12.1</v>
      </c>
      <c r="G693" s="8">
        <v>68.099999999999994</v>
      </c>
      <c r="I693" s="8">
        <v>14.1</v>
      </c>
      <c r="J693" s="8">
        <v>42.5</v>
      </c>
    </row>
    <row r="694" spans="1:14" x14ac:dyDescent="0.2">
      <c r="A694" s="1" t="s">
        <v>240</v>
      </c>
      <c r="B694">
        <v>15</v>
      </c>
      <c r="C694">
        <v>70</v>
      </c>
      <c r="D694" s="67">
        <v>1423</v>
      </c>
      <c r="E694" s="67">
        <v>484.875</v>
      </c>
      <c r="F694" s="8">
        <v>10.8</v>
      </c>
      <c r="G694" s="8">
        <v>74.2</v>
      </c>
      <c r="I694" s="8">
        <v>13.5</v>
      </c>
      <c r="J694" s="8">
        <v>45.3</v>
      </c>
      <c r="L694" s="8"/>
      <c r="M694" s="8"/>
      <c r="N694" s="8"/>
    </row>
    <row r="695" spans="1:14" x14ac:dyDescent="0.2">
      <c r="A695" s="1" t="s">
        <v>241</v>
      </c>
      <c r="B695">
        <v>15</v>
      </c>
      <c r="C695">
        <v>72</v>
      </c>
      <c r="D695" s="67">
        <v>1423</v>
      </c>
      <c r="F695" s="8">
        <v>11.6</v>
      </c>
      <c r="G695" s="8">
        <v>72.599999999999994</v>
      </c>
      <c r="I695" s="8">
        <v>11.6</v>
      </c>
      <c r="J695" s="8">
        <v>54.6</v>
      </c>
    </row>
    <row r="696" spans="1:14" x14ac:dyDescent="0.2">
      <c r="A696" s="1" t="s">
        <v>242</v>
      </c>
      <c r="B696">
        <v>14</v>
      </c>
      <c r="C696">
        <v>73</v>
      </c>
      <c r="D696" s="67">
        <v>0</v>
      </c>
      <c r="F696" s="8">
        <v>10.6</v>
      </c>
      <c r="G696" s="8">
        <v>74.099999999999994</v>
      </c>
      <c r="I696" s="8">
        <v>10.6</v>
      </c>
      <c r="J696" s="8">
        <v>52.8</v>
      </c>
    </row>
    <row r="697" spans="1:14" x14ac:dyDescent="0.2">
      <c r="A697" s="1" t="s">
        <v>243</v>
      </c>
      <c r="B697">
        <v>14</v>
      </c>
      <c r="C697">
        <v>74</v>
      </c>
      <c r="D697" s="67">
        <v>0</v>
      </c>
    </row>
    <row r="698" spans="1:14" x14ac:dyDescent="0.2">
      <c r="A698" s="1" t="s">
        <v>244</v>
      </c>
      <c r="B698">
        <v>14</v>
      </c>
      <c r="C698">
        <v>75</v>
      </c>
      <c r="D698" s="67">
        <v>0</v>
      </c>
      <c r="F698" s="69">
        <f>AVERAGE(F682:F697)</f>
        <v>15.019999999999998</v>
      </c>
      <c r="G698" s="69">
        <f>AVERAGE(G682:G697)</f>
        <v>58.70000000000001</v>
      </c>
      <c r="H698" s="69">
        <f>H706-H682</f>
        <v>1345</v>
      </c>
      <c r="I698" s="69">
        <f>AVERAGE(I682:I697)</f>
        <v>13.746666666666666</v>
      </c>
      <c r="J698" s="69">
        <f>AVERAGE(J682:J697)</f>
        <v>57.18666666666666</v>
      </c>
      <c r="K698" s="55">
        <f>K706-K682</f>
        <v>900</v>
      </c>
    </row>
    <row r="699" spans="1:14" x14ac:dyDescent="0.2">
      <c r="A699" s="1" t="s">
        <v>245</v>
      </c>
      <c r="B699">
        <v>13</v>
      </c>
      <c r="C699">
        <v>76</v>
      </c>
      <c r="D699" s="67">
        <v>0</v>
      </c>
    </row>
    <row r="700" spans="1:14" x14ac:dyDescent="0.2">
      <c r="A700" s="1" t="s">
        <v>246</v>
      </c>
      <c r="B700">
        <v>14</v>
      </c>
      <c r="C700">
        <v>77</v>
      </c>
      <c r="D700" s="67">
        <v>0</v>
      </c>
    </row>
    <row r="701" spans="1:14" x14ac:dyDescent="0.2">
      <c r="A701" s="1" t="s">
        <v>247</v>
      </c>
      <c r="B701">
        <v>14</v>
      </c>
      <c r="C701">
        <v>78</v>
      </c>
      <c r="D701" s="67">
        <v>0</v>
      </c>
    </row>
    <row r="702" spans="1:14" x14ac:dyDescent="0.2">
      <c r="A702" s="1" t="s">
        <v>248</v>
      </c>
      <c r="B702">
        <v>14</v>
      </c>
      <c r="C702">
        <v>76</v>
      </c>
      <c r="D702" s="67">
        <v>0</v>
      </c>
      <c r="F702" s="8">
        <v>16.100000000000001</v>
      </c>
      <c r="G702" s="8">
        <v>80.599999999999994</v>
      </c>
      <c r="H702" s="8">
        <v>162002</v>
      </c>
      <c r="I702" s="8">
        <v>14.6</v>
      </c>
      <c r="J702" s="8">
        <v>89.7</v>
      </c>
      <c r="K702">
        <v>188274</v>
      </c>
    </row>
    <row r="703" spans="1:14" x14ac:dyDescent="0.2">
      <c r="A703" s="1" t="s">
        <v>249</v>
      </c>
      <c r="B703">
        <v>15</v>
      </c>
      <c r="C703">
        <v>73</v>
      </c>
      <c r="D703" s="67">
        <v>1423</v>
      </c>
      <c r="F703" s="8">
        <v>16.100000000000001</v>
      </c>
      <c r="G703" s="8">
        <v>80.400000000000006</v>
      </c>
      <c r="H703" s="8">
        <v>162002</v>
      </c>
      <c r="I703" s="8">
        <v>14.6</v>
      </c>
      <c r="J703" s="8">
        <v>89.3</v>
      </c>
      <c r="K703">
        <v>188274</v>
      </c>
    </row>
    <row r="704" spans="1:14" x14ac:dyDescent="0.2">
      <c r="A704" s="1" t="s">
        <v>250</v>
      </c>
      <c r="B704">
        <v>16</v>
      </c>
      <c r="C704">
        <v>71</v>
      </c>
      <c r="D704" s="67">
        <v>1607</v>
      </c>
      <c r="F704" s="8">
        <v>16.8</v>
      </c>
      <c r="G704" s="8">
        <v>74.2</v>
      </c>
      <c r="H704" s="8">
        <v>162173</v>
      </c>
      <c r="I704" s="8">
        <v>15.1</v>
      </c>
      <c r="J704" s="8">
        <v>89.1</v>
      </c>
      <c r="K704">
        <v>188402</v>
      </c>
    </row>
    <row r="705" spans="1:14" x14ac:dyDescent="0.2">
      <c r="A705" s="1" t="s">
        <v>251</v>
      </c>
      <c r="B705">
        <v>18</v>
      </c>
      <c r="C705">
        <v>69</v>
      </c>
      <c r="D705" s="67">
        <v>1333</v>
      </c>
      <c r="F705" s="8">
        <v>17.5</v>
      </c>
      <c r="G705" s="8">
        <v>75.2</v>
      </c>
      <c r="H705" s="8">
        <v>162266</v>
      </c>
      <c r="I705" s="8">
        <v>15.7</v>
      </c>
      <c r="J705" s="8">
        <v>86.5</v>
      </c>
      <c r="K705">
        <v>188592</v>
      </c>
    </row>
    <row r="706" spans="1:14" x14ac:dyDescent="0.2">
      <c r="A706" s="1" t="s">
        <v>252</v>
      </c>
      <c r="B706">
        <v>18</v>
      </c>
      <c r="C706">
        <v>66</v>
      </c>
      <c r="D706" s="67">
        <v>1333</v>
      </c>
      <c r="F706" s="8">
        <v>18.600000000000001</v>
      </c>
      <c r="G706" s="8">
        <v>71.099999999999994</v>
      </c>
      <c r="H706" s="8">
        <v>162543</v>
      </c>
      <c r="I706" s="8">
        <v>16.3</v>
      </c>
      <c r="J706" s="8">
        <v>83.4</v>
      </c>
      <c r="K706">
        <v>188595</v>
      </c>
    </row>
    <row r="707" spans="1:14" x14ac:dyDescent="0.2">
      <c r="A707" s="1" t="s">
        <v>253</v>
      </c>
      <c r="B707">
        <v>20</v>
      </c>
      <c r="C707">
        <v>61</v>
      </c>
      <c r="D707" s="67">
        <v>1571</v>
      </c>
      <c r="F707" s="8">
        <v>18.600000000000001</v>
      </c>
      <c r="G707" s="8">
        <v>72.599999999999994</v>
      </c>
      <c r="H707" s="8">
        <v>162580</v>
      </c>
      <c r="I707" s="8">
        <v>16.899999999999999</v>
      </c>
      <c r="J707" s="8">
        <v>82.9</v>
      </c>
      <c r="K707">
        <v>188648</v>
      </c>
    </row>
    <row r="708" spans="1:14" x14ac:dyDescent="0.2">
      <c r="A708" s="1" t="s">
        <v>254</v>
      </c>
      <c r="B708">
        <v>22</v>
      </c>
      <c r="C708">
        <v>53</v>
      </c>
      <c r="D708" s="67">
        <v>1590</v>
      </c>
      <c r="F708" s="8">
        <v>20</v>
      </c>
      <c r="G708" s="8">
        <v>63.8</v>
      </c>
      <c r="H708" s="8">
        <v>162580</v>
      </c>
      <c r="I708" s="8">
        <v>17</v>
      </c>
      <c r="J708" s="8">
        <v>81.3</v>
      </c>
      <c r="K708">
        <v>188648</v>
      </c>
    </row>
    <row r="709" spans="1:14" x14ac:dyDescent="0.2">
      <c r="A709" s="1" t="s">
        <v>255</v>
      </c>
      <c r="B709">
        <v>23</v>
      </c>
      <c r="C709">
        <v>49</v>
      </c>
      <c r="D709" s="67">
        <v>1381</v>
      </c>
      <c r="F709" s="8">
        <v>20.3</v>
      </c>
      <c r="G709" s="8">
        <v>63.7</v>
      </c>
      <c r="H709" s="8">
        <v>162580</v>
      </c>
      <c r="I709" s="8">
        <v>17.5</v>
      </c>
      <c r="J709" s="8">
        <v>79.5</v>
      </c>
      <c r="K709">
        <v>188648</v>
      </c>
    </row>
    <row r="710" spans="1:14" x14ac:dyDescent="0.2">
      <c r="A710" s="1" t="s">
        <v>256</v>
      </c>
      <c r="B710">
        <v>23</v>
      </c>
      <c r="C710">
        <v>49</v>
      </c>
      <c r="D710" s="67">
        <v>1381</v>
      </c>
      <c r="F710" s="8">
        <v>21</v>
      </c>
      <c r="G710" s="8">
        <v>58.6</v>
      </c>
      <c r="H710" s="8">
        <v>162811</v>
      </c>
      <c r="I710" s="8">
        <v>16.3</v>
      </c>
      <c r="J710" s="8">
        <v>82.2</v>
      </c>
      <c r="K710">
        <v>188862</v>
      </c>
    </row>
    <row r="711" spans="1:14" x14ac:dyDescent="0.2">
      <c r="A711" s="1" t="s">
        <v>257</v>
      </c>
      <c r="B711">
        <v>23</v>
      </c>
      <c r="C711">
        <v>51</v>
      </c>
      <c r="D711" s="67">
        <v>1682</v>
      </c>
      <c r="F711" s="8">
        <v>20.9</v>
      </c>
      <c r="G711" s="8">
        <v>58.2</v>
      </c>
      <c r="H711" s="8">
        <v>162811</v>
      </c>
      <c r="I711" s="8">
        <v>16.7</v>
      </c>
      <c r="J711" s="8">
        <v>83</v>
      </c>
      <c r="K711">
        <v>188862</v>
      </c>
    </row>
    <row r="712" spans="1:14" x14ac:dyDescent="0.2">
      <c r="A712" s="1" t="s">
        <v>258</v>
      </c>
      <c r="B712">
        <v>22</v>
      </c>
      <c r="C712">
        <v>54</v>
      </c>
      <c r="D712" s="67">
        <v>1590</v>
      </c>
      <c r="F712" s="8">
        <v>16.3</v>
      </c>
      <c r="G712" s="8">
        <v>83.9</v>
      </c>
      <c r="I712" s="8">
        <v>20.100000000000001</v>
      </c>
      <c r="J712" s="8">
        <v>63</v>
      </c>
    </row>
    <row r="713" spans="1:14" x14ac:dyDescent="0.2">
      <c r="A713" s="1" t="s">
        <v>259</v>
      </c>
      <c r="B713">
        <v>20</v>
      </c>
      <c r="C713">
        <v>62</v>
      </c>
      <c r="D713" s="67">
        <v>1571</v>
      </c>
      <c r="F713" s="8">
        <v>15.5</v>
      </c>
      <c r="G713" s="8">
        <v>86.2</v>
      </c>
      <c r="I713" s="8">
        <v>18.5</v>
      </c>
      <c r="J713" s="8">
        <v>70</v>
      </c>
    </row>
    <row r="714" spans="1:14" x14ac:dyDescent="0.2">
      <c r="A714" s="1" t="s">
        <v>260</v>
      </c>
      <c r="B714">
        <v>18</v>
      </c>
      <c r="C714">
        <v>71</v>
      </c>
      <c r="D714" s="67">
        <v>1975</v>
      </c>
      <c r="F714" s="8">
        <v>14.9</v>
      </c>
      <c r="G714" s="8">
        <v>86.4</v>
      </c>
      <c r="I714" s="8">
        <v>17.399999999999999</v>
      </c>
      <c r="J714" s="8">
        <v>72.599999999999994</v>
      </c>
    </row>
    <row r="715" spans="1:14" x14ac:dyDescent="0.2">
      <c r="A715" s="1" t="s">
        <v>261</v>
      </c>
      <c r="B715">
        <v>16</v>
      </c>
      <c r="C715">
        <v>77</v>
      </c>
      <c r="D715" s="67">
        <v>1607</v>
      </c>
      <c r="F715" s="8">
        <v>14.1</v>
      </c>
      <c r="G715" s="8">
        <v>87.9</v>
      </c>
      <c r="I715" s="8">
        <v>16.3</v>
      </c>
      <c r="J715" s="8">
        <v>75.900000000000006</v>
      </c>
    </row>
    <row r="716" spans="1:14" x14ac:dyDescent="0.2">
      <c r="A716" s="1" t="s">
        <v>262</v>
      </c>
      <c r="B716">
        <v>16</v>
      </c>
      <c r="C716">
        <v>74</v>
      </c>
      <c r="D716" s="67">
        <v>1607</v>
      </c>
      <c r="F716" s="8">
        <v>13.8</v>
      </c>
      <c r="G716" s="8">
        <v>88.2</v>
      </c>
      <c r="I716" s="8">
        <v>16</v>
      </c>
      <c r="J716" s="8">
        <v>77.599999999999994</v>
      </c>
    </row>
    <row r="717" spans="1:14" x14ac:dyDescent="0.2">
      <c r="A717" s="1" t="s">
        <v>263</v>
      </c>
      <c r="B717">
        <v>16</v>
      </c>
      <c r="C717">
        <v>74</v>
      </c>
      <c r="D717" s="67">
        <v>1607</v>
      </c>
    </row>
    <row r="718" spans="1:14" x14ac:dyDescent="0.2">
      <c r="A718" s="1" t="s">
        <v>264</v>
      </c>
      <c r="B718">
        <v>15</v>
      </c>
      <c r="C718">
        <v>74</v>
      </c>
      <c r="D718" s="67">
        <v>1423</v>
      </c>
      <c r="E718" s="67">
        <v>1087.6666666666667</v>
      </c>
      <c r="F718" s="69">
        <f>AVERAGE(F702:F717)</f>
        <v>17.366666666666667</v>
      </c>
      <c r="G718" s="69">
        <f>AVERAGE(G702:G717)</f>
        <v>75.40000000000002</v>
      </c>
      <c r="H718" s="69">
        <f>'Oct ''20'!H10-'Sep ''20 '!H702</f>
        <v>1912</v>
      </c>
      <c r="I718" s="69">
        <f>AVERAGE(I702:I717)</f>
        <v>16.600000000000001</v>
      </c>
      <c r="J718" s="69">
        <f>AVERAGE(J702:J717)</f>
        <v>80.400000000000006</v>
      </c>
      <c r="K718" s="55">
        <f>'Oct ''20'!K10-'Sep ''20 '!K702</f>
        <v>1928</v>
      </c>
      <c r="L718" s="8"/>
      <c r="M718" s="8"/>
      <c r="N718" s="8"/>
    </row>
    <row r="719" spans="1:14" x14ac:dyDescent="0.2">
      <c r="B719" s="15"/>
      <c r="C719" s="8"/>
    </row>
    <row r="720" spans="1:14" x14ac:dyDescent="0.2">
      <c r="B720" s="15"/>
      <c r="C720" s="8"/>
    </row>
    <row r="721" spans="1:3" x14ac:dyDescent="0.2">
      <c r="A721" s="11"/>
      <c r="B721" s="15"/>
      <c r="C721" s="8"/>
    </row>
    <row r="722" spans="1:3" x14ac:dyDescent="0.2">
      <c r="A722" s="11"/>
      <c r="B722" s="15"/>
      <c r="C722" s="8"/>
    </row>
    <row r="723" spans="1:3" x14ac:dyDescent="0.2">
      <c r="A723" s="11"/>
      <c r="B723" s="15"/>
      <c r="C723" s="8"/>
    </row>
    <row r="724" spans="1:3" x14ac:dyDescent="0.2">
      <c r="A724" s="11"/>
      <c r="B724" s="15"/>
      <c r="C724" s="8"/>
    </row>
    <row r="725" spans="1:3" x14ac:dyDescent="0.2">
      <c r="A725" s="11"/>
      <c r="B725" s="15"/>
      <c r="C725" s="8"/>
    </row>
    <row r="726" spans="1:3" x14ac:dyDescent="0.2">
      <c r="A726" s="11"/>
      <c r="B726" s="15"/>
      <c r="C726" s="8"/>
    </row>
    <row r="727" spans="1:3" x14ac:dyDescent="0.2">
      <c r="A727" s="11"/>
      <c r="B727" s="15"/>
      <c r="C727" s="8"/>
    </row>
    <row r="728" spans="1:3" x14ac:dyDescent="0.2">
      <c r="A728" s="11"/>
      <c r="B728" s="15"/>
      <c r="C728" s="8"/>
    </row>
    <row r="729" spans="1:3" x14ac:dyDescent="0.2">
      <c r="A729" s="8"/>
      <c r="B729" s="15"/>
      <c r="C729" s="8"/>
    </row>
    <row r="730" spans="1:3" x14ac:dyDescent="0.2">
      <c r="A730" s="11"/>
      <c r="B730" s="15"/>
      <c r="C730" s="8"/>
    </row>
    <row r="731" spans="1:3" x14ac:dyDescent="0.2">
      <c r="A731" s="11"/>
      <c r="B731" s="15"/>
      <c r="C731" s="8"/>
    </row>
    <row r="732" spans="1:3" x14ac:dyDescent="0.2">
      <c r="A732" s="11"/>
      <c r="B732" s="15"/>
      <c r="C732" s="8"/>
    </row>
    <row r="733" spans="1:3" x14ac:dyDescent="0.2">
      <c r="A733" s="11"/>
      <c r="B733" s="15"/>
      <c r="C733" s="8"/>
    </row>
    <row r="734" spans="1:3" x14ac:dyDescent="0.2">
      <c r="A734" s="11"/>
      <c r="B734" s="15"/>
      <c r="C734" s="8"/>
    </row>
    <row r="735" spans="1:3" x14ac:dyDescent="0.2">
      <c r="A735" s="11"/>
      <c r="B735" s="15"/>
      <c r="C735" s="8"/>
    </row>
    <row r="736" spans="1:3" x14ac:dyDescent="0.2">
      <c r="A736" s="11"/>
      <c r="B736" s="15"/>
      <c r="C736" s="8"/>
    </row>
    <row r="737" spans="1:3" x14ac:dyDescent="0.2">
      <c r="A737" s="11"/>
      <c r="B737" s="15"/>
      <c r="C737" s="8"/>
    </row>
    <row r="738" spans="1:3" x14ac:dyDescent="0.2">
      <c r="A738" s="8"/>
      <c r="B738" s="15"/>
      <c r="C738" s="8"/>
    </row>
    <row r="739" spans="1:3" x14ac:dyDescent="0.2">
      <c r="A739" s="11"/>
      <c r="B739" s="15"/>
      <c r="C739" s="8"/>
    </row>
    <row r="740" spans="1:3" x14ac:dyDescent="0.2">
      <c r="A740" s="11"/>
      <c r="B740" s="15"/>
      <c r="C740" s="8"/>
    </row>
    <row r="741" spans="1:3" x14ac:dyDescent="0.2">
      <c r="A741" s="11"/>
      <c r="B741" s="15"/>
      <c r="C741" s="8"/>
    </row>
    <row r="742" spans="1:3" x14ac:dyDescent="0.2">
      <c r="A742" s="11"/>
      <c r="B742" s="15"/>
      <c r="C742" s="8"/>
    </row>
    <row r="743" spans="1:3" x14ac:dyDescent="0.2">
      <c r="A743" s="11"/>
      <c r="B743" s="15"/>
      <c r="C743" s="8"/>
    </row>
    <row r="744" spans="1:3" x14ac:dyDescent="0.2">
      <c r="A744" s="11"/>
      <c r="B744" s="15"/>
      <c r="C744" s="8"/>
    </row>
    <row r="745" spans="1:3" x14ac:dyDescent="0.2">
      <c r="A745" s="11"/>
      <c r="B745" s="15"/>
      <c r="C745" s="8"/>
    </row>
    <row r="746" spans="1:3" x14ac:dyDescent="0.2">
      <c r="A746" s="11"/>
      <c r="B746" s="15"/>
      <c r="C746" s="8"/>
    </row>
    <row r="747" spans="1:3" x14ac:dyDescent="0.2">
      <c r="A747" s="8"/>
      <c r="B747" s="15"/>
      <c r="C747" s="8"/>
    </row>
    <row r="748" spans="1:3" x14ac:dyDescent="0.2">
      <c r="A748" s="11"/>
      <c r="B748" s="15"/>
      <c r="C748" s="8"/>
    </row>
    <row r="749" spans="1:3" x14ac:dyDescent="0.2">
      <c r="A749" s="11"/>
      <c r="B749" s="15"/>
      <c r="C749" s="8"/>
    </row>
    <row r="750" spans="1:3" x14ac:dyDescent="0.2">
      <c r="A750" s="11"/>
      <c r="B750" s="15"/>
      <c r="C750" s="8"/>
    </row>
    <row r="751" spans="1:3" x14ac:dyDescent="0.2">
      <c r="A751" s="11"/>
      <c r="B751" s="15"/>
      <c r="C751" s="8"/>
    </row>
    <row r="752" spans="1:3" x14ac:dyDescent="0.2">
      <c r="A752" s="11"/>
      <c r="B752" s="15"/>
      <c r="C752" s="8"/>
    </row>
    <row r="753" spans="1:3" x14ac:dyDescent="0.2">
      <c r="A753" s="11"/>
      <c r="B753" s="15"/>
      <c r="C753" s="8"/>
    </row>
    <row r="754" spans="1:3" x14ac:dyDescent="0.2">
      <c r="A754" s="11"/>
      <c r="B754" s="15"/>
      <c r="C754" s="8"/>
    </row>
    <row r="755" spans="1:3" x14ac:dyDescent="0.2">
      <c r="A755" s="11"/>
      <c r="B755" s="15"/>
      <c r="C755" s="8"/>
    </row>
    <row r="756" spans="1:3" x14ac:dyDescent="0.2">
      <c r="A756" s="8"/>
      <c r="B756" s="15"/>
      <c r="C756" s="8"/>
    </row>
    <row r="757" spans="1:3" x14ac:dyDescent="0.2">
      <c r="A757" s="11"/>
      <c r="B757" s="15"/>
      <c r="C757" s="8"/>
    </row>
    <row r="758" spans="1:3" x14ac:dyDescent="0.2">
      <c r="A758" s="11"/>
      <c r="B758" s="15"/>
      <c r="C758" s="8"/>
    </row>
    <row r="759" spans="1:3" x14ac:dyDescent="0.2">
      <c r="A759" s="11"/>
      <c r="B759" s="15"/>
      <c r="C759" s="8"/>
    </row>
    <row r="760" spans="1:3" x14ac:dyDescent="0.2">
      <c r="A760" s="11"/>
      <c r="B760" s="15"/>
      <c r="C760" s="8"/>
    </row>
    <row r="761" spans="1:3" x14ac:dyDescent="0.2">
      <c r="A761" s="11"/>
      <c r="B761" s="15"/>
      <c r="C761" s="8"/>
    </row>
    <row r="762" spans="1:3" x14ac:dyDescent="0.2">
      <c r="A762" s="11"/>
      <c r="B762" s="15"/>
      <c r="C762" s="8"/>
    </row>
    <row r="763" spans="1:3" x14ac:dyDescent="0.2">
      <c r="A763" s="11"/>
      <c r="B763" s="15"/>
      <c r="C763" s="8"/>
    </row>
    <row r="764" spans="1:3" x14ac:dyDescent="0.2">
      <c r="A764" s="11"/>
      <c r="B764" s="15"/>
      <c r="C764" s="8"/>
    </row>
    <row r="765" spans="1:3" x14ac:dyDescent="0.2">
      <c r="A765" s="8"/>
      <c r="B765" s="15"/>
      <c r="C765" s="8"/>
    </row>
    <row r="766" spans="1:3" x14ac:dyDescent="0.2">
      <c r="A766" s="11"/>
      <c r="B766" s="15"/>
      <c r="C766" s="8"/>
    </row>
    <row r="767" spans="1:3" x14ac:dyDescent="0.2">
      <c r="A767" s="11"/>
      <c r="B767" s="15"/>
      <c r="C767" s="8"/>
    </row>
    <row r="768" spans="1:3" x14ac:dyDescent="0.2">
      <c r="A768" s="11"/>
      <c r="B768" s="15"/>
      <c r="C768" s="8"/>
    </row>
    <row r="769" spans="1:3" x14ac:dyDescent="0.2">
      <c r="A769" s="11"/>
      <c r="B769" s="15"/>
      <c r="C769" s="8"/>
    </row>
    <row r="770" spans="1:3" x14ac:dyDescent="0.2">
      <c r="A770" s="11"/>
      <c r="B770" s="15"/>
      <c r="C770" s="8"/>
    </row>
    <row r="771" spans="1:3" x14ac:dyDescent="0.2">
      <c r="A771" s="11"/>
      <c r="B771" s="15"/>
      <c r="C771" s="8"/>
    </row>
    <row r="772" spans="1:3" x14ac:dyDescent="0.2">
      <c r="A772" s="11"/>
      <c r="B772" s="15"/>
      <c r="C772" s="8"/>
    </row>
    <row r="773" spans="1:3" x14ac:dyDescent="0.2">
      <c r="A773" s="11"/>
      <c r="B773" s="15"/>
      <c r="C773" s="8"/>
    </row>
    <row r="774" spans="1:3" x14ac:dyDescent="0.2">
      <c r="A774" s="8"/>
      <c r="B774" s="15"/>
      <c r="C774" s="8"/>
    </row>
    <row r="775" spans="1:3" x14ac:dyDescent="0.2">
      <c r="A775" s="11"/>
      <c r="B775" s="15"/>
      <c r="C775" s="8"/>
    </row>
    <row r="776" spans="1:3" x14ac:dyDescent="0.2">
      <c r="A776" s="11"/>
      <c r="B776" s="15"/>
      <c r="C776" s="8"/>
    </row>
    <row r="777" spans="1:3" x14ac:dyDescent="0.2">
      <c r="A777" s="11"/>
      <c r="B777" s="15"/>
      <c r="C777" s="8"/>
    </row>
    <row r="778" spans="1:3" x14ac:dyDescent="0.2">
      <c r="A778" s="11"/>
      <c r="B778" s="15"/>
      <c r="C778" s="8"/>
    </row>
    <row r="779" spans="1:3" x14ac:dyDescent="0.2">
      <c r="A779" s="11"/>
      <c r="B779" s="15"/>
      <c r="C779" s="8"/>
    </row>
    <row r="780" spans="1:3" x14ac:dyDescent="0.2">
      <c r="A780" s="11"/>
      <c r="B780" s="15"/>
      <c r="C780" s="8"/>
    </row>
    <row r="781" spans="1:3" x14ac:dyDescent="0.2">
      <c r="A781" s="11"/>
      <c r="B781" s="15"/>
      <c r="C781" s="8"/>
    </row>
    <row r="782" spans="1:3" x14ac:dyDescent="0.2">
      <c r="A782" s="11"/>
      <c r="B782" s="15"/>
      <c r="C782" s="8"/>
    </row>
    <row r="783" spans="1:3" x14ac:dyDescent="0.2">
      <c r="A783" s="8"/>
      <c r="B783" s="15"/>
      <c r="C783" s="8"/>
    </row>
    <row r="784" spans="1:3" x14ac:dyDescent="0.2">
      <c r="A784" s="11"/>
      <c r="B784" s="15"/>
      <c r="C784" s="8"/>
    </row>
    <row r="785" spans="1:3" x14ac:dyDescent="0.2">
      <c r="A785" s="11"/>
      <c r="B785" s="15"/>
      <c r="C785" s="8"/>
    </row>
    <row r="786" spans="1:3" x14ac:dyDescent="0.2">
      <c r="A786" s="11"/>
      <c r="B786" s="15"/>
      <c r="C786" s="8"/>
    </row>
    <row r="787" spans="1:3" x14ac:dyDescent="0.2">
      <c r="A787" s="11"/>
      <c r="B787" s="15"/>
      <c r="C787" s="8"/>
    </row>
    <row r="788" spans="1:3" x14ac:dyDescent="0.2">
      <c r="A788" s="11"/>
      <c r="B788" s="15"/>
      <c r="C788" s="8"/>
    </row>
    <row r="789" spans="1:3" x14ac:dyDescent="0.2">
      <c r="A789" s="11"/>
      <c r="B789" s="15"/>
      <c r="C789" s="8"/>
    </row>
    <row r="790" spans="1:3" x14ac:dyDescent="0.2">
      <c r="A790" s="11"/>
      <c r="B790" s="15"/>
      <c r="C790" s="8"/>
    </row>
    <row r="791" spans="1:3" x14ac:dyDescent="0.2">
      <c r="A791" s="11"/>
      <c r="B791" s="15"/>
      <c r="C791" s="8"/>
    </row>
    <row r="792" spans="1:3" x14ac:dyDescent="0.2">
      <c r="A792" s="8"/>
      <c r="B792" s="15"/>
      <c r="C792" s="8"/>
    </row>
    <row r="793" spans="1:3" x14ac:dyDescent="0.2">
      <c r="A793" s="11"/>
      <c r="B793" s="15"/>
      <c r="C793" s="8"/>
    </row>
    <row r="794" spans="1:3" x14ac:dyDescent="0.2">
      <c r="A794" s="11"/>
      <c r="B794" s="15"/>
      <c r="C794" s="8"/>
    </row>
    <row r="795" spans="1:3" x14ac:dyDescent="0.2">
      <c r="A795" s="11"/>
      <c r="B795" s="15"/>
      <c r="C795" s="8"/>
    </row>
    <row r="796" spans="1:3" x14ac:dyDescent="0.2">
      <c r="A796" s="11"/>
      <c r="B796" s="15"/>
      <c r="C796" s="8"/>
    </row>
    <row r="797" spans="1:3" x14ac:dyDescent="0.2">
      <c r="A797" s="11"/>
      <c r="B797" s="15"/>
      <c r="C797" s="8"/>
    </row>
    <row r="798" spans="1:3" x14ac:dyDescent="0.2">
      <c r="A798" s="11"/>
      <c r="B798" s="15"/>
      <c r="C798" s="8"/>
    </row>
    <row r="799" spans="1:3" x14ac:dyDescent="0.2">
      <c r="A799" s="11"/>
      <c r="B799" s="15"/>
      <c r="C799" s="8"/>
    </row>
    <row r="800" spans="1:3" x14ac:dyDescent="0.2">
      <c r="A800" s="11"/>
      <c r="B800" s="15"/>
      <c r="C800" s="8"/>
    </row>
    <row r="801" spans="1:3" x14ac:dyDescent="0.2">
      <c r="A801" s="8"/>
      <c r="B801" s="15"/>
      <c r="C801" s="8"/>
    </row>
    <row r="802" spans="1:3" x14ac:dyDescent="0.2">
      <c r="A802" s="11"/>
    </row>
    <row r="803" spans="1:3" x14ac:dyDescent="0.2">
      <c r="A803" s="11"/>
    </row>
    <row r="804" spans="1:3" x14ac:dyDescent="0.2">
      <c r="A804" s="11"/>
    </row>
    <row r="805" spans="1:3" x14ac:dyDescent="0.2">
      <c r="A805" s="11"/>
    </row>
    <row r="806" spans="1:3" x14ac:dyDescent="0.2">
      <c r="A806" s="11"/>
    </row>
    <row r="807" spans="1:3" x14ac:dyDescent="0.2">
      <c r="A807" s="11"/>
    </row>
    <row r="808" spans="1:3" x14ac:dyDescent="0.2">
      <c r="A808" s="11"/>
    </row>
    <row r="809" spans="1:3" x14ac:dyDescent="0.2">
      <c r="A809" s="11"/>
    </row>
    <row r="810" spans="1:3" x14ac:dyDescent="0.2">
      <c r="A810" s="8"/>
    </row>
    <row r="811" spans="1:3" x14ac:dyDescent="0.2">
      <c r="A811" s="11"/>
    </row>
    <row r="812" spans="1:3" x14ac:dyDescent="0.2">
      <c r="A812" s="11"/>
    </row>
    <row r="813" spans="1:3" x14ac:dyDescent="0.2">
      <c r="A813" s="11"/>
    </row>
    <row r="814" spans="1:3" x14ac:dyDescent="0.2">
      <c r="A814" s="11"/>
    </row>
    <row r="815" spans="1:3" x14ac:dyDescent="0.2">
      <c r="A815" s="11"/>
    </row>
    <row r="816" spans="1:3" x14ac:dyDescent="0.2">
      <c r="A816" s="11"/>
    </row>
    <row r="817" spans="1:1" x14ac:dyDescent="0.2">
      <c r="A817" s="11"/>
    </row>
    <row r="818" spans="1:1" x14ac:dyDescent="0.2">
      <c r="A818" s="11"/>
    </row>
    <row r="819" spans="1:1" x14ac:dyDescent="0.2">
      <c r="A819" s="8"/>
    </row>
    <row r="820" spans="1:1" x14ac:dyDescent="0.2">
      <c r="A820" s="11"/>
    </row>
    <row r="821" spans="1:1" x14ac:dyDescent="0.2">
      <c r="A821" s="11"/>
    </row>
    <row r="822" spans="1:1" x14ac:dyDescent="0.2">
      <c r="A822" s="11"/>
    </row>
    <row r="823" spans="1:1" x14ac:dyDescent="0.2">
      <c r="A823" s="11"/>
    </row>
    <row r="824" spans="1:1" x14ac:dyDescent="0.2">
      <c r="A824" s="11"/>
    </row>
    <row r="825" spans="1:1" x14ac:dyDescent="0.2">
      <c r="A825" s="11"/>
    </row>
    <row r="826" spans="1:1" x14ac:dyDescent="0.2">
      <c r="A826" s="11"/>
    </row>
    <row r="827" spans="1:1" x14ac:dyDescent="0.2">
      <c r="A827" s="11"/>
    </row>
    <row r="828" spans="1:1" x14ac:dyDescent="0.2">
      <c r="A828" s="8"/>
    </row>
  </sheetData>
  <mergeCells count="3">
    <mergeCell ref="M1:N1"/>
    <mergeCell ref="A1:E1"/>
    <mergeCell ref="F1:K1"/>
  </mergeCells>
  <phoneticPr fontId="11" type="noConversion"/>
  <conditionalFormatting sqref="G2:G20 G548 J538:J547 G22:G25 G21:J21 F46:G49 F70:G73 F94:G97 F166:G169 F190:G193 F214:G217 F238:G241 F261:G265 F334:G337 F358:G361 F382:G385 F406:G409 F430:G433 F502:G505 F526:G529 F550:G553 F666:G669 F699:G717 F719:G1048576 F27:G44 F51:G68 F75:G92 F99:G164 F171:G188 F195:G212 F219:G236 F243:G259 F267:G332 F339:G356 F363:G380 F387:G404 F411:G428 F435:G500 F507:G524 F531:F548 G531:G537 F555:G664 F671:G697 J2:J20 F1:F25">
    <cfRule type="containsText" dxfId="548" priority="188" operator="containsText" text="off">
      <formula>NOT(ISERROR(SEARCH("off",F1)))</formula>
    </cfRule>
  </conditionalFormatting>
  <conditionalFormatting sqref="I2:I20 I22:I25 I46:I49 I70:I73 I94:I97 I166:I169 I190:I193 I214:I217 I238:I241 I261:I265 I334:I337 I358:I361 I382:I385 I406:I409 I430:I433 I502:I505 I526:I529 I550:I553 I666:I669 I699:I717 I719:I1048576 I27:I44 I51:I68 I75:I92 I99:I164 I171:I188 I195:I212 I219:I236 I243:I259 I267:I332 I339:I356 I363:I380 I387:I404 I411:I428 I435:I500 I507:I524 I531:I548 I555:I664 I671:I697">
    <cfRule type="containsText" dxfId="547" priority="186" operator="containsText" text="off">
      <formula>NOT(ISERROR(SEARCH("off",I2)))</formula>
    </cfRule>
  </conditionalFormatting>
  <conditionalFormatting sqref="J22:J25 J46:J49 J70:J73 J94:J97 J166:J169 J190:J193 J214:J217 J238:J241 J261:J265 J334:J337 J358:J361 J382:J385 J406:J409 J430:J433 J502:J505 J526:J529 J550:J553 J666:J669 J699:J717 J719:J1048576 J27:J44 J51:J68 J75:J92 J99:J164 J171:J188 J195:J212 J219:J236 J243:J259 J267:J332 J339:J356 J363:J380 J387:J404 J411:J428 J435:J500 J507:J524 J531:J548 J555:J664 J671:J697">
    <cfRule type="containsText" dxfId="546" priority="185" operator="containsText" text="off">
      <formula>NOT(ISERROR(SEARCH("off",J22)))</formula>
    </cfRule>
  </conditionalFormatting>
  <conditionalFormatting sqref="F45:J45">
    <cfRule type="containsText" dxfId="545" priority="184" operator="containsText" text="off">
      <formula>NOT(ISERROR(SEARCH("off",F45)))</formula>
    </cfRule>
  </conditionalFormatting>
  <conditionalFormatting sqref="F69:J69">
    <cfRule type="containsText" dxfId="544" priority="183" operator="containsText" text="off">
      <formula>NOT(ISERROR(SEARCH("off",F69)))</formula>
    </cfRule>
  </conditionalFormatting>
  <conditionalFormatting sqref="F93:J93">
    <cfRule type="containsText" dxfId="543" priority="182" operator="containsText" text="off">
      <formula>NOT(ISERROR(SEARCH("off",F93)))</formula>
    </cfRule>
  </conditionalFormatting>
  <conditionalFormatting sqref="F165:J165">
    <cfRule type="containsText" dxfId="542" priority="181" operator="containsText" text="off">
      <formula>NOT(ISERROR(SEARCH("off",F165)))</formula>
    </cfRule>
  </conditionalFormatting>
  <conditionalFormatting sqref="F189:J189">
    <cfRule type="containsText" dxfId="541" priority="180" operator="containsText" text="off">
      <formula>NOT(ISERROR(SEARCH("off",F189)))</formula>
    </cfRule>
  </conditionalFormatting>
  <conditionalFormatting sqref="F213:J213">
    <cfRule type="containsText" dxfId="540" priority="179" operator="containsText" text="off">
      <formula>NOT(ISERROR(SEARCH("off",F213)))</formula>
    </cfRule>
  </conditionalFormatting>
  <conditionalFormatting sqref="F237:J237">
    <cfRule type="containsText" dxfId="539" priority="178" operator="containsText" text="off">
      <formula>NOT(ISERROR(SEARCH("off",F237)))</formula>
    </cfRule>
  </conditionalFormatting>
  <conditionalFormatting sqref="F260:J260">
    <cfRule type="containsText" dxfId="538" priority="177" operator="containsText" text="off">
      <formula>NOT(ISERROR(SEARCH("off",F260)))</formula>
    </cfRule>
  </conditionalFormatting>
  <conditionalFormatting sqref="F333:J333">
    <cfRule type="containsText" dxfId="537" priority="176" operator="containsText" text="off">
      <formula>NOT(ISERROR(SEARCH("off",F333)))</formula>
    </cfRule>
  </conditionalFormatting>
  <conditionalFormatting sqref="F357:J357">
    <cfRule type="containsText" dxfId="536" priority="175" operator="containsText" text="off">
      <formula>NOT(ISERROR(SEARCH("off",F357)))</formula>
    </cfRule>
  </conditionalFormatting>
  <conditionalFormatting sqref="F381:J381">
    <cfRule type="containsText" dxfId="535" priority="174" operator="containsText" text="off">
      <formula>NOT(ISERROR(SEARCH("off",F381)))</formula>
    </cfRule>
  </conditionalFormatting>
  <conditionalFormatting sqref="F405:J405">
    <cfRule type="containsText" dxfId="534" priority="173" operator="containsText" text="off">
      <formula>NOT(ISERROR(SEARCH("off",F405)))</formula>
    </cfRule>
  </conditionalFormatting>
  <conditionalFormatting sqref="F429:J429">
    <cfRule type="containsText" dxfId="533" priority="172" operator="containsText" text="off">
      <formula>NOT(ISERROR(SEARCH("off",F429)))</formula>
    </cfRule>
  </conditionalFormatting>
  <conditionalFormatting sqref="F501:J501">
    <cfRule type="containsText" dxfId="532" priority="171" operator="containsText" text="off">
      <formula>NOT(ISERROR(SEARCH("off",F501)))</formula>
    </cfRule>
  </conditionalFormatting>
  <conditionalFormatting sqref="F525:J525">
    <cfRule type="containsText" dxfId="531" priority="170" operator="containsText" text="off">
      <formula>NOT(ISERROR(SEARCH("off",F525)))</formula>
    </cfRule>
  </conditionalFormatting>
  <conditionalFormatting sqref="F549:J549">
    <cfRule type="containsText" dxfId="530" priority="169" operator="containsText" text="off">
      <formula>NOT(ISERROR(SEARCH("off",F549)))</formula>
    </cfRule>
  </conditionalFormatting>
  <conditionalFormatting sqref="F665:J665">
    <cfRule type="containsText" dxfId="529" priority="168" operator="containsText" text="off">
      <formula>NOT(ISERROR(SEARCH("off",F665)))</formula>
    </cfRule>
  </conditionalFormatting>
  <conditionalFormatting sqref="K718">
    <cfRule type="containsText" dxfId="528" priority="81" operator="containsText" text="off">
      <formula>NOT(ISERROR(SEARCH("off",K718)))</formula>
    </cfRule>
  </conditionalFormatting>
  <conditionalFormatting sqref="F26:H26">
    <cfRule type="containsText" dxfId="527" priority="165" operator="containsText" text="off">
      <formula>NOT(ISERROR(SEARCH("off",F26)))</formula>
    </cfRule>
  </conditionalFormatting>
  <conditionalFormatting sqref="I26">
    <cfRule type="containsText" dxfId="526" priority="164" operator="containsText" text="off">
      <formula>NOT(ISERROR(SEARCH("off",I26)))</formula>
    </cfRule>
  </conditionalFormatting>
  <conditionalFormatting sqref="J26">
    <cfRule type="containsText" dxfId="525" priority="163" operator="containsText" text="off">
      <formula>NOT(ISERROR(SEARCH("off",J26)))</formula>
    </cfRule>
  </conditionalFormatting>
  <conditionalFormatting sqref="K26">
    <cfRule type="containsText" dxfId="524" priority="162" operator="containsText" text="off">
      <formula>NOT(ISERROR(SEARCH("off",K26)))</formula>
    </cfRule>
  </conditionalFormatting>
  <conditionalFormatting sqref="F50:H50">
    <cfRule type="containsText" dxfId="523" priority="161" operator="containsText" text="off">
      <formula>NOT(ISERROR(SEARCH("off",F50)))</formula>
    </cfRule>
  </conditionalFormatting>
  <conditionalFormatting sqref="I50">
    <cfRule type="containsText" dxfId="522" priority="160" operator="containsText" text="off">
      <formula>NOT(ISERROR(SEARCH("off",I50)))</formula>
    </cfRule>
  </conditionalFormatting>
  <conditionalFormatting sqref="J50">
    <cfRule type="containsText" dxfId="521" priority="159" operator="containsText" text="off">
      <formula>NOT(ISERROR(SEARCH("off",J50)))</formula>
    </cfRule>
  </conditionalFormatting>
  <conditionalFormatting sqref="K50">
    <cfRule type="containsText" dxfId="520" priority="158" operator="containsText" text="off">
      <formula>NOT(ISERROR(SEARCH("off",K50)))</formula>
    </cfRule>
  </conditionalFormatting>
  <conditionalFormatting sqref="F74:H74">
    <cfRule type="containsText" dxfId="519" priority="157" operator="containsText" text="off">
      <formula>NOT(ISERROR(SEARCH("off",F74)))</formula>
    </cfRule>
  </conditionalFormatting>
  <conditionalFormatting sqref="I74">
    <cfRule type="containsText" dxfId="518" priority="156" operator="containsText" text="off">
      <formula>NOT(ISERROR(SEARCH("off",I74)))</formula>
    </cfRule>
  </conditionalFormatting>
  <conditionalFormatting sqref="J74">
    <cfRule type="containsText" dxfId="517" priority="155" operator="containsText" text="off">
      <formula>NOT(ISERROR(SEARCH("off",J74)))</formula>
    </cfRule>
  </conditionalFormatting>
  <conditionalFormatting sqref="K74">
    <cfRule type="containsText" dxfId="516" priority="154" operator="containsText" text="off">
      <formula>NOT(ISERROR(SEARCH("off",K74)))</formula>
    </cfRule>
  </conditionalFormatting>
  <conditionalFormatting sqref="F98:H98">
    <cfRule type="containsText" dxfId="515" priority="153" operator="containsText" text="off">
      <formula>NOT(ISERROR(SEARCH("off",F98)))</formula>
    </cfRule>
  </conditionalFormatting>
  <conditionalFormatting sqref="I98">
    <cfRule type="containsText" dxfId="514" priority="152" operator="containsText" text="off">
      <formula>NOT(ISERROR(SEARCH("off",I98)))</formula>
    </cfRule>
  </conditionalFormatting>
  <conditionalFormatting sqref="J98">
    <cfRule type="containsText" dxfId="513" priority="151" operator="containsText" text="off">
      <formula>NOT(ISERROR(SEARCH("off",J98)))</formula>
    </cfRule>
  </conditionalFormatting>
  <conditionalFormatting sqref="Q75">
    <cfRule type="containsText" dxfId="512" priority="1" operator="containsText" text="off">
      <formula>NOT(ISERROR(SEARCH("off",Q75)))</formula>
    </cfRule>
  </conditionalFormatting>
  <conditionalFormatting sqref="K98">
    <cfRule type="containsText" dxfId="511" priority="149" operator="containsText" text="off">
      <formula>NOT(ISERROR(SEARCH("off",K98)))</formula>
    </cfRule>
  </conditionalFormatting>
  <conditionalFormatting sqref="F170:H170">
    <cfRule type="containsText" dxfId="510" priority="148" operator="containsText" text="off">
      <formula>NOT(ISERROR(SEARCH("off",F170)))</formula>
    </cfRule>
  </conditionalFormatting>
  <conditionalFormatting sqref="I170">
    <cfRule type="containsText" dxfId="509" priority="147" operator="containsText" text="off">
      <formula>NOT(ISERROR(SEARCH("off",I170)))</formula>
    </cfRule>
  </conditionalFormatting>
  <conditionalFormatting sqref="J170">
    <cfRule type="containsText" dxfId="508" priority="146" operator="containsText" text="off">
      <formula>NOT(ISERROR(SEARCH("off",J170)))</formula>
    </cfRule>
  </conditionalFormatting>
  <conditionalFormatting sqref="K170">
    <cfRule type="containsText" dxfId="507" priority="145" operator="containsText" text="off">
      <formula>NOT(ISERROR(SEARCH("off",K170)))</formula>
    </cfRule>
  </conditionalFormatting>
  <conditionalFormatting sqref="F194:H194">
    <cfRule type="containsText" dxfId="506" priority="144" operator="containsText" text="off">
      <formula>NOT(ISERROR(SEARCH("off",F194)))</formula>
    </cfRule>
  </conditionalFormatting>
  <conditionalFormatting sqref="I194">
    <cfRule type="containsText" dxfId="505" priority="143" operator="containsText" text="off">
      <formula>NOT(ISERROR(SEARCH("off",I194)))</formula>
    </cfRule>
  </conditionalFormatting>
  <conditionalFormatting sqref="J194">
    <cfRule type="containsText" dxfId="504" priority="142" operator="containsText" text="off">
      <formula>NOT(ISERROR(SEARCH("off",J194)))</formula>
    </cfRule>
  </conditionalFormatting>
  <conditionalFormatting sqref="K194">
    <cfRule type="containsText" dxfId="503" priority="141" operator="containsText" text="off">
      <formula>NOT(ISERROR(SEARCH("off",K194)))</formula>
    </cfRule>
  </conditionalFormatting>
  <conditionalFormatting sqref="F218:H218">
    <cfRule type="containsText" dxfId="502" priority="140" operator="containsText" text="off">
      <formula>NOT(ISERROR(SEARCH("off",F218)))</formula>
    </cfRule>
  </conditionalFormatting>
  <conditionalFormatting sqref="I218">
    <cfRule type="containsText" dxfId="501" priority="139" operator="containsText" text="off">
      <formula>NOT(ISERROR(SEARCH("off",I218)))</formula>
    </cfRule>
  </conditionalFormatting>
  <conditionalFormatting sqref="J218">
    <cfRule type="containsText" dxfId="500" priority="138" operator="containsText" text="off">
      <formula>NOT(ISERROR(SEARCH("off",J218)))</formula>
    </cfRule>
  </conditionalFormatting>
  <conditionalFormatting sqref="K218">
    <cfRule type="containsText" dxfId="499" priority="137" operator="containsText" text="off">
      <formula>NOT(ISERROR(SEARCH("off",K218)))</formula>
    </cfRule>
  </conditionalFormatting>
  <conditionalFormatting sqref="F242:H242">
    <cfRule type="containsText" dxfId="498" priority="136" operator="containsText" text="off">
      <formula>NOT(ISERROR(SEARCH("off",F242)))</formula>
    </cfRule>
  </conditionalFormatting>
  <conditionalFormatting sqref="I242">
    <cfRule type="containsText" dxfId="497" priority="135" operator="containsText" text="off">
      <formula>NOT(ISERROR(SEARCH("off",I242)))</formula>
    </cfRule>
  </conditionalFormatting>
  <conditionalFormatting sqref="J242">
    <cfRule type="containsText" dxfId="496" priority="134" operator="containsText" text="off">
      <formula>NOT(ISERROR(SEARCH("off",J242)))</formula>
    </cfRule>
  </conditionalFormatting>
  <conditionalFormatting sqref="K242">
    <cfRule type="containsText" dxfId="495" priority="133" operator="containsText" text="off">
      <formula>NOT(ISERROR(SEARCH("off",K242)))</formula>
    </cfRule>
  </conditionalFormatting>
  <conditionalFormatting sqref="F266:H266">
    <cfRule type="containsText" dxfId="494" priority="132" operator="containsText" text="off">
      <formula>NOT(ISERROR(SEARCH("off",F266)))</formula>
    </cfRule>
  </conditionalFormatting>
  <conditionalFormatting sqref="I266">
    <cfRule type="containsText" dxfId="493" priority="131" operator="containsText" text="off">
      <formula>NOT(ISERROR(SEARCH("off",I266)))</formula>
    </cfRule>
  </conditionalFormatting>
  <conditionalFormatting sqref="J266">
    <cfRule type="containsText" dxfId="492" priority="130" operator="containsText" text="off">
      <formula>NOT(ISERROR(SEARCH("off",J266)))</formula>
    </cfRule>
  </conditionalFormatting>
  <conditionalFormatting sqref="K266">
    <cfRule type="containsText" dxfId="491" priority="128" operator="containsText" text="off">
      <formula>NOT(ISERROR(SEARCH("off",K266)))</formula>
    </cfRule>
  </conditionalFormatting>
  <conditionalFormatting sqref="F338:H338">
    <cfRule type="containsText" dxfId="490" priority="127" operator="containsText" text="off">
      <formula>NOT(ISERROR(SEARCH("off",F338)))</formula>
    </cfRule>
  </conditionalFormatting>
  <conditionalFormatting sqref="I338">
    <cfRule type="containsText" dxfId="489" priority="126" operator="containsText" text="off">
      <formula>NOT(ISERROR(SEARCH("off",I338)))</formula>
    </cfRule>
  </conditionalFormatting>
  <conditionalFormatting sqref="J338">
    <cfRule type="containsText" dxfId="488" priority="125" operator="containsText" text="off">
      <formula>NOT(ISERROR(SEARCH("off",J338)))</formula>
    </cfRule>
  </conditionalFormatting>
  <conditionalFormatting sqref="K338">
    <cfRule type="containsText" dxfId="487" priority="124" operator="containsText" text="off">
      <formula>NOT(ISERROR(SEARCH("off",K338)))</formula>
    </cfRule>
  </conditionalFormatting>
  <conditionalFormatting sqref="F362:H362">
    <cfRule type="containsText" dxfId="486" priority="123" operator="containsText" text="off">
      <formula>NOT(ISERROR(SEARCH("off",F362)))</formula>
    </cfRule>
  </conditionalFormatting>
  <conditionalFormatting sqref="I362">
    <cfRule type="containsText" dxfId="485" priority="122" operator="containsText" text="off">
      <formula>NOT(ISERROR(SEARCH("off",I362)))</formula>
    </cfRule>
  </conditionalFormatting>
  <conditionalFormatting sqref="J362">
    <cfRule type="containsText" dxfId="484" priority="121" operator="containsText" text="off">
      <formula>NOT(ISERROR(SEARCH("off",J362)))</formula>
    </cfRule>
  </conditionalFormatting>
  <conditionalFormatting sqref="K362">
    <cfRule type="containsText" dxfId="483" priority="120" operator="containsText" text="off">
      <formula>NOT(ISERROR(SEARCH("off",K362)))</formula>
    </cfRule>
  </conditionalFormatting>
  <conditionalFormatting sqref="F386:H386">
    <cfRule type="containsText" dxfId="482" priority="119" operator="containsText" text="off">
      <formula>NOT(ISERROR(SEARCH("off",F386)))</formula>
    </cfRule>
  </conditionalFormatting>
  <conditionalFormatting sqref="I386">
    <cfRule type="containsText" dxfId="481" priority="118" operator="containsText" text="off">
      <formula>NOT(ISERROR(SEARCH("off",I386)))</formula>
    </cfRule>
  </conditionalFormatting>
  <conditionalFormatting sqref="J386">
    <cfRule type="containsText" dxfId="480" priority="117" operator="containsText" text="off">
      <formula>NOT(ISERROR(SEARCH("off",J386)))</formula>
    </cfRule>
  </conditionalFormatting>
  <conditionalFormatting sqref="K386">
    <cfRule type="containsText" dxfId="479" priority="116" operator="containsText" text="off">
      <formula>NOT(ISERROR(SEARCH("off",K386)))</formula>
    </cfRule>
  </conditionalFormatting>
  <conditionalFormatting sqref="F410:H410">
    <cfRule type="containsText" dxfId="478" priority="115" operator="containsText" text="off">
      <formula>NOT(ISERROR(SEARCH("off",F410)))</formula>
    </cfRule>
  </conditionalFormatting>
  <conditionalFormatting sqref="I410">
    <cfRule type="containsText" dxfId="477" priority="114" operator="containsText" text="off">
      <formula>NOT(ISERROR(SEARCH("off",I410)))</formula>
    </cfRule>
  </conditionalFormatting>
  <conditionalFormatting sqref="J410">
    <cfRule type="containsText" dxfId="476" priority="113" operator="containsText" text="off">
      <formula>NOT(ISERROR(SEARCH("off",J410)))</formula>
    </cfRule>
  </conditionalFormatting>
  <conditionalFormatting sqref="K410">
    <cfRule type="containsText" dxfId="475" priority="112" operator="containsText" text="off">
      <formula>NOT(ISERROR(SEARCH("off",K410)))</formula>
    </cfRule>
  </conditionalFormatting>
  <conditionalFormatting sqref="F434:H434">
    <cfRule type="containsText" dxfId="474" priority="111" operator="containsText" text="off">
      <formula>NOT(ISERROR(SEARCH("off",F434)))</formula>
    </cfRule>
  </conditionalFormatting>
  <conditionalFormatting sqref="I434">
    <cfRule type="containsText" dxfId="473" priority="110" operator="containsText" text="off">
      <formula>NOT(ISERROR(SEARCH("off",I434)))</formula>
    </cfRule>
  </conditionalFormatting>
  <conditionalFormatting sqref="J434">
    <cfRule type="containsText" dxfId="472" priority="109" operator="containsText" text="off">
      <formula>NOT(ISERROR(SEARCH("off",J434)))</formula>
    </cfRule>
  </conditionalFormatting>
  <conditionalFormatting sqref="K434">
    <cfRule type="containsText" dxfId="471" priority="107" operator="containsText" text="off">
      <formula>NOT(ISERROR(SEARCH("off",K434)))</formula>
    </cfRule>
  </conditionalFormatting>
  <conditionalFormatting sqref="F506:H506">
    <cfRule type="containsText" dxfId="470" priority="106" operator="containsText" text="off">
      <formula>NOT(ISERROR(SEARCH("off",F506)))</formula>
    </cfRule>
  </conditionalFormatting>
  <conditionalFormatting sqref="I506">
    <cfRule type="containsText" dxfId="469" priority="105" operator="containsText" text="off">
      <formula>NOT(ISERROR(SEARCH("off",I506)))</formula>
    </cfRule>
  </conditionalFormatting>
  <conditionalFormatting sqref="J506">
    <cfRule type="containsText" dxfId="468" priority="104" operator="containsText" text="off">
      <formula>NOT(ISERROR(SEARCH("off",J506)))</formula>
    </cfRule>
  </conditionalFormatting>
  <conditionalFormatting sqref="K506">
    <cfRule type="containsText" dxfId="467" priority="103" operator="containsText" text="off">
      <formula>NOT(ISERROR(SEARCH("off",K506)))</formula>
    </cfRule>
  </conditionalFormatting>
  <conditionalFormatting sqref="F530:H530">
    <cfRule type="containsText" dxfId="466" priority="102" operator="containsText" text="off">
      <formula>NOT(ISERROR(SEARCH("off",F530)))</formula>
    </cfRule>
  </conditionalFormatting>
  <conditionalFormatting sqref="I530">
    <cfRule type="containsText" dxfId="465" priority="101" operator="containsText" text="off">
      <formula>NOT(ISERROR(SEARCH("off",I530)))</formula>
    </cfRule>
  </conditionalFormatting>
  <conditionalFormatting sqref="J530">
    <cfRule type="containsText" dxfId="464" priority="100" operator="containsText" text="off">
      <formula>NOT(ISERROR(SEARCH("off",J530)))</formula>
    </cfRule>
  </conditionalFormatting>
  <conditionalFormatting sqref="K530">
    <cfRule type="containsText" dxfId="463" priority="99" operator="containsText" text="off">
      <formula>NOT(ISERROR(SEARCH("off",K530)))</formula>
    </cfRule>
  </conditionalFormatting>
  <conditionalFormatting sqref="F554:H554">
    <cfRule type="containsText" dxfId="462" priority="98" operator="containsText" text="off">
      <formula>NOT(ISERROR(SEARCH("off",F554)))</formula>
    </cfRule>
  </conditionalFormatting>
  <conditionalFormatting sqref="I554">
    <cfRule type="containsText" dxfId="461" priority="97" operator="containsText" text="off">
      <formula>NOT(ISERROR(SEARCH("off",I554)))</formula>
    </cfRule>
  </conditionalFormatting>
  <conditionalFormatting sqref="J554">
    <cfRule type="containsText" dxfId="460" priority="96" operator="containsText" text="off">
      <formula>NOT(ISERROR(SEARCH("off",J554)))</formula>
    </cfRule>
  </conditionalFormatting>
  <conditionalFormatting sqref="K554">
    <cfRule type="containsText" dxfId="459" priority="94" operator="containsText" text="off">
      <formula>NOT(ISERROR(SEARCH("off",K554)))</formula>
    </cfRule>
  </conditionalFormatting>
  <conditionalFormatting sqref="F670:H670">
    <cfRule type="containsText" dxfId="458" priority="93" operator="containsText" text="off">
      <formula>NOT(ISERROR(SEARCH("off",F670)))</formula>
    </cfRule>
  </conditionalFormatting>
  <conditionalFormatting sqref="I670">
    <cfRule type="containsText" dxfId="457" priority="92" operator="containsText" text="off">
      <formula>NOT(ISERROR(SEARCH("off",I670)))</formula>
    </cfRule>
  </conditionalFormatting>
  <conditionalFormatting sqref="J670">
    <cfRule type="containsText" dxfId="456" priority="91" operator="containsText" text="off">
      <formula>NOT(ISERROR(SEARCH("off",J670)))</formula>
    </cfRule>
  </conditionalFormatting>
  <conditionalFormatting sqref="K670">
    <cfRule type="containsText" dxfId="455" priority="90" operator="containsText" text="off">
      <formula>NOT(ISERROR(SEARCH("off",K670)))</formula>
    </cfRule>
  </conditionalFormatting>
  <conditionalFormatting sqref="F698:H698">
    <cfRule type="containsText" dxfId="454" priority="89" operator="containsText" text="off">
      <formula>NOT(ISERROR(SEARCH("off",F698)))</formula>
    </cfRule>
  </conditionalFormatting>
  <conditionalFormatting sqref="I698">
    <cfRule type="containsText" dxfId="453" priority="88" operator="containsText" text="off">
      <formula>NOT(ISERROR(SEARCH("off",I698)))</formula>
    </cfRule>
  </conditionalFormatting>
  <conditionalFormatting sqref="J698">
    <cfRule type="containsText" dxfId="452" priority="87" operator="containsText" text="off">
      <formula>NOT(ISERROR(SEARCH("off",J698)))</formula>
    </cfRule>
  </conditionalFormatting>
  <conditionalFormatting sqref="K698">
    <cfRule type="containsText" dxfId="451" priority="86" operator="containsText" text="off">
      <formula>NOT(ISERROR(SEARCH("off",K698)))</formula>
    </cfRule>
  </conditionalFormatting>
  <conditionalFormatting sqref="F718:H718">
    <cfRule type="containsText" dxfId="450" priority="85" operator="containsText" text="off">
      <formula>NOT(ISERROR(SEARCH("off",F718)))</formula>
    </cfRule>
  </conditionalFormatting>
  <conditionalFormatting sqref="I718">
    <cfRule type="containsText" dxfId="449" priority="84" operator="containsText" text="off">
      <formula>NOT(ISERROR(SEARCH("off",I718)))</formula>
    </cfRule>
  </conditionalFormatting>
  <conditionalFormatting sqref="J718">
    <cfRule type="containsText" dxfId="448" priority="83" operator="containsText" text="off">
      <formula>NOT(ISERROR(SEARCH("off",J718)))</formula>
    </cfRule>
  </conditionalFormatting>
  <conditionalFormatting sqref="P46">
    <cfRule type="containsText" dxfId="447" priority="59" operator="containsText" text="off">
      <formula>NOT(ISERROR(SEARCH("off",P46)))</formula>
    </cfRule>
  </conditionalFormatting>
  <conditionalFormatting sqref="Q46">
    <cfRule type="containsText" dxfId="446" priority="58" operator="containsText" text="off">
      <formula>NOT(ISERROR(SEARCH("off",Q46)))</formula>
    </cfRule>
  </conditionalFormatting>
  <conditionalFormatting sqref="P47">
    <cfRule type="containsText" dxfId="445" priority="56" operator="containsText" text="off">
      <formula>NOT(ISERROR(SEARCH("off",P47)))</formula>
    </cfRule>
  </conditionalFormatting>
  <conditionalFormatting sqref="Q47">
    <cfRule type="containsText" dxfId="444" priority="55" operator="containsText" text="off">
      <formula>NOT(ISERROR(SEARCH("off",Q47)))</formula>
    </cfRule>
  </conditionalFormatting>
  <conditionalFormatting sqref="P48">
    <cfRule type="containsText" dxfId="443" priority="53" operator="containsText" text="off">
      <formula>NOT(ISERROR(SEARCH("off",P48)))</formula>
    </cfRule>
  </conditionalFormatting>
  <conditionalFormatting sqref="Q48">
    <cfRule type="containsText" dxfId="442" priority="52" operator="containsText" text="off">
      <formula>NOT(ISERROR(SEARCH("off",Q48)))</formula>
    </cfRule>
  </conditionalFormatting>
  <conditionalFormatting sqref="P49">
    <cfRule type="containsText" dxfId="441" priority="50" operator="containsText" text="off">
      <formula>NOT(ISERROR(SEARCH("off",P49)))</formula>
    </cfRule>
  </conditionalFormatting>
  <conditionalFormatting sqref="Q49">
    <cfRule type="containsText" dxfId="440" priority="49" operator="containsText" text="off">
      <formula>NOT(ISERROR(SEARCH("off",Q49)))</formula>
    </cfRule>
  </conditionalFormatting>
  <conditionalFormatting sqref="P52">
    <cfRule type="containsText" dxfId="439" priority="47" operator="containsText" text="off">
      <formula>NOT(ISERROR(SEARCH("off",P52)))</formula>
    </cfRule>
  </conditionalFormatting>
  <conditionalFormatting sqref="Q52">
    <cfRule type="containsText" dxfId="438" priority="46" operator="containsText" text="off">
      <formula>NOT(ISERROR(SEARCH("off",Q52)))</formula>
    </cfRule>
  </conditionalFormatting>
  <conditionalFormatting sqref="P53">
    <cfRule type="containsText" dxfId="437" priority="44" operator="containsText" text="off">
      <formula>NOT(ISERROR(SEARCH("off",P53)))</formula>
    </cfRule>
  </conditionalFormatting>
  <conditionalFormatting sqref="Q53">
    <cfRule type="containsText" dxfId="436" priority="43" operator="containsText" text="off">
      <formula>NOT(ISERROR(SEARCH("off",Q53)))</formula>
    </cfRule>
  </conditionalFormatting>
  <conditionalFormatting sqref="P54">
    <cfRule type="containsText" dxfId="435" priority="41" operator="containsText" text="off">
      <formula>NOT(ISERROR(SEARCH("off",P54)))</formula>
    </cfRule>
  </conditionalFormatting>
  <conditionalFormatting sqref="Q54">
    <cfRule type="containsText" dxfId="434" priority="40" operator="containsText" text="off">
      <formula>NOT(ISERROR(SEARCH("off",Q54)))</formula>
    </cfRule>
  </conditionalFormatting>
  <conditionalFormatting sqref="P55">
    <cfRule type="containsText" dxfId="433" priority="38" operator="containsText" text="off">
      <formula>NOT(ISERROR(SEARCH("off",P55)))</formula>
    </cfRule>
  </conditionalFormatting>
  <conditionalFormatting sqref="Q55">
    <cfRule type="containsText" dxfId="432" priority="37" operator="containsText" text="off">
      <formula>NOT(ISERROR(SEARCH("off",Q55)))</formula>
    </cfRule>
  </conditionalFormatting>
  <conditionalFormatting sqref="P56">
    <cfRule type="containsText" dxfId="431" priority="35" operator="containsText" text="off">
      <formula>NOT(ISERROR(SEARCH("off",P56)))</formula>
    </cfRule>
  </conditionalFormatting>
  <conditionalFormatting sqref="Q56">
    <cfRule type="containsText" dxfId="430" priority="34" operator="containsText" text="off">
      <formula>NOT(ISERROR(SEARCH("off",Q56)))</formula>
    </cfRule>
  </conditionalFormatting>
  <conditionalFormatting sqref="P59">
    <cfRule type="containsText" dxfId="429" priority="32" operator="containsText" text="off">
      <formula>NOT(ISERROR(SEARCH("off",P59)))</formula>
    </cfRule>
  </conditionalFormatting>
  <conditionalFormatting sqref="Q59">
    <cfRule type="containsText" dxfId="428" priority="31" operator="containsText" text="off">
      <formula>NOT(ISERROR(SEARCH("off",Q59)))</formula>
    </cfRule>
  </conditionalFormatting>
  <conditionalFormatting sqref="P60">
    <cfRule type="containsText" dxfId="427" priority="29" operator="containsText" text="off">
      <formula>NOT(ISERROR(SEARCH("off",P60)))</formula>
    </cfRule>
  </conditionalFormatting>
  <conditionalFormatting sqref="Q60">
    <cfRule type="containsText" dxfId="426" priority="28" operator="containsText" text="off">
      <formula>NOT(ISERROR(SEARCH("off",Q60)))</formula>
    </cfRule>
  </conditionalFormatting>
  <conditionalFormatting sqref="P61">
    <cfRule type="containsText" dxfId="425" priority="26" operator="containsText" text="off">
      <formula>NOT(ISERROR(SEARCH("off",P61)))</formula>
    </cfRule>
  </conditionalFormatting>
  <conditionalFormatting sqref="Q61">
    <cfRule type="containsText" dxfId="424" priority="25" operator="containsText" text="off">
      <formula>NOT(ISERROR(SEARCH("off",Q61)))</formula>
    </cfRule>
  </conditionalFormatting>
  <conditionalFormatting sqref="P62">
    <cfRule type="containsText" dxfId="423" priority="23" operator="containsText" text="off">
      <formula>NOT(ISERROR(SEARCH("off",P62)))</formula>
    </cfRule>
  </conditionalFormatting>
  <conditionalFormatting sqref="Q62">
    <cfRule type="containsText" dxfId="422" priority="22" operator="containsText" text="off">
      <formula>NOT(ISERROR(SEARCH("off",Q62)))</formula>
    </cfRule>
  </conditionalFormatting>
  <conditionalFormatting sqref="P63">
    <cfRule type="containsText" dxfId="421" priority="20" operator="containsText" text="off">
      <formula>NOT(ISERROR(SEARCH("off",P63)))</formula>
    </cfRule>
  </conditionalFormatting>
  <conditionalFormatting sqref="Q63">
    <cfRule type="containsText" dxfId="420" priority="19" operator="containsText" text="off">
      <formula>NOT(ISERROR(SEARCH("off",Q63)))</formula>
    </cfRule>
  </conditionalFormatting>
  <conditionalFormatting sqref="P66">
    <cfRule type="containsText" dxfId="419" priority="17" operator="containsText" text="off">
      <formula>NOT(ISERROR(SEARCH("off",P66)))</formula>
    </cfRule>
  </conditionalFormatting>
  <conditionalFormatting sqref="Q66">
    <cfRule type="containsText" dxfId="418" priority="16" operator="containsText" text="off">
      <formula>NOT(ISERROR(SEARCH("off",Q66)))</formula>
    </cfRule>
  </conditionalFormatting>
  <conditionalFormatting sqref="P67">
    <cfRule type="containsText" dxfId="417" priority="14" operator="containsText" text="off">
      <formula>NOT(ISERROR(SEARCH("off",P67)))</formula>
    </cfRule>
  </conditionalFormatting>
  <conditionalFormatting sqref="Q67">
    <cfRule type="containsText" dxfId="416" priority="13" operator="containsText" text="off">
      <formula>NOT(ISERROR(SEARCH("off",Q67)))</formula>
    </cfRule>
  </conditionalFormatting>
  <conditionalFormatting sqref="P68">
    <cfRule type="containsText" dxfId="415" priority="11" operator="containsText" text="off">
      <formula>NOT(ISERROR(SEARCH("off",P68)))</formula>
    </cfRule>
  </conditionalFormatting>
  <conditionalFormatting sqref="Q68">
    <cfRule type="containsText" dxfId="414" priority="10" operator="containsText" text="off">
      <formula>NOT(ISERROR(SEARCH("off",Q68)))</formula>
    </cfRule>
  </conditionalFormatting>
  <conditionalFormatting sqref="P73">
    <cfRule type="containsText" dxfId="413" priority="8" operator="containsText" text="off">
      <formula>NOT(ISERROR(SEARCH("off",P73)))</formula>
    </cfRule>
  </conditionalFormatting>
  <conditionalFormatting sqref="Q73">
    <cfRule type="containsText" dxfId="412" priority="7" operator="containsText" text="off">
      <formula>NOT(ISERROR(SEARCH("off",Q73)))</formula>
    </cfRule>
  </conditionalFormatting>
  <conditionalFormatting sqref="P74">
    <cfRule type="containsText" dxfId="411" priority="5" operator="containsText" text="off">
      <formula>NOT(ISERROR(SEARCH("off",P74)))</formula>
    </cfRule>
  </conditionalFormatting>
  <conditionalFormatting sqref="Q74">
    <cfRule type="containsText" dxfId="410" priority="4" operator="containsText" text="off">
      <formula>NOT(ISERROR(SEARCH("off",Q74)))</formula>
    </cfRule>
  </conditionalFormatting>
  <conditionalFormatting sqref="P75">
    <cfRule type="containsText" dxfId="409" priority="2" operator="containsText" text="off">
      <formula>NOT(ISERROR(SEARCH("off",P75)))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Q749"/>
  <sheetViews>
    <sheetView zoomScale="60" zoomScaleNormal="60" zoomScalePageLayoutView="60" workbookViewId="0">
      <pane xSplit="1" topLeftCell="B1" activePane="topRight" state="frozen"/>
      <selection activeCell="A275" sqref="A275"/>
      <selection pane="topRight" activeCell="H5" sqref="H5"/>
    </sheetView>
  </sheetViews>
  <sheetFormatPr baseColWidth="10" defaultColWidth="11" defaultRowHeight="16" x14ac:dyDescent="0.2"/>
  <cols>
    <col min="1" max="1" width="25.83203125" style="8" customWidth="1"/>
    <col min="2" max="2" width="16.1640625" style="67" customWidth="1"/>
    <col min="3" max="3" width="13.6640625" style="8" customWidth="1"/>
    <col min="4" max="4" width="17.33203125" style="67" customWidth="1"/>
    <col min="5" max="11" width="17" style="8" customWidth="1"/>
    <col min="12" max="12" width="15.33203125" style="8" customWidth="1"/>
    <col min="13" max="13" width="19.5" style="8" bestFit="1" customWidth="1"/>
    <col min="14" max="14" width="15" style="70" customWidth="1"/>
    <col min="15" max="15" width="34.5" style="8" customWidth="1"/>
    <col min="16" max="16" width="24.5" style="8" customWidth="1"/>
    <col min="17" max="17" width="15.33203125" style="8" customWidth="1"/>
    <col min="18" max="16384" width="11" style="8"/>
  </cols>
  <sheetData>
    <row r="1" spans="1:17" s="76" customFormat="1" ht="16" customHeight="1" x14ac:dyDescent="0.2">
      <c r="A1" s="103" t="s">
        <v>5731</v>
      </c>
      <c r="B1" s="103"/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N1" s="78"/>
    </row>
    <row r="2" spans="1:17" s="76" customFormat="1" ht="48" x14ac:dyDescent="0.2">
      <c r="A2" s="79"/>
      <c r="B2" s="87" t="s">
        <v>9</v>
      </c>
      <c r="C2" s="77" t="s">
        <v>10</v>
      </c>
      <c r="D2" s="80" t="s">
        <v>52</v>
      </c>
      <c r="E2" s="81" t="s">
        <v>5735</v>
      </c>
      <c r="F2" s="81" t="s">
        <v>529</v>
      </c>
      <c r="G2" s="81" t="s">
        <v>530</v>
      </c>
      <c r="H2" s="81" t="s">
        <v>534</v>
      </c>
      <c r="I2" s="81" t="s">
        <v>532</v>
      </c>
      <c r="J2" s="81" t="s">
        <v>533</v>
      </c>
      <c r="K2" s="81" t="s">
        <v>534</v>
      </c>
      <c r="L2" s="81"/>
      <c r="M2" s="113"/>
      <c r="N2" s="116"/>
      <c r="O2" s="113"/>
    </row>
    <row r="3" spans="1:17" ht="43" customHeight="1" x14ac:dyDescent="0.2">
      <c r="A3" s="11" t="s">
        <v>265</v>
      </c>
      <c r="B3" s="67">
        <v>15</v>
      </c>
      <c r="C3" s="8">
        <v>75</v>
      </c>
      <c r="D3" s="67">
        <v>1423</v>
      </c>
      <c r="N3" s="73" t="s">
        <v>5734</v>
      </c>
      <c r="O3" s="88" t="s">
        <v>541</v>
      </c>
      <c r="P3" s="82"/>
      <c r="Q3" s="88"/>
    </row>
    <row r="4" spans="1:17" ht="20.25" customHeight="1" x14ac:dyDescent="0.2">
      <c r="A4" s="11" t="s">
        <v>266</v>
      </c>
      <c r="B4" s="67">
        <v>15</v>
      </c>
      <c r="C4" s="8">
        <v>75</v>
      </c>
      <c r="D4" s="67">
        <v>1423</v>
      </c>
      <c r="N4" s="70">
        <v>44105</v>
      </c>
      <c r="O4" s="89"/>
      <c r="P4" s="67"/>
    </row>
    <row r="5" spans="1:17" x14ac:dyDescent="0.2">
      <c r="A5" s="11" t="s">
        <v>267</v>
      </c>
      <c r="B5" s="67">
        <v>15</v>
      </c>
      <c r="C5" s="8">
        <v>75</v>
      </c>
      <c r="D5" s="67">
        <v>1423</v>
      </c>
      <c r="N5" s="70">
        <v>44106</v>
      </c>
      <c r="O5" s="89"/>
      <c r="P5" s="67"/>
    </row>
    <row r="6" spans="1:17" ht="17" customHeight="1" x14ac:dyDescent="0.2">
      <c r="A6" s="11" t="s">
        <v>268</v>
      </c>
      <c r="B6" s="67">
        <v>14</v>
      </c>
      <c r="C6" s="8">
        <v>76</v>
      </c>
      <c r="D6" s="67">
        <v>0</v>
      </c>
      <c r="N6" s="70">
        <v>44107</v>
      </c>
      <c r="O6" s="89"/>
      <c r="P6" s="67"/>
    </row>
    <row r="7" spans="1:17" x14ac:dyDescent="0.2">
      <c r="A7" s="11" t="s">
        <v>269</v>
      </c>
      <c r="B7" s="67">
        <v>14</v>
      </c>
      <c r="C7" s="8">
        <v>76</v>
      </c>
      <c r="D7" s="67">
        <v>0</v>
      </c>
      <c r="N7" s="70">
        <v>44108</v>
      </c>
      <c r="O7" s="89"/>
      <c r="P7" s="67"/>
    </row>
    <row r="8" spans="1:17" x14ac:dyDescent="0.2">
      <c r="A8" s="11" t="s">
        <v>270</v>
      </c>
      <c r="B8" s="67">
        <v>14</v>
      </c>
      <c r="C8" s="8">
        <v>76</v>
      </c>
      <c r="D8" s="67">
        <v>0</v>
      </c>
      <c r="N8" s="70">
        <v>44109</v>
      </c>
      <c r="O8" s="89"/>
      <c r="P8" s="67"/>
    </row>
    <row r="9" spans="1:17" x14ac:dyDescent="0.2">
      <c r="A9" s="11" t="s">
        <v>271</v>
      </c>
      <c r="B9" s="67">
        <v>14</v>
      </c>
      <c r="C9" s="8">
        <v>77</v>
      </c>
      <c r="D9" s="67">
        <v>0</v>
      </c>
      <c r="N9" s="70">
        <v>44110</v>
      </c>
      <c r="O9" s="89"/>
      <c r="P9" s="67"/>
    </row>
    <row r="10" spans="1:17" x14ac:dyDescent="0.2">
      <c r="A10" s="11" t="s">
        <v>272</v>
      </c>
      <c r="B10" s="67">
        <v>15</v>
      </c>
      <c r="C10" s="8">
        <v>76</v>
      </c>
      <c r="D10" s="67">
        <v>1423</v>
      </c>
      <c r="F10" s="8">
        <v>15.1</v>
      </c>
      <c r="G10" s="8">
        <v>87.5</v>
      </c>
      <c r="H10" s="8">
        <v>163914</v>
      </c>
      <c r="I10" s="8">
        <v>14</v>
      </c>
      <c r="J10" s="8">
        <v>90.4</v>
      </c>
      <c r="K10" s="8">
        <v>190202</v>
      </c>
      <c r="N10" s="70">
        <v>44111</v>
      </c>
      <c r="O10" s="89"/>
      <c r="P10" s="67"/>
    </row>
    <row r="11" spans="1:17" x14ac:dyDescent="0.2">
      <c r="A11" s="11" t="s">
        <v>273</v>
      </c>
      <c r="B11" s="67">
        <v>15</v>
      </c>
      <c r="C11" s="8">
        <v>75</v>
      </c>
      <c r="D11" s="67">
        <v>1423</v>
      </c>
      <c r="F11" s="8">
        <v>15.1</v>
      </c>
      <c r="G11" s="8">
        <v>87.5</v>
      </c>
      <c r="H11" s="8">
        <v>164252</v>
      </c>
      <c r="I11" s="8">
        <v>14.3</v>
      </c>
      <c r="J11" s="8">
        <v>90.2</v>
      </c>
      <c r="K11" s="8">
        <v>190218</v>
      </c>
      <c r="N11" s="70">
        <v>44112</v>
      </c>
      <c r="O11" s="89"/>
      <c r="P11" s="67"/>
    </row>
    <row r="12" spans="1:17" x14ac:dyDescent="0.2">
      <c r="A12" s="11" t="s">
        <v>274</v>
      </c>
      <c r="B12" s="67">
        <v>16</v>
      </c>
      <c r="C12" s="8">
        <v>73</v>
      </c>
      <c r="D12" s="67">
        <v>1607</v>
      </c>
      <c r="F12" s="8">
        <v>16.100000000000001</v>
      </c>
      <c r="G12" s="8">
        <v>86.6</v>
      </c>
      <c r="H12" s="8">
        <v>164268</v>
      </c>
      <c r="I12" s="8">
        <v>15.1</v>
      </c>
      <c r="J12" s="8">
        <v>90.3</v>
      </c>
      <c r="K12" s="8">
        <v>190218</v>
      </c>
      <c r="N12" s="70">
        <v>44113</v>
      </c>
      <c r="O12" s="89"/>
      <c r="P12" s="67"/>
    </row>
    <row r="13" spans="1:17" x14ac:dyDescent="0.2">
      <c r="A13" s="11" t="s">
        <v>275</v>
      </c>
      <c r="B13" s="67">
        <v>17</v>
      </c>
      <c r="C13" s="8">
        <v>71</v>
      </c>
      <c r="D13" s="67">
        <v>1791</v>
      </c>
      <c r="F13" s="8">
        <v>17.100000000000001</v>
      </c>
      <c r="G13" s="8">
        <v>84</v>
      </c>
      <c r="H13" s="8">
        <v>164268</v>
      </c>
      <c r="I13" s="8">
        <v>16.3</v>
      </c>
      <c r="J13" s="8">
        <v>90.2</v>
      </c>
      <c r="K13" s="8">
        <v>190326</v>
      </c>
      <c r="N13" s="70">
        <v>44114</v>
      </c>
      <c r="O13" s="89"/>
      <c r="P13" s="67"/>
    </row>
    <row r="14" spans="1:17" x14ac:dyDescent="0.2">
      <c r="A14" s="11" t="s">
        <v>276</v>
      </c>
      <c r="B14" s="67">
        <v>18</v>
      </c>
      <c r="C14" s="8">
        <v>69</v>
      </c>
      <c r="D14" s="67">
        <v>1333</v>
      </c>
      <c r="F14" s="8">
        <v>18</v>
      </c>
      <c r="G14" s="8">
        <v>82.2</v>
      </c>
      <c r="H14" s="8">
        <v>164422</v>
      </c>
      <c r="I14" s="8">
        <v>18.600000000000001</v>
      </c>
      <c r="J14" s="8">
        <v>81.2</v>
      </c>
      <c r="K14" s="8">
        <v>190326</v>
      </c>
      <c r="N14" s="70">
        <v>44115</v>
      </c>
      <c r="O14" s="89"/>
      <c r="P14" s="67"/>
    </row>
    <row r="15" spans="1:17" x14ac:dyDescent="0.2">
      <c r="A15" s="11" t="s">
        <v>277</v>
      </c>
      <c r="B15" s="67">
        <v>19</v>
      </c>
      <c r="C15" s="8">
        <v>66</v>
      </c>
      <c r="D15" s="67">
        <v>1444</v>
      </c>
      <c r="F15" s="8">
        <v>20.3</v>
      </c>
      <c r="G15" s="8">
        <v>77.099999999999994</v>
      </c>
      <c r="H15" s="8">
        <v>164554</v>
      </c>
      <c r="I15" s="8">
        <v>23.3</v>
      </c>
      <c r="J15" s="8">
        <v>64.7</v>
      </c>
      <c r="K15" s="8">
        <v>190333</v>
      </c>
      <c r="N15" s="70">
        <v>44116</v>
      </c>
      <c r="P15" s="67"/>
    </row>
    <row r="16" spans="1:17" x14ac:dyDescent="0.2">
      <c r="A16" s="11" t="s">
        <v>278</v>
      </c>
      <c r="B16" s="67">
        <v>21</v>
      </c>
      <c r="C16" s="8">
        <v>63</v>
      </c>
      <c r="D16" s="67">
        <v>1710</v>
      </c>
      <c r="F16" s="8">
        <v>21</v>
      </c>
      <c r="G16" s="8">
        <v>74.900000000000006</v>
      </c>
      <c r="H16" s="8">
        <v>164554</v>
      </c>
      <c r="I16" s="8">
        <v>23.7</v>
      </c>
      <c r="J16" s="8">
        <v>60.5</v>
      </c>
      <c r="K16" s="8">
        <v>190333</v>
      </c>
      <c r="N16" s="70">
        <v>44117</v>
      </c>
      <c r="P16" s="67"/>
    </row>
    <row r="17" spans="1:17" ht="32" x14ac:dyDescent="0.2">
      <c r="A17" s="11" t="s">
        <v>279</v>
      </c>
      <c r="B17" s="67">
        <v>22</v>
      </c>
      <c r="C17" s="8">
        <v>60</v>
      </c>
      <c r="D17" s="67">
        <v>1860</v>
      </c>
      <c r="F17" s="8">
        <v>21.7</v>
      </c>
      <c r="G17" s="8">
        <v>60.4</v>
      </c>
      <c r="H17" s="8">
        <v>164556</v>
      </c>
      <c r="I17" s="8">
        <v>25.5</v>
      </c>
      <c r="J17" s="8">
        <v>52.1</v>
      </c>
      <c r="K17" s="8">
        <v>190534</v>
      </c>
      <c r="N17" s="70">
        <v>44118</v>
      </c>
      <c r="O17" s="89" t="s">
        <v>839</v>
      </c>
      <c r="P17" s="67"/>
      <c r="Q17" s="67"/>
    </row>
    <row r="18" spans="1:17" ht="32" x14ac:dyDescent="0.2">
      <c r="A18" s="11" t="s">
        <v>280</v>
      </c>
      <c r="B18" s="67">
        <v>22</v>
      </c>
      <c r="C18" s="8">
        <v>57</v>
      </c>
      <c r="D18" s="67">
        <v>1590</v>
      </c>
      <c r="F18" s="8">
        <v>22.6</v>
      </c>
      <c r="G18" s="8">
        <v>63</v>
      </c>
      <c r="H18" s="8">
        <v>164799</v>
      </c>
      <c r="I18" s="8">
        <v>26</v>
      </c>
      <c r="J18" s="8">
        <v>52</v>
      </c>
      <c r="K18" s="8">
        <v>190535</v>
      </c>
      <c r="N18" s="70">
        <v>44119</v>
      </c>
      <c r="O18" s="89" t="s">
        <v>839</v>
      </c>
      <c r="P18" s="67"/>
      <c r="Q18" s="67"/>
    </row>
    <row r="19" spans="1:17" ht="32" x14ac:dyDescent="0.2">
      <c r="A19" s="11" t="s">
        <v>281</v>
      </c>
      <c r="B19" s="67">
        <v>23</v>
      </c>
      <c r="C19" s="8">
        <v>55</v>
      </c>
      <c r="D19" s="67">
        <v>1682</v>
      </c>
      <c r="F19" s="8">
        <v>23.4</v>
      </c>
      <c r="G19" s="8">
        <v>61.5</v>
      </c>
      <c r="H19" s="8">
        <v>164799</v>
      </c>
      <c r="I19" s="8">
        <v>27.2</v>
      </c>
      <c r="J19" s="8">
        <v>47</v>
      </c>
      <c r="K19" s="8">
        <v>190536</v>
      </c>
      <c r="N19" s="70">
        <v>44120</v>
      </c>
      <c r="O19" s="89" t="s">
        <v>839</v>
      </c>
      <c r="P19" s="67"/>
      <c r="Q19" s="67"/>
    </row>
    <row r="20" spans="1:17" ht="32" x14ac:dyDescent="0.2">
      <c r="A20" s="11" t="s">
        <v>282</v>
      </c>
      <c r="B20" s="67">
        <v>23</v>
      </c>
      <c r="C20" s="8">
        <v>53</v>
      </c>
      <c r="D20" s="67">
        <v>1682</v>
      </c>
      <c r="F20" s="8">
        <v>18.7</v>
      </c>
      <c r="G20" s="8">
        <v>80.400000000000006</v>
      </c>
      <c r="H20" s="8">
        <v>164799</v>
      </c>
      <c r="I20" s="8">
        <v>22.8</v>
      </c>
      <c r="J20" s="8">
        <v>61.2</v>
      </c>
      <c r="K20" s="8">
        <v>190560</v>
      </c>
      <c r="N20" s="70">
        <v>44121</v>
      </c>
      <c r="O20" s="89" t="s">
        <v>839</v>
      </c>
      <c r="P20" s="67"/>
      <c r="Q20" s="67"/>
    </row>
    <row r="21" spans="1:17" ht="32" x14ac:dyDescent="0.2">
      <c r="A21" s="11" t="s">
        <v>283</v>
      </c>
      <c r="B21" s="67">
        <v>22</v>
      </c>
      <c r="C21" s="8">
        <v>52</v>
      </c>
      <c r="D21" s="67">
        <v>1590</v>
      </c>
      <c r="F21" s="8">
        <v>18.5</v>
      </c>
      <c r="G21" s="8">
        <v>82.5</v>
      </c>
      <c r="H21" s="8">
        <v>165026</v>
      </c>
      <c r="I21" s="8">
        <v>22</v>
      </c>
      <c r="J21" s="8">
        <v>63.9</v>
      </c>
      <c r="K21" s="8">
        <v>190761</v>
      </c>
      <c r="N21" s="70">
        <v>44122</v>
      </c>
      <c r="O21" s="89" t="s">
        <v>839</v>
      </c>
      <c r="P21" s="67"/>
      <c r="Q21" s="67"/>
    </row>
    <row r="22" spans="1:17" ht="32" x14ac:dyDescent="0.2">
      <c r="A22" s="11" t="s">
        <v>284</v>
      </c>
      <c r="B22" s="67">
        <v>20</v>
      </c>
      <c r="C22" s="8">
        <v>43</v>
      </c>
      <c r="D22" s="67">
        <v>1231</v>
      </c>
      <c r="F22" s="8">
        <v>18.100000000000001</v>
      </c>
      <c r="G22" s="8">
        <v>82.4</v>
      </c>
      <c r="H22" s="8">
        <v>165026</v>
      </c>
      <c r="I22" s="8">
        <v>20.9</v>
      </c>
      <c r="J22" s="8">
        <v>68.5</v>
      </c>
      <c r="K22" s="8">
        <v>190769</v>
      </c>
      <c r="N22" s="70">
        <v>44123</v>
      </c>
      <c r="O22" s="89" t="s">
        <v>839</v>
      </c>
      <c r="P22" s="67"/>
      <c r="Q22" s="67"/>
    </row>
    <row r="23" spans="1:17" ht="32" x14ac:dyDescent="0.2">
      <c r="A23" s="11" t="s">
        <v>285</v>
      </c>
      <c r="B23" s="67">
        <v>20</v>
      </c>
      <c r="C23" s="8">
        <v>36</v>
      </c>
      <c r="D23" s="67">
        <v>1003</v>
      </c>
      <c r="F23" s="8">
        <v>17.600000000000001</v>
      </c>
      <c r="G23" s="8">
        <v>84.1</v>
      </c>
      <c r="H23" s="8">
        <v>165026</v>
      </c>
      <c r="I23" s="8">
        <v>20.5</v>
      </c>
      <c r="J23" s="8">
        <v>69.5</v>
      </c>
      <c r="K23" s="8">
        <v>190769</v>
      </c>
      <c r="N23" s="70">
        <v>44124</v>
      </c>
      <c r="O23" s="89" t="s">
        <v>839</v>
      </c>
      <c r="P23" s="67"/>
      <c r="Q23" s="67"/>
    </row>
    <row r="24" spans="1:17" ht="32" x14ac:dyDescent="0.2">
      <c r="A24" s="11" t="s">
        <v>286</v>
      </c>
      <c r="B24" s="67">
        <v>18</v>
      </c>
      <c r="C24" s="8">
        <v>35</v>
      </c>
      <c r="D24" s="67">
        <v>881</v>
      </c>
      <c r="F24" s="8">
        <v>19.600000000000001</v>
      </c>
      <c r="G24" s="8">
        <v>86.4</v>
      </c>
      <c r="H24" s="8">
        <v>165270</v>
      </c>
      <c r="I24" s="8">
        <v>19.399999999999999</v>
      </c>
      <c r="J24" s="8">
        <v>74.099999999999994</v>
      </c>
      <c r="K24" s="8">
        <v>190936</v>
      </c>
      <c r="N24" s="70">
        <v>44125</v>
      </c>
      <c r="O24" s="89" t="s">
        <v>839</v>
      </c>
      <c r="P24" s="67"/>
      <c r="Q24" s="67"/>
    </row>
    <row r="25" spans="1:17" ht="32" x14ac:dyDescent="0.2">
      <c r="A25" s="11" t="s">
        <v>287</v>
      </c>
      <c r="B25" s="67">
        <v>17</v>
      </c>
      <c r="C25" s="8">
        <v>36</v>
      </c>
      <c r="D25" s="67">
        <v>797</v>
      </c>
      <c r="F25" s="8">
        <v>17.2</v>
      </c>
      <c r="G25" s="8">
        <v>88.1</v>
      </c>
      <c r="H25" s="8">
        <v>165270</v>
      </c>
      <c r="I25" s="8">
        <v>19.3</v>
      </c>
      <c r="J25" s="8">
        <v>76.3</v>
      </c>
      <c r="K25" s="8">
        <v>191027</v>
      </c>
      <c r="N25" s="70">
        <v>44126</v>
      </c>
      <c r="O25" s="89" t="s">
        <v>839</v>
      </c>
      <c r="P25" s="67"/>
      <c r="Q25" s="67"/>
    </row>
    <row r="26" spans="1:17" ht="32" x14ac:dyDescent="0.2">
      <c r="A26" s="11" t="s">
        <v>288</v>
      </c>
      <c r="B26" s="67">
        <v>17</v>
      </c>
      <c r="C26" s="8">
        <v>38</v>
      </c>
      <c r="D26" s="67">
        <v>797</v>
      </c>
      <c r="E26" s="67">
        <v>1171.375</v>
      </c>
      <c r="F26" s="8">
        <v>17</v>
      </c>
      <c r="G26" s="8">
        <v>89.1</v>
      </c>
      <c r="H26" s="8">
        <v>165270</v>
      </c>
      <c r="I26" s="8">
        <v>18.8</v>
      </c>
      <c r="J26" s="8">
        <v>77.7</v>
      </c>
      <c r="K26" s="8">
        <v>191027</v>
      </c>
      <c r="N26" s="70">
        <v>44127</v>
      </c>
      <c r="O26" s="89" t="s">
        <v>839</v>
      </c>
      <c r="P26" s="67"/>
      <c r="Q26" s="67"/>
    </row>
    <row r="27" spans="1:17" ht="32" x14ac:dyDescent="0.2">
      <c r="A27" s="11" t="s">
        <v>289</v>
      </c>
      <c r="B27" s="67">
        <v>15</v>
      </c>
      <c r="C27" s="8">
        <v>43</v>
      </c>
      <c r="D27" s="67">
        <v>811</v>
      </c>
      <c r="F27" s="8">
        <v>16.3</v>
      </c>
      <c r="G27" s="8">
        <v>90.3</v>
      </c>
      <c r="H27" s="8">
        <v>165270</v>
      </c>
      <c r="I27" s="8">
        <v>18.399999999999999</v>
      </c>
      <c r="J27" s="8">
        <v>80.099999999999994</v>
      </c>
      <c r="K27" s="8">
        <v>191027</v>
      </c>
      <c r="N27" s="70">
        <v>44128</v>
      </c>
      <c r="O27" s="89" t="s">
        <v>839</v>
      </c>
      <c r="P27" s="67"/>
      <c r="Q27" s="67"/>
    </row>
    <row r="28" spans="1:17" ht="32" x14ac:dyDescent="0.2">
      <c r="A28" s="11" t="s">
        <v>290</v>
      </c>
      <c r="B28" s="67">
        <v>13</v>
      </c>
      <c r="C28" s="8">
        <v>46</v>
      </c>
      <c r="D28" s="67">
        <v>0</v>
      </c>
      <c r="F28" s="8">
        <v>16.2</v>
      </c>
      <c r="G28" s="8">
        <v>90.2</v>
      </c>
      <c r="H28" s="8">
        <v>165533</v>
      </c>
      <c r="I28" s="8">
        <v>17.7</v>
      </c>
      <c r="J28" s="8">
        <v>81.8</v>
      </c>
      <c r="K28" s="8">
        <v>191104</v>
      </c>
      <c r="N28" s="70">
        <v>44129</v>
      </c>
      <c r="O28" s="89" t="s">
        <v>839</v>
      </c>
      <c r="P28" s="67"/>
      <c r="Q28" s="67"/>
    </row>
    <row r="29" spans="1:17" ht="32" x14ac:dyDescent="0.2">
      <c r="A29" s="11" t="s">
        <v>291</v>
      </c>
      <c r="B29" s="67">
        <v>12</v>
      </c>
      <c r="C29" s="8">
        <v>51</v>
      </c>
      <c r="D29" s="67">
        <v>0</v>
      </c>
      <c r="H29" s="8">
        <f>H34-H10</f>
        <v>2094</v>
      </c>
      <c r="K29" s="8">
        <f>K34-K10</f>
        <v>1359</v>
      </c>
      <c r="N29" s="70">
        <v>44130</v>
      </c>
      <c r="O29" s="89" t="s">
        <v>839</v>
      </c>
      <c r="P29" s="67"/>
      <c r="Q29" s="67"/>
    </row>
    <row r="30" spans="1:17" ht="32" x14ac:dyDescent="0.2">
      <c r="A30" s="11" t="s">
        <v>292</v>
      </c>
      <c r="B30" s="67">
        <v>11</v>
      </c>
      <c r="C30" s="8">
        <v>59</v>
      </c>
      <c r="D30" s="67">
        <v>0</v>
      </c>
      <c r="F30" s="69">
        <f>AVERAGE(F10:F26)</f>
        <v>18.652941176470591</v>
      </c>
      <c r="G30" s="69">
        <f>AVERAGE(G10:G26)</f>
        <v>79.864705882352936</v>
      </c>
      <c r="H30" s="69">
        <f>H34-H10</f>
        <v>2094</v>
      </c>
      <c r="I30" s="69">
        <f>AVERAGE(I10:I26)</f>
        <v>20.452941176470588</v>
      </c>
      <c r="J30" s="69">
        <f>AVERAGE(J10:J26)</f>
        <v>71.164705882352933</v>
      </c>
      <c r="K30" s="69">
        <f>K34-K10</f>
        <v>1359</v>
      </c>
      <c r="N30" s="70">
        <v>44131</v>
      </c>
      <c r="O30" s="89" t="s">
        <v>839</v>
      </c>
      <c r="P30" s="67"/>
      <c r="Q30" s="67"/>
    </row>
    <row r="31" spans="1:17" ht="32" x14ac:dyDescent="0.2">
      <c r="A31" s="11" t="s">
        <v>293</v>
      </c>
      <c r="B31" s="67">
        <v>10</v>
      </c>
      <c r="C31" s="8">
        <v>66</v>
      </c>
      <c r="D31" s="67">
        <v>0</v>
      </c>
      <c r="N31" s="70">
        <v>44132</v>
      </c>
      <c r="O31" s="89" t="s">
        <v>839</v>
      </c>
      <c r="P31" s="67"/>
      <c r="Q31" s="67"/>
    </row>
    <row r="32" spans="1:17" ht="32" x14ac:dyDescent="0.2">
      <c r="A32" s="11" t="s">
        <v>294</v>
      </c>
      <c r="B32" s="67">
        <v>10</v>
      </c>
      <c r="C32" s="8">
        <v>71</v>
      </c>
      <c r="D32" s="67">
        <v>0</v>
      </c>
      <c r="N32" s="70">
        <v>44133</v>
      </c>
      <c r="O32" s="89" t="s">
        <v>839</v>
      </c>
      <c r="P32" s="67"/>
      <c r="Q32" s="67"/>
    </row>
    <row r="33" spans="1:17" ht="32" x14ac:dyDescent="0.2">
      <c r="A33" s="11" t="s">
        <v>295</v>
      </c>
      <c r="B33" s="67">
        <v>9</v>
      </c>
      <c r="C33" s="8">
        <v>74</v>
      </c>
      <c r="D33" s="67">
        <v>0</v>
      </c>
      <c r="N33" s="70">
        <v>44134</v>
      </c>
      <c r="O33" s="89" t="s">
        <v>839</v>
      </c>
      <c r="P33" s="67"/>
      <c r="Q33" s="67"/>
    </row>
    <row r="34" spans="1:17" ht="32" x14ac:dyDescent="0.2">
      <c r="A34" s="11" t="s">
        <v>296</v>
      </c>
      <c r="B34" s="67">
        <v>10</v>
      </c>
      <c r="C34" s="8">
        <v>72</v>
      </c>
      <c r="D34" s="67">
        <v>0</v>
      </c>
      <c r="F34" s="8">
        <v>16.3</v>
      </c>
      <c r="G34" s="8">
        <v>84.5</v>
      </c>
      <c r="H34" s="8">
        <v>166008</v>
      </c>
      <c r="I34" s="8">
        <v>15.3</v>
      </c>
      <c r="J34" s="8">
        <v>90.3</v>
      </c>
      <c r="K34" s="8">
        <v>191561</v>
      </c>
      <c r="N34" s="70">
        <v>44135</v>
      </c>
      <c r="O34" s="89" t="s">
        <v>839</v>
      </c>
      <c r="P34" s="67"/>
      <c r="Q34" s="67"/>
    </row>
    <row r="35" spans="1:17" x14ac:dyDescent="0.2">
      <c r="A35" s="11" t="s">
        <v>297</v>
      </c>
      <c r="B35" s="67">
        <v>12</v>
      </c>
      <c r="C35" s="8">
        <v>64</v>
      </c>
      <c r="D35" s="67">
        <v>0</v>
      </c>
      <c r="F35" s="8">
        <v>16.2</v>
      </c>
      <c r="G35" s="8">
        <v>84.2</v>
      </c>
      <c r="H35" s="8">
        <v>166008</v>
      </c>
      <c r="I35" s="8">
        <v>15.3</v>
      </c>
      <c r="J35" s="8">
        <v>90.2</v>
      </c>
      <c r="K35" s="8">
        <v>191561</v>
      </c>
    </row>
    <row r="36" spans="1:17" x14ac:dyDescent="0.2">
      <c r="A36" s="11" t="s">
        <v>298</v>
      </c>
      <c r="B36" s="67">
        <v>13</v>
      </c>
      <c r="C36" s="8">
        <v>60</v>
      </c>
      <c r="D36" s="67">
        <v>0</v>
      </c>
      <c r="F36" s="8">
        <v>16.8</v>
      </c>
      <c r="G36" s="8">
        <v>82.7</v>
      </c>
      <c r="H36" s="8">
        <v>166271</v>
      </c>
      <c r="I36" s="8">
        <v>15.8</v>
      </c>
      <c r="J36" s="8">
        <v>90</v>
      </c>
      <c r="K36" s="8">
        <v>191826</v>
      </c>
      <c r="P36" s="67"/>
    </row>
    <row r="37" spans="1:17" x14ac:dyDescent="0.2">
      <c r="A37" s="11" t="s">
        <v>299</v>
      </c>
      <c r="B37" s="67">
        <v>14</v>
      </c>
      <c r="C37" s="8">
        <v>58</v>
      </c>
      <c r="D37" s="67">
        <v>0</v>
      </c>
      <c r="F37" s="8">
        <v>17</v>
      </c>
      <c r="G37" s="8">
        <v>86.8</v>
      </c>
      <c r="H37" s="8">
        <v>166271</v>
      </c>
      <c r="I37" s="8">
        <v>15.5</v>
      </c>
      <c r="J37" s="8">
        <v>89.2</v>
      </c>
      <c r="K37" s="8">
        <v>191826</v>
      </c>
    </row>
    <row r="38" spans="1:17" x14ac:dyDescent="0.2">
      <c r="A38" s="11" t="s">
        <v>300</v>
      </c>
      <c r="B38" s="67">
        <v>14</v>
      </c>
      <c r="C38" s="8">
        <v>56</v>
      </c>
      <c r="D38" s="67">
        <v>0</v>
      </c>
      <c r="F38" s="8">
        <v>17</v>
      </c>
      <c r="G38" s="8">
        <v>80.2</v>
      </c>
      <c r="H38" s="8">
        <v>166271</v>
      </c>
      <c r="I38" s="8">
        <v>15.6</v>
      </c>
      <c r="J38" s="8">
        <v>89.2</v>
      </c>
      <c r="K38" s="8">
        <v>191826</v>
      </c>
    </row>
    <row r="39" spans="1:17" x14ac:dyDescent="0.2">
      <c r="A39" s="11" t="s">
        <v>301</v>
      </c>
      <c r="B39" s="67">
        <v>15</v>
      </c>
      <c r="C39" s="8">
        <v>56</v>
      </c>
      <c r="D39" s="67">
        <v>8885</v>
      </c>
      <c r="F39" s="8">
        <v>17.2</v>
      </c>
      <c r="G39" s="8">
        <v>80.5</v>
      </c>
      <c r="H39" s="8">
        <v>166271</v>
      </c>
      <c r="I39" s="8">
        <v>16.100000000000001</v>
      </c>
      <c r="J39" s="8">
        <v>88.4</v>
      </c>
      <c r="K39" s="8">
        <v>191826</v>
      </c>
    </row>
    <row r="40" spans="1:17" x14ac:dyDescent="0.2">
      <c r="A40" s="11" t="s">
        <v>302</v>
      </c>
      <c r="B40" s="67">
        <v>15</v>
      </c>
      <c r="C40" s="8">
        <v>60</v>
      </c>
      <c r="D40" s="67">
        <v>1132</v>
      </c>
      <c r="F40" s="8">
        <v>17.5</v>
      </c>
      <c r="G40" s="8">
        <v>79.7</v>
      </c>
      <c r="H40" s="8">
        <v>166393</v>
      </c>
      <c r="I40" s="8">
        <v>16.100000000000001</v>
      </c>
      <c r="J40" s="8">
        <v>88.4</v>
      </c>
      <c r="K40" s="8">
        <v>191948</v>
      </c>
      <c r="O40" s="97"/>
    </row>
    <row r="41" spans="1:17" x14ac:dyDescent="0.2">
      <c r="A41" s="11" t="s">
        <v>303</v>
      </c>
      <c r="B41" s="67">
        <v>15</v>
      </c>
      <c r="C41" s="8">
        <v>63</v>
      </c>
      <c r="D41" s="67">
        <v>1132</v>
      </c>
      <c r="F41" s="8">
        <v>17.600000000000001</v>
      </c>
      <c r="G41" s="8">
        <v>78.400000000000006</v>
      </c>
      <c r="H41" s="8">
        <v>166623</v>
      </c>
      <c r="I41" s="8">
        <v>16.3</v>
      </c>
      <c r="J41" s="8">
        <v>87.8</v>
      </c>
      <c r="K41" s="8">
        <v>192143</v>
      </c>
      <c r="N41" s="72"/>
      <c r="O41" s="71"/>
    </row>
    <row r="42" spans="1:17" x14ac:dyDescent="0.2">
      <c r="A42" s="11" t="s">
        <v>304</v>
      </c>
      <c r="B42" s="67">
        <v>14</v>
      </c>
      <c r="C42" s="8">
        <v>66</v>
      </c>
      <c r="D42" s="67">
        <v>0</v>
      </c>
      <c r="F42" s="8">
        <v>17.5</v>
      </c>
      <c r="G42" s="8">
        <v>78.8</v>
      </c>
      <c r="H42" s="8">
        <v>166623</v>
      </c>
      <c r="I42" s="8">
        <v>16.2</v>
      </c>
      <c r="J42" s="8">
        <v>87.8</v>
      </c>
      <c r="K42" s="8">
        <v>192202</v>
      </c>
    </row>
    <row r="43" spans="1:17" x14ac:dyDescent="0.2">
      <c r="A43" s="11" t="s">
        <v>305</v>
      </c>
      <c r="B43" s="67">
        <v>13</v>
      </c>
      <c r="C43" s="8">
        <v>68</v>
      </c>
      <c r="D43" s="67">
        <v>0</v>
      </c>
      <c r="F43" s="8">
        <v>17.5</v>
      </c>
      <c r="G43" s="8">
        <v>78.599999999999994</v>
      </c>
      <c r="H43" s="8">
        <v>166623</v>
      </c>
      <c r="I43" s="8">
        <v>16</v>
      </c>
      <c r="J43" s="8">
        <v>87.7</v>
      </c>
      <c r="K43" s="8">
        <v>192202</v>
      </c>
    </row>
    <row r="44" spans="1:17" x14ac:dyDescent="0.2">
      <c r="A44" s="11" t="s">
        <v>306</v>
      </c>
      <c r="B44" s="67">
        <v>11</v>
      </c>
      <c r="C44" s="8">
        <v>72</v>
      </c>
      <c r="D44" s="67">
        <v>0</v>
      </c>
      <c r="F44" s="8">
        <v>15.6</v>
      </c>
      <c r="G44" s="8">
        <v>87.9</v>
      </c>
      <c r="I44" s="8">
        <v>17</v>
      </c>
      <c r="J44" s="8">
        <v>79.099999999999994</v>
      </c>
    </row>
    <row r="45" spans="1:17" x14ac:dyDescent="0.2">
      <c r="A45" s="11" t="s">
        <v>307</v>
      </c>
      <c r="B45" s="67">
        <v>11</v>
      </c>
      <c r="C45" s="8">
        <v>73</v>
      </c>
      <c r="D45" s="67">
        <v>0</v>
      </c>
      <c r="F45" s="8">
        <v>15</v>
      </c>
      <c r="G45" s="8">
        <v>88.9</v>
      </c>
      <c r="I45" s="8">
        <v>16.399999999999999</v>
      </c>
      <c r="J45" s="8">
        <v>79.7</v>
      </c>
    </row>
    <row r="46" spans="1:17" x14ac:dyDescent="0.2">
      <c r="A46" s="11" t="s">
        <v>308</v>
      </c>
      <c r="B46" s="67">
        <v>11</v>
      </c>
      <c r="C46" s="8">
        <v>72</v>
      </c>
      <c r="D46" s="67">
        <v>0</v>
      </c>
      <c r="F46" s="8">
        <v>14.3</v>
      </c>
      <c r="G46" s="8">
        <v>89.6</v>
      </c>
      <c r="I46" s="8">
        <v>16.100000000000001</v>
      </c>
      <c r="J46" s="8">
        <v>80.099999999999994</v>
      </c>
    </row>
    <row r="47" spans="1:17" x14ac:dyDescent="0.2">
      <c r="A47" s="11" t="s">
        <v>309</v>
      </c>
      <c r="B47" s="67">
        <v>11</v>
      </c>
      <c r="C47" s="8">
        <v>71</v>
      </c>
      <c r="D47" s="67">
        <v>0</v>
      </c>
      <c r="F47" s="8">
        <v>13.8</v>
      </c>
      <c r="G47" s="8">
        <v>89.8</v>
      </c>
      <c r="I47" s="8">
        <v>15.5</v>
      </c>
      <c r="J47" s="8">
        <v>80.2</v>
      </c>
    </row>
    <row r="48" spans="1:17" x14ac:dyDescent="0.2">
      <c r="A48" s="11" t="s">
        <v>310</v>
      </c>
      <c r="B48" s="67">
        <v>10</v>
      </c>
      <c r="C48" s="8">
        <v>71</v>
      </c>
      <c r="D48" s="67">
        <v>0</v>
      </c>
      <c r="F48" s="8">
        <v>13.6</v>
      </c>
      <c r="G48" s="8">
        <v>90.2</v>
      </c>
      <c r="I48" s="8">
        <v>15.1</v>
      </c>
      <c r="J48" s="8">
        <v>81.5</v>
      </c>
    </row>
    <row r="49" spans="1:16" x14ac:dyDescent="0.2">
      <c r="A49" s="11" t="s">
        <v>311</v>
      </c>
      <c r="B49" s="67">
        <v>10</v>
      </c>
      <c r="C49" s="8">
        <v>72</v>
      </c>
      <c r="D49" s="67">
        <v>0</v>
      </c>
      <c r="F49" s="8">
        <v>13.6</v>
      </c>
      <c r="G49" s="8">
        <v>90.3</v>
      </c>
      <c r="I49" s="8">
        <v>15.1</v>
      </c>
      <c r="J49" s="8">
        <v>81.900000000000006</v>
      </c>
    </row>
    <row r="50" spans="1:16" x14ac:dyDescent="0.2">
      <c r="A50" s="11" t="s">
        <v>312</v>
      </c>
      <c r="B50" s="67">
        <v>10</v>
      </c>
      <c r="C50" s="8">
        <v>72</v>
      </c>
      <c r="D50" s="67">
        <v>0</v>
      </c>
      <c r="E50" s="67">
        <v>498.33333333333331</v>
      </c>
      <c r="F50" s="8">
        <v>13.6</v>
      </c>
      <c r="G50" s="8">
        <v>90.2</v>
      </c>
      <c r="I50" s="8">
        <v>15.1</v>
      </c>
      <c r="J50" s="8">
        <v>82.5</v>
      </c>
    </row>
    <row r="51" spans="1:16" x14ac:dyDescent="0.2">
      <c r="A51" s="11" t="s">
        <v>313</v>
      </c>
      <c r="B51" s="67">
        <v>10</v>
      </c>
      <c r="C51" s="8">
        <v>72</v>
      </c>
      <c r="D51" s="67">
        <v>0</v>
      </c>
      <c r="F51" s="8">
        <v>13.6</v>
      </c>
      <c r="G51" s="8">
        <v>90.2</v>
      </c>
      <c r="I51" s="8">
        <v>14.9</v>
      </c>
      <c r="J51" s="8">
        <v>83.1</v>
      </c>
    </row>
    <row r="52" spans="1:16" x14ac:dyDescent="0.2">
      <c r="A52" s="11" t="s">
        <v>314</v>
      </c>
      <c r="B52" s="67">
        <v>9</v>
      </c>
      <c r="C52" s="8">
        <v>73</v>
      </c>
      <c r="D52" s="67">
        <v>0</v>
      </c>
      <c r="F52" s="8">
        <v>13.6</v>
      </c>
      <c r="G52" s="8">
        <v>90.3</v>
      </c>
      <c r="I52" s="8">
        <v>14.7</v>
      </c>
      <c r="J52" s="8">
        <v>83.6</v>
      </c>
    </row>
    <row r="53" spans="1:16" x14ac:dyDescent="0.2">
      <c r="A53" s="11" t="s">
        <v>315</v>
      </c>
      <c r="B53" s="67">
        <v>9</v>
      </c>
      <c r="C53" s="8">
        <v>73</v>
      </c>
      <c r="D53" s="67">
        <v>0</v>
      </c>
      <c r="H53" s="8">
        <f>(H106-H34)/3</f>
        <v>1648</v>
      </c>
      <c r="K53" s="8">
        <f>(K106-K34)/3</f>
        <v>1615.6666666666667</v>
      </c>
    </row>
    <row r="54" spans="1:16" x14ac:dyDescent="0.2">
      <c r="A54" s="11" t="s">
        <v>316</v>
      </c>
      <c r="B54" s="67">
        <v>9</v>
      </c>
      <c r="C54" s="8">
        <v>73</v>
      </c>
      <c r="D54" s="67">
        <v>0</v>
      </c>
      <c r="F54" s="69">
        <f>AVERAGE(F34:F50)</f>
        <v>15.888235294117649</v>
      </c>
      <c r="G54" s="69">
        <f>AVERAGE(G34:G50)</f>
        <v>84.78235294117647</v>
      </c>
      <c r="H54" s="69">
        <f>H106-H34</f>
        <v>4944</v>
      </c>
      <c r="I54" s="69">
        <f>AVERAGE(I34:I50)</f>
        <v>15.794117647058824</v>
      </c>
      <c r="J54" s="69">
        <f>AVERAGE(J34:J50)</f>
        <v>85.529411764705884</v>
      </c>
      <c r="K54" s="69">
        <f>K106-K34</f>
        <v>4847</v>
      </c>
    </row>
    <row r="55" spans="1:16" x14ac:dyDescent="0.2">
      <c r="A55" s="11" t="s">
        <v>317</v>
      </c>
      <c r="B55" s="67">
        <v>9</v>
      </c>
      <c r="C55" s="8">
        <v>74</v>
      </c>
      <c r="D55" s="67">
        <v>0</v>
      </c>
      <c r="O55" s="69"/>
      <c r="P55" s="69"/>
    </row>
    <row r="56" spans="1:16" x14ac:dyDescent="0.2">
      <c r="A56" s="11" t="s">
        <v>318</v>
      </c>
      <c r="B56" s="67">
        <v>8</v>
      </c>
      <c r="C56" s="8">
        <v>74</v>
      </c>
      <c r="D56" s="67">
        <v>0</v>
      </c>
      <c r="O56" s="69"/>
      <c r="P56" s="69"/>
    </row>
    <row r="57" spans="1:16" x14ac:dyDescent="0.2">
      <c r="A57" s="11" t="s">
        <v>319</v>
      </c>
      <c r="B57" s="67">
        <v>8</v>
      </c>
      <c r="C57" s="8">
        <v>74</v>
      </c>
      <c r="D57" s="67">
        <v>0</v>
      </c>
    </row>
    <row r="58" spans="1:16" x14ac:dyDescent="0.2">
      <c r="A58" s="11" t="s">
        <v>320</v>
      </c>
      <c r="B58" s="67">
        <v>9</v>
      </c>
      <c r="C58" s="8">
        <v>73</v>
      </c>
      <c r="D58" s="67">
        <v>0</v>
      </c>
      <c r="F58" s="8" t="s">
        <v>537</v>
      </c>
      <c r="G58" s="8" t="s">
        <v>537</v>
      </c>
      <c r="H58" s="8" t="s">
        <v>537</v>
      </c>
      <c r="I58" s="8" t="s">
        <v>537</v>
      </c>
      <c r="J58" s="8" t="s">
        <v>537</v>
      </c>
      <c r="K58" s="8" t="s">
        <v>537</v>
      </c>
    </row>
    <row r="59" spans="1:16" x14ac:dyDescent="0.2">
      <c r="A59" s="11" t="s">
        <v>321</v>
      </c>
      <c r="B59" s="67">
        <v>10</v>
      </c>
      <c r="C59" s="8">
        <v>70</v>
      </c>
      <c r="D59" s="67">
        <v>0</v>
      </c>
      <c r="F59" s="8" t="s">
        <v>537</v>
      </c>
      <c r="G59" s="8" t="s">
        <v>537</v>
      </c>
      <c r="H59" s="8" t="s">
        <v>537</v>
      </c>
      <c r="I59" s="8" t="s">
        <v>537</v>
      </c>
      <c r="J59" s="8" t="s">
        <v>537</v>
      </c>
      <c r="K59" s="8" t="s">
        <v>537</v>
      </c>
      <c r="O59" s="69"/>
      <c r="P59" s="69"/>
    </row>
    <row r="60" spans="1:16" x14ac:dyDescent="0.2">
      <c r="A60" s="11" t="s">
        <v>322</v>
      </c>
      <c r="B60" s="67">
        <v>11</v>
      </c>
      <c r="C60" s="8">
        <v>66</v>
      </c>
      <c r="D60" s="67">
        <v>0</v>
      </c>
      <c r="F60" s="8" t="s">
        <v>537</v>
      </c>
      <c r="G60" s="8" t="s">
        <v>537</v>
      </c>
      <c r="H60" s="8" t="s">
        <v>537</v>
      </c>
      <c r="I60" s="8" t="s">
        <v>537</v>
      </c>
      <c r="J60" s="8" t="s">
        <v>537</v>
      </c>
      <c r="K60" s="8" t="s">
        <v>537</v>
      </c>
      <c r="O60" s="69"/>
      <c r="P60" s="69"/>
    </row>
    <row r="61" spans="1:16" x14ac:dyDescent="0.2">
      <c r="A61" s="11" t="s">
        <v>323</v>
      </c>
      <c r="B61" s="67">
        <v>13</v>
      </c>
      <c r="C61" s="8">
        <v>63</v>
      </c>
      <c r="D61" s="67">
        <v>0</v>
      </c>
      <c r="F61" s="8" t="s">
        <v>537</v>
      </c>
      <c r="G61" s="8" t="s">
        <v>537</v>
      </c>
      <c r="H61" s="8" t="s">
        <v>537</v>
      </c>
      <c r="I61" s="8" t="s">
        <v>537</v>
      </c>
      <c r="J61" s="8" t="s">
        <v>537</v>
      </c>
      <c r="K61" s="8" t="s">
        <v>537</v>
      </c>
      <c r="O61" s="69"/>
      <c r="P61" s="69"/>
    </row>
    <row r="62" spans="1:16" x14ac:dyDescent="0.2">
      <c r="A62" s="11" t="s">
        <v>324</v>
      </c>
      <c r="B62" s="67">
        <v>14</v>
      </c>
      <c r="C62" s="8">
        <v>61</v>
      </c>
      <c r="D62" s="67">
        <v>0</v>
      </c>
      <c r="F62" s="8" t="s">
        <v>537</v>
      </c>
      <c r="G62" s="8" t="s">
        <v>537</v>
      </c>
      <c r="H62" s="8" t="s">
        <v>537</v>
      </c>
      <c r="I62" s="8" t="s">
        <v>537</v>
      </c>
      <c r="J62" s="8" t="s">
        <v>537</v>
      </c>
      <c r="K62" s="8" t="s">
        <v>537</v>
      </c>
      <c r="O62" s="69"/>
      <c r="P62" s="69"/>
    </row>
    <row r="63" spans="1:16" x14ac:dyDescent="0.2">
      <c r="A63" s="11" t="s">
        <v>325</v>
      </c>
      <c r="B63" s="67">
        <v>15</v>
      </c>
      <c r="C63" s="8">
        <v>60</v>
      </c>
      <c r="D63" s="67">
        <v>1132</v>
      </c>
      <c r="F63" s="8" t="s">
        <v>537</v>
      </c>
      <c r="G63" s="8" t="s">
        <v>537</v>
      </c>
      <c r="H63" s="8" t="s">
        <v>537</v>
      </c>
      <c r="I63" s="8" t="s">
        <v>537</v>
      </c>
      <c r="J63" s="8" t="s">
        <v>537</v>
      </c>
      <c r="K63" s="8" t="s">
        <v>537</v>
      </c>
      <c r="O63" s="69"/>
      <c r="P63" s="69"/>
    </row>
    <row r="64" spans="1:16" x14ac:dyDescent="0.2">
      <c r="A64" s="11" t="s">
        <v>326</v>
      </c>
      <c r="B64" s="67">
        <v>16</v>
      </c>
      <c r="C64" s="8">
        <v>58</v>
      </c>
      <c r="D64" s="67">
        <v>996</v>
      </c>
      <c r="F64" s="8" t="s">
        <v>537</v>
      </c>
      <c r="G64" s="8" t="s">
        <v>537</v>
      </c>
      <c r="H64" s="8" t="s">
        <v>537</v>
      </c>
      <c r="I64" s="8" t="s">
        <v>537</v>
      </c>
      <c r="J64" s="8" t="s">
        <v>537</v>
      </c>
      <c r="K64" s="8" t="s">
        <v>537</v>
      </c>
    </row>
    <row r="65" spans="1:16" x14ac:dyDescent="0.2">
      <c r="A65" s="11" t="s">
        <v>327</v>
      </c>
      <c r="B65" s="67">
        <v>16</v>
      </c>
      <c r="C65" s="8">
        <v>58</v>
      </c>
      <c r="D65" s="67">
        <v>996</v>
      </c>
      <c r="F65" s="8" t="s">
        <v>537</v>
      </c>
      <c r="G65" s="8" t="s">
        <v>537</v>
      </c>
      <c r="H65" s="8" t="s">
        <v>537</v>
      </c>
      <c r="I65" s="8" t="s">
        <v>537</v>
      </c>
      <c r="J65" s="8" t="s">
        <v>537</v>
      </c>
      <c r="K65" s="8" t="s">
        <v>537</v>
      </c>
    </row>
    <row r="66" spans="1:16" x14ac:dyDescent="0.2">
      <c r="A66" s="11" t="s">
        <v>328</v>
      </c>
      <c r="B66" s="67">
        <v>16</v>
      </c>
      <c r="C66" s="8">
        <v>57</v>
      </c>
      <c r="D66" s="67">
        <v>996</v>
      </c>
      <c r="F66" s="8" t="s">
        <v>537</v>
      </c>
      <c r="G66" s="8" t="s">
        <v>537</v>
      </c>
      <c r="H66" s="8" t="s">
        <v>537</v>
      </c>
      <c r="I66" s="8" t="s">
        <v>537</v>
      </c>
      <c r="J66" s="8" t="s">
        <v>537</v>
      </c>
      <c r="K66" s="8" t="s">
        <v>537</v>
      </c>
      <c r="O66" s="69"/>
      <c r="P66" s="69"/>
    </row>
    <row r="67" spans="1:16" x14ac:dyDescent="0.2">
      <c r="A67" s="11" t="s">
        <v>329</v>
      </c>
      <c r="B67" s="67">
        <v>16</v>
      </c>
      <c r="C67" s="8">
        <v>59</v>
      </c>
      <c r="D67" s="67">
        <v>996</v>
      </c>
      <c r="F67" s="8" t="s">
        <v>537</v>
      </c>
      <c r="G67" s="8" t="s">
        <v>537</v>
      </c>
      <c r="H67" s="8" t="s">
        <v>537</v>
      </c>
      <c r="I67" s="8" t="s">
        <v>537</v>
      </c>
      <c r="J67" s="8" t="s">
        <v>537</v>
      </c>
      <c r="K67" s="8" t="s">
        <v>537</v>
      </c>
      <c r="O67" s="69"/>
      <c r="P67" s="69"/>
    </row>
    <row r="68" spans="1:16" x14ac:dyDescent="0.2">
      <c r="A68" s="11" t="s">
        <v>330</v>
      </c>
      <c r="B68" s="67">
        <v>16</v>
      </c>
      <c r="C68" s="8">
        <v>59</v>
      </c>
      <c r="D68" s="67">
        <v>996</v>
      </c>
      <c r="O68" s="69"/>
      <c r="P68" s="69"/>
    </row>
    <row r="69" spans="1:16" x14ac:dyDescent="0.2">
      <c r="A69" s="11" t="s">
        <v>331</v>
      </c>
      <c r="B69" s="67">
        <v>16</v>
      </c>
      <c r="C69" s="8">
        <v>60</v>
      </c>
      <c r="D69" s="67">
        <v>1173</v>
      </c>
      <c r="O69" s="69"/>
      <c r="P69" s="69"/>
    </row>
    <row r="70" spans="1:16" x14ac:dyDescent="0.2">
      <c r="A70" s="11" t="s">
        <v>332</v>
      </c>
      <c r="B70" s="67">
        <v>15</v>
      </c>
      <c r="C70" s="8">
        <v>60</v>
      </c>
      <c r="D70" s="67">
        <v>1132</v>
      </c>
      <c r="O70" s="69"/>
      <c r="P70" s="69"/>
    </row>
    <row r="71" spans="1:16" x14ac:dyDescent="0.2">
      <c r="A71" s="11" t="s">
        <v>333</v>
      </c>
      <c r="B71" s="67">
        <v>15</v>
      </c>
      <c r="C71" s="8">
        <v>60</v>
      </c>
      <c r="D71" s="67">
        <v>1132</v>
      </c>
      <c r="O71" s="69"/>
      <c r="P71" s="69"/>
    </row>
    <row r="72" spans="1:16" x14ac:dyDescent="0.2">
      <c r="A72" s="11" t="s">
        <v>334</v>
      </c>
      <c r="B72" s="67">
        <v>14</v>
      </c>
      <c r="C72" s="8">
        <v>62</v>
      </c>
      <c r="D72" s="67">
        <v>0</v>
      </c>
    </row>
    <row r="73" spans="1:16" x14ac:dyDescent="0.2">
      <c r="A73" s="11" t="s">
        <v>335</v>
      </c>
      <c r="B73" s="67">
        <v>14</v>
      </c>
      <c r="C73" s="8">
        <v>62</v>
      </c>
      <c r="D73" s="67">
        <v>0</v>
      </c>
      <c r="O73" s="69"/>
      <c r="P73" s="69"/>
    </row>
    <row r="74" spans="1:16" x14ac:dyDescent="0.2">
      <c r="A74" s="11" t="s">
        <v>336</v>
      </c>
      <c r="B74" s="67">
        <v>13</v>
      </c>
      <c r="C74" s="8">
        <v>63</v>
      </c>
      <c r="D74" s="67">
        <v>0</v>
      </c>
      <c r="E74" s="67">
        <v>397.875</v>
      </c>
      <c r="O74" s="69"/>
      <c r="P74" s="69"/>
    </row>
    <row r="75" spans="1:16" x14ac:dyDescent="0.2">
      <c r="A75" s="11" t="s">
        <v>337</v>
      </c>
      <c r="B75" s="67">
        <v>12</v>
      </c>
      <c r="C75" s="8">
        <v>63</v>
      </c>
      <c r="D75" s="67">
        <v>0</v>
      </c>
      <c r="O75" s="69"/>
      <c r="P75" s="69"/>
    </row>
    <row r="76" spans="1:16" x14ac:dyDescent="0.2">
      <c r="A76" s="11" t="s">
        <v>338</v>
      </c>
      <c r="B76" s="67">
        <v>11</v>
      </c>
      <c r="C76" s="8">
        <v>63</v>
      </c>
      <c r="D76" s="67">
        <v>0</v>
      </c>
      <c r="O76" s="69"/>
      <c r="P76" s="69"/>
    </row>
    <row r="77" spans="1:16" x14ac:dyDescent="0.2">
      <c r="A77" s="11" t="s">
        <v>339</v>
      </c>
      <c r="B77" s="67">
        <v>10</v>
      </c>
      <c r="C77" s="8">
        <v>64</v>
      </c>
      <c r="D77" s="67">
        <v>0</v>
      </c>
      <c r="O77" s="69"/>
      <c r="P77" s="69"/>
    </row>
    <row r="78" spans="1:16" x14ac:dyDescent="0.2">
      <c r="A78" s="11" t="s">
        <v>340</v>
      </c>
      <c r="B78" s="67">
        <v>10</v>
      </c>
      <c r="C78" s="8">
        <v>65</v>
      </c>
      <c r="D78" s="67">
        <v>0</v>
      </c>
    </row>
    <row r="79" spans="1:16" x14ac:dyDescent="0.2">
      <c r="A79" s="11" t="s">
        <v>341</v>
      </c>
      <c r="B79" s="67">
        <v>10</v>
      </c>
      <c r="C79" s="8">
        <v>66</v>
      </c>
      <c r="D79" s="67">
        <v>0</v>
      </c>
    </row>
    <row r="80" spans="1:16" x14ac:dyDescent="0.2">
      <c r="A80" s="11" t="s">
        <v>342</v>
      </c>
      <c r="B80" s="67">
        <v>10</v>
      </c>
      <c r="C80" s="8">
        <v>66</v>
      </c>
      <c r="D80" s="67">
        <v>0</v>
      </c>
      <c r="O80" s="69"/>
      <c r="P80" s="69"/>
    </row>
    <row r="81" spans="1:16" x14ac:dyDescent="0.2">
      <c r="A81" s="11" t="s">
        <v>343</v>
      </c>
      <c r="B81" s="67">
        <v>9</v>
      </c>
      <c r="C81" s="8">
        <v>66</v>
      </c>
      <c r="D81" s="67">
        <v>0</v>
      </c>
      <c r="O81" s="69"/>
      <c r="P81" s="69"/>
    </row>
    <row r="82" spans="1:16" x14ac:dyDescent="0.2">
      <c r="A82" s="11" t="s">
        <v>344</v>
      </c>
      <c r="B82" s="67">
        <v>9</v>
      </c>
      <c r="C82" s="8">
        <v>65</v>
      </c>
      <c r="D82" s="67">
        <v>0</v>
      </c>
      <c r="F82" s="8" t="s">
        <v>537</v>
      </c>
      <c r="G82" s="8" t="s">
        <v>537</v>
      </c>
      <c r="H82" s="8" t="s">
        <v>537</v>
      </c>
      <c r="I82" s="8" t="s">
        <v>537</v>
      </c>
      <c r="J82" s="8" t="s">
        <v>537</v>
      </c>
      <c r="K82" s="8" t="s">
        <v>537</v>
      </c>
      <c r="O82" s="69"/>
      <c r="P82" s="69"/>
    </row>
    <row r="83" spans="1:16" x14ac:dyDescent="0.2">
      <c r="A83" s="11" t="s">
        <v>345</v>
      </c>
      <c r="B83" s="67">
        <v>11</v>
      </c>
      <c r="C83" s="8">
        <v>57</v>
      </c>
      <c r="D83" s="67">
        <v>0</v>
      </c>
      <c r="F83" s="8" t="s">
        <v>537</v>
      </c>
      <c r="G83" s="8" t="s">
        <v>537</v>
      </c>
      <c r="H83" s="8" t="s">
        <v>537</v>
      </c>
      <c r="I83" s="8" t="s">
        <v>537</v>
      </c>
      <c r="J83" s="8" t="s">
        <v>537</v>
      </c>
      <c r="K83" s="8" t="s">
        <v>537</v>
      </c>
      <c r="O83" s="69"/>
      <c r="P83" s="69"/>
    </row>
    <row r="84" spans="1:16" x14ac:dyDescent="0.2">
      <c r="A84" s="11" t="s">
        <v>346</v>
      </c>
      <c r="B84" s="67">
        <v>13</v>
      </c>
      <c r="C84" s="8">
        <v>48</v>
      </c>
      <c r="D84" s="67">
        <v>0</v>
      </c>
      <c r="F84" s="8" t="s">
        <v>537</v>
      </c>
      <c r="G84" s="8" t="s">
        <v>537</v>
      </c>
      <c r="H84" s="8" t="s">
        <v>537</v>
      </c>
      <c r="I84" s="8" t="s">
        <v>537</v>
      </c>
      <c r="J84" s="8" t="s">
        <v>537</v>
      </c>
      <c r="K84" s="8" t="s">
        <v>537</v>
      </c>
      <c r="O84" s="69"/>
      <c r="P84" s="69"/>
    </row>
    <row r="85" spans="1:16" x14ac:dyDescent="0.2">
      <c r="A85" s="11" t="s">
        <v>347</v>
      </c>
      <c r="B85" s="67">
        <v>15</v>
      </c>
      <c r="C85" s="8">
        <v>39</v>
      </c>
      <c r="D85" s="67">
        <v>565</v>
      </c>
      <c r="F85" s="8" t="s">
        <v>537</v>
      </c>
      <c r="G85" s="8" t="s">
        <v>537</v>
      </c>
      <c r="H85" s="8" t="s">
        <v>537</v>
      </c>
      <c r="I85" s="8" t="s">
        <v>537</v>
      </c>
      <c r="J85" s="8" t="s">
        <v>537</v>
      </c>
      <c r="K85" s="8" t="s">
        <v>537</v>
      </c>
    </row>
    <row r="86" spans="1:16" x14ac:dyDescent="0.2">
      <c r="A86" s="11" t="s">
        <v>348</v>
      </c>
      <c r="B86" s="67">
        <v>17</v>
      </c>
      <c r="C86" s="8">
        <v>33</v>
      </c>
      <c r="D86" s="67">
        <v>797</v>
      </c>
      <c r="F86" s="8" t="s">
        <v>537</v>
      </c>
      <c r="G86" s="8" t="s">
        <v>537</v>
      </c>
      <c r="H86" s="8" t="s">
        <v>537</v>
      </c>
      <c r="I86" s="8" t="s">
        <v>537</v>
      </c>
      <c r="J86" s="8" t="s">
        <v>537</v>
      </c>
      <c r="K86" s="8" t="s">
        <v>537</v>
      </c>
    </row>
    <row r="87" spans="1:16" x14ac:dyDescent="0.2">
      <c r="A87" s="11" t="s">
        <v>349</v>
      </c>
      <c r="B87" s="67">
        <v>18</v>
      </c>
      <c r="C87" s="8">
        <v>29</v>
      </c>
      <c r="D87" s="67">
        <v>0</v>
      </c>
      <c r="F87" s="8" t="s">
        <v>537</v>
      </c>
      <c r="G87" s="8" t="s">
        <v>537</v>
      </c>
      <c r="H87" s="8" t="s">
        <v>537</v>
      </c>
      <c r="I87" s="8" t="s">
        <v>537</v>
      </c>
      <c r="J87" s="8" t="s">
        <v>537</v>
      </c>
      <c r="K87" s="8" t="s">
        <v>537</v>
      </c>
    </row>
    <row r="88" spans="1:16" x14ac:dyDescent="0.2">
      <c r="A88" s="11" t="s">
        <v>350</v>
      </c>
      <c r="B88" s="67">
        <v>19</v>
      </c>
      <c r="C88" s="8">
        <v>26</v>
      </c>
      <c r="D88" s="67">
        <v>0</v>
      </c>
      <c r="F88" s="8" t="s">
        <v>537</v>
      </c>
      <c r="G88" s="8" t="s">
        <v>537</v>
      </c>
      <c r="H88" s="8" t="s">
        <v>537</v>
      </c>
      <c r="I88" s="8" t="s">
        <v>537</v>
      </c>
      <c r="J88" s="8" t="s">
        <v>537</v>
      </c>
      <c r="K88" s="8" t="s">
        <v>537</v>
      </c>
    </row>
    <row r="89" spans="1:16" x14ac:dyDescent="0.2">
      <c r="A89" s="11" t="s">
        <v>351</v>
      </c>
      <c r="B89" s="67">
        <v>20</v>
      </c>
      <c r="C89" s="8">
        <v>24</v>
      </c>
      <c r="D89" s="67">
        <v>0</v>
      </c>
      <c r="F89" s="8" t="s">
        <v>537</v>
      </c>
      <c r="G89" s="8" t="s">
        <v>537</v>
      </c>
      <c r="H89" s="8" t="s">
        <v>537</v>
      </c>
      <c r="I89" s="8" t="s">
        <v>537</v>
      </c>
      <c r="J89" s="8" t="s">
        <v>537</v>
      </c>
      <c r="K89" s="8" t="s">
        <v>537</v>
      </c>
    </row>
    <row r="90" spans="1:16" x14ac:dyDescent="0.2">
      <c r="A90" s="11" t="s">
        <v>352</v>
      </c>
      <c r="B90" s="67">
        <v>20</v>
      </c>
      <c r="C90" s="8">
        <v>23</v>
      </c>
      <c r="D90" s="67">
        <v>0</v>
      </c>
      <c r="F90" s="8" t="s">
        <v>537</v>
      </c>
      <c r="G90" s="8" t="s">
        <v>537</v>
      </c>
      <c r="H90" s="8" t="s">
        <v>537</v>
      </c>
      <c r="I90" s="8" t="s">
        <v>537</v>
      </c>
      <c r="J90" s="8" t="s">
        <v>537</v>
      </c>
      <c r="K90" s="8" t="s">
        <v>537</v>
      </c>
    </row>
    <row r="91" spans="1:16" x14ac:dyDescent="0.2">
      <c r="A91" s="11" t="s">
        <v>353</v>
      </c>
      <c r="B91" s="67">
        <v>20</v>
      </c>
      <c r="C91" s="8">
        <v>24</v>
      </c>
      <c r="D91" s="67">
        <v>0</v>
      </c>
      <c r="F91" s="8" t="s">
        <v>537</v>
      </c>
      <c r="G91" s="8" t="s">
        <v>537</v>
      </c>
      <c r="H91" s="8" t="s">
        <v>537</v>
      </c>
      <c r="I91" s="8" t="s">
        <v>537</v>
      </c>
      <c r="J91" s="8" t="s">
        <v>537</v>
      </c>
      <c r="K91" s="8" t="s">
        <v>537</v>
      </c>
    </row>
    <row r="92" spans="1:16" x14ac:dyDescent="0.2">
      <c r="A92" s="11" t="s">
        <v>354</v>
      </c>
      <c r="B92" s="67">
        <v>19</v>
      </c>
      <c r="C92" s="8">
        <v>25</v>
      </c>
      <c r="D92" s="67">
        <v>0</v>
      </c>
    </row>
    <row r="93" spans="1:16" x14ac:dyDescent="0.2">
      <c r="A93" s="11" t="s">
        <v>355</v>
      </c>
      <c r="B93" s="67">
        <v>18</v>
      </c>
      <c r="C93" s="8">
        <v>27</v>
      </c>
      <c r="D93" s="67">
        <v>0</v>
      </c>
    </row>
    <row r="94" spans="1:16" x14ac:dyDescent="0.2">
      <c r="A94" s="11" t="s">
        <v>356</v>
      </c>
      <c r="B94" s="67">
        <v>18</v>
      </c>
      <c r="C94" s="8">
        <v>29</v>
      </c>
      <c r="D94" s="67">
        <v>0</v>
      </c>
    </row>
    <row r="95" spans="1:16" x14ac:dyDescent="0.2">
      <c r="A95" s="11" t="s">
        <v>357</v>
      </c>
      <c r="B95" s="67">
        <v>18</v>
      </c>
      <c r="C95" s="8">
        <v>31</v>
      </c>
      <c r="D95" s="67">
        <v>881</v>
      </c>
    </row>
    <row r="96" spans="1:16" x14ac:dyDescent="0.2">
      <c r="A96" s="11" t="s">
        <v>358</v>
      </c>
      <c r="B96" s="67">
        <v>16</v>
      </c>
      <c r="C96" s="8">
        <v>39</v>
      </c>
      <c r="D96" s="67">
        <v>692</v>
      </c>
    </row>
    <row r="97" spans="1:11" x14ac:dyDescent="0.2">
      <c r="A97" s="11" t="s">
        <v>359</v>
      </c>
      <c r="B97" s="67">
        <v>14</v>
      </c>
      <c r="C97" s="8">
        <v>51</v>
      </c>
      <c r="D97" s="67">
        <v>0</v>
      </c>
    </row>
    <row r="98" spans="1:11" x14ac:dyDescent="0.2">
      <c r="A98" s="11" t="s">
        <v>360</v>
      </c>
      <c r="B98" s="67">
        <v>13</v>
      </c>
      <c r="C98" s="8">
        <v>61</v>
      </c>
      <c r="D98" s="67">
        <v>0</v>
      </c>
      <c r="E98" s="67">
        <v>122.29166666666667</v>
      </c>
    </row>
    <row r="99" spans="1:11" x14ac:dyDescent="0.2">
      <c r="A99" s="11" t="s">
        <v>361</v>
      </c>
      <c r="B99" s="67">
        <v>19</v>
      </c>
      <c r="C99" s="8">
        <v>64</v>
      </c>
      <c r="D99" s="67">
        <v>1444</v>
      </c>
    </row>
    <row r="100" spans="1:11" x14ac:dyDescent="0.2">
      <c r="A100" s="11" t="s">
        <v>362</v>
      </c>
      <c r="B100" s="67">
        <v>18</v>
      </c>
      <c r="C100" s="8">
        <v>66</v>
      </c>
      <c r="D100" s="67">
        <v>1333</v>
      </c>
    </row>
    <row r="101" spans="1:11" x14ac:dyDescent="0.2">
      <c r="A101" s="11" t="s">
        <v>363</v>
      </c>
      <c r="B101" s="67">
        <v>18</v>
      </c>
      <c r="C101" s="8">
        <v>69</v>
      </c>
      <c r="D101" s="67">
        <v>1333</v>
      </c>
    </row>
    <row r="102" spans="1:11" x14ac:dyDescent="0.2">
      <c r="A102" s="11" t="s">
        <v>364</v>
      </c>
      <c r="B102" s="67">
        <v>18</v>
      </c>
      <c r="C102" s="8">
        <v>71</v>
      </c>
      <c r="D102" s="67">
        <v>1975</v>
      </c>
    </row>
    <row r="103" spans="1:11" x14ac:dyDescent="0.2">
      <c r="A103" s="11" t="s">
        <v>365</v>
      </c>
      <c r="B103" s="67">
        <v>18</v>
      </c>
      <c r="C103" s="8">
        <v>73</v>
      </c>
      <c r="D103" s="67">
        <v>1975</v>
      </c>
    </row>
    <row r="104" spans="1:11" x14ac:dyDescent="0.2">
      <c r="A104" s="11" t="s">
        <v>366</v>
      </c>
      <c r="B104" s="67">
        <v>18</v>
      </c>
      <c r="C104" s="8">
        <v>74</v>
      </c>
      <c r="D104" s="67">
        <v>1975</v>
      </c>
    </row>
    <row r="105" spans="1:11" x14ac:dyDescent="0.2">
      <c r="A105" s="11" t="s">
        <v>367</v>
      </c>
      <c r="B105" s="67">
        <v>17</v>
      </c>
      <c r="C105" s="8">
        <v>77</v>
      </c>
      <c r="D105" s="67">
        <v>1791</v>
      </c>
    </row>
    <row r="106" spans="1:11" x14ac:dyDescent="0.2">
      <c r="A106" s="11" t="s">
        <v>368</v>
      </c>
      <c r="B106" s="67">
        <v>17</v>
      </c>
      <c r="C106" s="8">
        <v>78</v>
      </c>
      <c r="D106" s="67">
        <v>1791</v>
      </c>
      <c r="F106" s="8">
        <v>17.3</v>
      </c>
      <c r="G106" s="8">
        <v>80.3</v>
      </c>
      <c r="H106" s="8">
        <v>170952</v>
      </c>
      <c r="I106" s="8">
        <v>15.2</v>
      </c>
      <c r="J106" s="8">
        <v>90.1</v>
      </c>
      <c r="K106" s="8">
        <v>196408</v>
      </c>
    </row>
    <row r="107" spans="1:11" x14ac:dyDescent="0.2">
      <c r="A107" s="11" t="s">
        <v>369</v>
      </c>
      <c r="B107" s="67">
        <v>19</v>
      </c>
      <c r="C107" s="8">
        <v>72</v>
      </c>
      <c r="D107" s="67">
        <v>2159</v>
      </c>
      <c r="F107" s="8">
        <v>18.100000000000001</v>
      </c>
      <c r="G107" s="8">
        <v>73.400000000000006</v>
      </c>
      <c r="H107" s="8">
        <v>171047</v>
      </c>
      <c r="I107" s="8">
        <v>16.100000000000001</v>
      </c>
      <c r="J107" s="8">
        <v>89.5</v>
      </c>
      <c r="K107" s="8">
        <v>196585</v>
      </c>
    </row>
    <row r="108" spans="1:11" x14ac:dyDescent="0.2">
      <c r="A108" s="11" t="s">
        <v>370</v>
      </c>
      <c r="B108" s="67">
        <v>21</v>
      </c>
      <c r="C108" s="8">
        <v>66</v>
      </c>
      <c r="D108" s="67">
        <v>1710</v>
      </c>
      <c r="F108" s="8">
        <v>18.399999999999999</v>
      </c>
      <c r="G108" s="8">
        <v>77.400000000000006</v>
      </c>
      <c r="H108" s="8">
        <v>171047</v>
      </c>
      <c r="I108" s="8">
        <v>16.100000000000001</v>
      </c>
      <c r="J108" s="8">
        <v>88.2</v>
      </c>
      <c r="K108" s="8">
        <v>196585</v>
      </c>
    </row>
    <row r="109" spans="1:11" x14ac:dyDescent="0.2">
      <c r="A109" s="11" t="s">
        <v>371</v>
      </c>
      <c r="B109" s="67">
        <v>23</v>
      </c>
      <c r="C109" s="8">
        <v>60</v>
      </c>
      <c r="D109" s="67">
        <v>2016</v>
      </c>
      <c r="F109" s="8">
        <v>19.7</v>
      </c>
      <c r="G109" s="8">
        <v>75.7</v>
      </c>
      <c r="H109" s="8">
        <v>171245</v>
      </c>
      <c r="I109" s="8">
        <v>17.2</v>
      </c>
      <c r="J109" s="8">
        <v>87.6</v>
      </c>
      <c r="K109" s="8">
        <v>196977</v>
      </c>
    </row>
    <row r="110" spans="1:11" x14ac:dyDescent="0.2">
      <c r="A110" s="11" t="s">
        <v>372</v>
      </c>
      <c r="B110" s="67">
        <v>24</v>
      </c>
      <c r="C110" s="8">
        <v>56</v>
      </c>
      <c r="D110" s="67">
        <v>1772</v>
      </c>
      <c r="F110" s="8">
        <v>21.2</v>
      </c>
      <c r="G110" s="8">
        <v>76.2</v>
      </c>
      <c r="H110" s="8">
        <v>171345</v>
      </c>
      <c r="I110" s="8">
        <v>18.600000000000001</v>
      </c>
      <c r="J110" s="8">
        <v>87.6</v>
      </c>
      <c r="K110" s="8">
        <v>197169</v>
      </c>
    </row>
    <row r="111" spans="1:11" x14ac:dyDescent="0.2">
      <c r="A111" s="11" t="s">
        <v>373</v>
      </c>
      <c r="B111" s="67">
        <v>26</v>
      </c>
      <c r="C111" s="8">
        <v>49</v>
      </c>
      <c r="D111" s="67">
        <v>1507</v>
      </c>
      <c r="F111" s="8">
        <v>22.5</v>
      </c>
      <c r="G111" s="8">
        <v>65.099999999999994</v>
      </c>
      <c r="H111" s="8">
        <v>171345</v>
      </c>
      <c r="I111" s="8">
        <v>21.8</v>
      </c>
      <c r="J111" s="8">
        <v>68.3</v>
      </c>
      <c r="K111" s="8">
        <v>197398</v>
      </c>
    </row>
    <row r="112" spans="1:11" x14ac:dyDescent="0.2">
      <c r="A112" s="11" t="s">
        <v>374</v>
      </c>
      <c r="B112" s="67">
        <v>27</v>
      </c>
      <c r="C112" s="8">
        <v>43</v>
      </c>
      <c r="D112" s="67">
        <v>1550</v>
      </c>
      <c r="F112" s="8">
        <v>24.4</v>
      </c>
      <c r="G112" s="8">
        <v>58.1</v>
      </c>
      <c r="H112" s="8">
        <v>171345</v>
      </c>
      <c r="I112" s="8">
        <v>18.899999999999999</v>
      </c>
      <c r="J112" s="8">
        <v>79.900000000000006</v>
      </c>
      <c r="K112" s="8">
        <v>1915251</v>
      </c>
    </row>
    <row r="113" spans="1:11" x14ac:dyDescent="0.2">
      <c r="A113" s="11" t="s">
        <v>375</v>
      </c>
      <c r="B113" s="67">
        <v>28</v>
      </c>
      <c r="C113" s="8">
        <v>39</v>
      </c>
      <c r="D113" s="67">
        <v>1209</v>
      </c>
      <c r="F113" s="8">
        <v>25.5</v>
      </c>
      <c r="G113" s="8">
        <v>59.2</v>
      </c>
      <c r="H113" s="8">
        <v>171345</v>
      </c>
      <c r="I113" s="8">
        <v>17.399999999999999</v>
      </c>
      <c r="J113" s="8">
        <v>78.8</v>
      </c>
      <c r="K113" s="8">
        <v>1915251</v>
      </c>
    </row>
    <row r="114" spans="1:11" x14ac:dyDescent="0.2">
      <c r="A114" s="11" t="s">
        <v>376</v>
      </c>
      <c r="B114" s="67">
        <v>27</v>
      </c>
      <c r="C114" s="8">
        <v>44</v>
      </c>
      <c r="D114" s="67">
        <v>1550</v>
      </c>
      <c r="F114" s="8">
        <v>26.6</v>
      </c>
      <c r="G114" s="8">
        <v>58.3</v>
      </c>
      <c r="H114" s="8">
        <v>171345</v>
      </c>
      <c r="I114" s="8">
        <v>17.5</v>
      </c>
      <c r="J114" s="8">
        <v>77.900000000000006</v>
      </c>
      <c r="K114" s="8">
        <v>1915251</v>
      </c>
    </row>
    <row r="115" spans="1:11" x14ac:dyDescent="0.2">
      <c r="A115" s="11" t="s">
        <v>377</v>
      </c>
      <c r="B115" s="67">
        <v>25</v>
      </c>
      <c r="C115" s="8">
        <v>50</v>
      </c>
      <c r="D115" s="67">
        <v>1861</v>
      </c>
      <c r="F115" s="8">
        <v>23.9</v>
      </c>
      <c r="G115" s="8">
        <v>63.6</v>
      </c>
      <c r="H115" s="8">
        <v>171473</v>
      </c>
      <c r="I115" s="8">
        <v>25.5</v>
      </c>
      <c r="J115" s="8">
        <v>77.400000000000006</v>
      </c>
      <c r="K115" s="8">
        <v>197570</v>
      </c>
    </row>
    <row r="116" spans="1:11" x14ac:dyDescent="0.2">
      <c r="A116" s="11" t="s">
        <v>378</v>
      </c>
      <c r="B116" s="67">
        <v>22</v>
      </c>
      <c r="C116" s="8">
        <v>61</v>
      </c>
      <c r="D116" s="67">
        <v>1860</v>
      </c>
      <c r="F116" s="8">
        <v>15.8</v>
      </c>
      <c r="G116" s="8">
        <v>87.3</v>
      </c>
      <c r="I116" s="8">
        <v>17</v>
      </c>
      <c r="J116" s="8">
        <v>77.900000000000006</v>
      </c>
    </row>
    <row r="117" spans="1:11" x14ac:dyDescent="0.2">
      <c r="A117" s="11" t="s">
        <v>379</v>
      </c>
      <c r="B117" s="67">
        <v>21</v>
      </c>
      <c r="C117" s="8">
        <v>65</v>
      </c>
      <c r="D117" s="67">
        <v>1710</v>
      </c>
      <c r="F117" s="8">
        <v>16.3</v>
      </c>
      <c r="G117" s="8">
        <v>85.2</v>
      </c>
      <c r="I117" s="8">
        <v>17</v>
      </c>
      <c r="J117" s="8">
        <v>78</v>
      </c>
    </row>
    <row r="118" spans="1:11" x14ac:dyDescent="0.2">
      <c r="A118" s="11" t="s">
        <v>380</v>
      </c>
      <c r="B118" s="67">
        <v>20</v>
      </c>
      <c r="C118" s="8">
        <v>70</v>
      </c>
      <c r="D118" s="67">
        <v>2343</v>
      </c>
      <c r="F118" s="8">
        <v>14.5</v>
      </c>
      <c r="G118" s="8">
        <v>85.9</v>
      </c>
      <c r="I118" s="8">
        <v>14.9</v>
      </c>
      <c r="J118" s="8">
        <v>87.3</v>
      </c>
    </row>
    <row r="119" spans="1:11" x14ac:dyDescent="0.2">
      <c r="A119" s="11" t="s">
        <v>381</v>
      </c>
      <c r="B119" s="67">
        <v>18</v>
      </c>
      <c r="C119" s="8">
        <v>75</v>
      </c>
      <c r="D119" s="67">
        <v>1975</v>
      </c>
      <c r="F119" s="8">
        <v>14.9</v>
      </c>
      <c r="G119" s="8">
        <v>84</v>
      </c>
      <c r="I119" s="8">
        <v>14.8</v>
      </c>
      <c r="J119" s="8">
        <v>81</v>
      </c>
    </row>
    <row r="120" spans="1:11" x14ac:dyDescent="0.2">
      <c r="A120" s="11" t="s">
        <v>382</v>
      </c>
      <c r="B120" s="67">
        <v>18</v>
      </c>
      <c r="C120" s="8">
        <v>74</v>
      </c>
      <c r="D120" s="67">
        <v>1975</v>
      </c>
      <c r="F120" s="8">
        <v>15.3</v>
      </c>
      <c r="G120" s="8">
        <v>83.4</v>
      </c>
      <c r="I120" s="8">
        <v>14.9</v>
      </c>
      <c r="J120" s="8">
        <v>81.400000000000006</v>
      </c>
    </row>
    <row r="121" spans="1:11" x14ac:dyDescent="0.2">
      <c r="A121" s="11" t="s">
        <v>383</v>
      </c>
      <c r="B121" s="67">
        <v>17</v>
      </c>
      <c r="C121" s="8">
        <v>75</v>
      </c>
      <c r="D121" s="67">
        <v>1791</v>
      </c>
      <c r="F121" s="8">
        <v>15</v>
      </c>
      <c r="G121" s="8">
        <v>83</v>
      </c>
      <c r="I121" s="8">
        <v>15</v>
      </c>
      <c r="J121" s="8">
        <v>81.900000000000006</v>
      </c>
    </row>
    <row r="122" spans="1:11" x14ac:dyDescent="0.2">
      <c r="A122" s="11" t="s">
        <v>384</v>
      </c>
      <c r="B122" s="67">
        <v>16</v>
      </c>
      <c r="C122" s="8">
        <v>76</v>
      </c>
      <c r="D122" s="67">
        <v>1607</v>
      </c>
      <c r="E122" s="67">
        <v>1758.8333333333333</v>
      </c>
    </row>
    <row r="123" spans="1:11" x14ac:dyDescent="0.2">
      <c r="A123" s="11" t="s">
        <v>385</v>
      </c>
      <c r="B123" s="67">
        <v>16</v>
      </c>
      <c r="C123" s="8">
        <v>75</v>
      </c>
      <c r="D123" s="67">
        <v>1607</v>
      </c>
      <c r="F123" s="69">
        <f>AVERAGE(F106:F121)</f>
        <v>19.337500000000002</v>
      </c>
      <c r="G123" s="69">
        <f>AVERAGE(G106:G121)</f>
        <v>74.756250000000009</v>
      </c>
      <c r="H123" s="69">
        <f>H130-H106</f>
        <v>765</v>
      </c>
      <c r="I123" s="69">
        <f>AVERAGE(I106:I121)</f>
        <v>17.368750000000002</v>
      </c>
      <c r="J123" s="69">
        <f>AVERAGE(J106:J121)</f>
        <v>82.050000000000011</v>
      </c>
      <c r="K123" s="69">
        <f>K130-K106</f>
        <v>1370</v>
      </c>
    </row>
    <row r="124" spans="1:11" x14ac:dyDescent="0.2">
      <c r="A124" s="11" t="s">
        <v>386</v>
      </c>
      <c r="B124" s="67">
        <v>17</v>
      </c>
      <c r="C124" s="8">
        <v>73</v>
      </c>
      <c r="D124" s="67">
        <v>1791</v>
      </c>
    </row>
    <row r="125" spans="1:11" x14ac:dyDescent="0.2">
      <c r="A125" s="11" t="s">
        <v>387</v>
      </c>
      <c r="B125" s="67">
        <v>17</v>
      </c>
      <c r="C125" s="8">
        <v>73</v>
      </c>
      <c r="D125" s="67">
        <v>1791</v>
      </c>
    </row>
    <row r="126" spans="1:11" x14ac:dyDescent="0.2">
      <c r="A126" s="11" t="s">
        <v>388</v>
      </c>
      <c r="B126" s="67">
        <v>16</v>
      </c>
      <c r="C126" s="8">
        <v>74</v>
      </c>
      <c r="D126" s="67">
        <v>1607</v>
      </c>
    </row>
    <row r="127" spans="1:11" x14ac:dyDescent="0.2">
      <c r="A127" s="11" t="s">
        <v>389</v>
      </c>
      <c r="B127" s="67">
        <v>16</v>
      </c>
      <c r="C127" s="8">
        <v>76</v>
      </c>
      <c r="D127" s="67">
        <v>1607</v>
      </c>
    </row>
    <row r="128" spans="1:11" x14ac:dyDescent="0.2">
      <c r="A128" s="11" t="s">
        <v>390</v>
      </c>
      <c r="B128" s="67">
        <v>16</v>
      </c>
      <c r="C128" s="8">
        <v>77</v>
      </c>
      <c r="D128" s="67">
        <v>1607</v>
      </c>
    </row>
    <row r="129" spans="1:11" x14ac:dyDescent="0.2">
      <c r="A129" s="11" t="s">
        <v>391</v>
      </c>
      <c r="B129" s="67">
        <v>16</v>
      </c>
      <c r="C129" s="8">
        <v>77</v>
      </c>
      <c r="D129" s="67">
        <v>1607</v>
      </c>
    </row>
    <row r="130" spans="1:11" x14ac:dyDescent="0.2">
      <c r="A130" s="11" t="s">
        <v>392</v>
      </c>
      <c r="B130" s="67">
        <v>16</v>
      </c>
      <c r="C130" s="8">
        <v>77</v>
      </c>
      <c r="D130" s="67">
        <v>1607</v>
      </c>
      <c r="F130" s="8">
        <v>15.5</v>
      </c>
      <c r="G130" s="8">
        <v>81.5</v>
      </c>
      <c r="H130" s="8">
        <v>171717</v>
      </c>
      <c r="I130" s="8">
        <v>13.6</v>
      </c>
      <c r="J130" s="8">
        <v>90.1</v>
      </c>
      <c r="K130" s="8">
        <v>197778</v>
      </c>
    </row>
    <row r="131" spans="1:11" x14ac:dyDescent="0.2">
      <c r="A131" s="11" t="s">
        <v>393</v>
      </c>
      <c r="B131" s="67">
        <v>16</v>
      </c>
      <c r="C131" s="8">
        <v>76</v>
      </c>
      <c r="D131" s="67">
        <v>1607</v>
      </c>
      <c r="F131" s="8">
        <v>16</v>
      </c>
      <c r="G131" s="8">
        <v>81.2</v>
      </c>
      <c r="H131" s="8">
        <v>171717</v>
      </c>
      <c r="I131" s="8">
        <v>14.3</v>
      </c>
      <c r="J131" s="8">
        <v>90.1</v>
      </c>
      <c r="K131" s="8">
        <v>197778</v>
      </c>
    </row>
    <row r="132" spans="1:11" x14ac:dyDescent="0.2">
      <c r="A132" s="11" t="s">
        <v>394</v>
      </c>
      <c r="B132" s="67">
        <v>16</v>
      </c>
      <c r="C132" s="8">
        <v>75</v>
      </c>
      <c r="D132" s="67">
        <v>1607</v>
      </c>
      <c r="F132" s="8">
        <v>16.2</v>
      </c>
      <c r="G132" s="8">
        <v>80.099999999999994</v>
      </c>
      <c r="H132" s="8">
        <v>171908</v>
      </c>
      <c r="I132" s="8">
        <v>14.8</v>
      </c>
      <c r="J132" s="8">
        <v>89.6</v>
      </c>
      <c r="K132" s="8">
        <v>198143</v>
      </c>
    </row>
    <row r="133" spans="1:11" x14ac:dyDescent="0.2">
      <c r="A133" s="11" t="s">
        <v>395</v>
      </c>
      <c r="B133" s="67">
        <v>16</v>
      </c>
      <c r="C133" s="8">
        <v>75</v>
      </c>
      <c r="D133" s="67">
        <v>1607</v>
      </c>
      <c r="F133" s="8">
        <v>17</v>
      </c>
      <c r="G133" s="8">
        <v>80</v>
      </c>
      <c r="H133" s="8">
        <v>172051</v>
      </c>
      <c r="I133" s="8">
        <v>15.3</v>
      </c>
      <c r="J133" s="8">
        <v>90</v>
      </c>
      <c r="K133" s="8">
        <v>198141</v>
      </c>
    </row>
    <row r="134" spans="1:11" x14ac:dyDescent="0.2">
      <c r="A134" s="11" t="s">
        <v>396</v>
      </c>
      <c r="B134" s="67">
        <v>17</v>
      </c>
      <c r="C134" s="8">
        <v>73</v>
      </c>
      <c r="D134" s="67">
        <v>1791</v>
      </c>
      <c r="F134" s="8">
        <v>17.7</v>
      </c>
      <c r="G134" s="8">
        <v>75.7</v>
      </c>
      <c r="H134" s="8">
        <v>172198</v>
      </c>
      <c r="I134" s="8">
        <v>15.3</v>
      </c>
      <c r="J134" s="8">
        <v>89.4</v>
      </c>
      <c r="K134" s="8">
        <v>198195</v>
      </c>
    </row>
    <row r="135" spans="1:11" x14ac:dyDescent="0.2">
      <c r="A135" s="11" t="s">
        <v>397</v>
      </c>
      <c r="B135" s="67">
        <v>17</v>
      </c>
      <c r="C135" s="8">
        <v>73</v>
      </c>
      <c r="D135" s="67">
        <v>1791</v>
      </c>
      <c r="F135" s="8">
        <v>18.100000000000001</v>
      </c>
      <c r="G135" s="8">
        <v>78.099999999999994</v>
      </c>
      <c r="H135" s="8">
        <v>172198</v>
      </c>
      <c r="I135" s="8">
        <v>16.100000000000001</v>
      </c>
      <c r="J135" s="8">
        <v>90.1</v>
      </c>
      <c r="K135" s="8">
        <v>198195</v>
      </c>
    </row>
    <row r="136" spans="1:11" x14ac:dyDescent="0.2">
      <c r="A136" s="11" t="s">
        <v>398</v>
      </c>
      <c r="B136" s="67">
        <v>17</v>
      </c>
      <c r="C136" s="8">
        <v>73</v>
      </c>
      <c r="D136" s="67">
        <v>1791</v>
      </c>
      <c r="F136" s="8">
        <v>18.3</v>
      </c>
      <c r="G136" s="8">
        <v>78.7</v>
      </c>
      <c r="H136" s="8">
        <v>172198</v>
      </c>
      <c r="I136" s="8">
        <v>16.2</v>
      </c>
      <c r="J136" s="8">
        <v>90.2</v>
      </c>
      <c r="K136" s="8">
        <v>198195</v>
      </c>
    </row>
    <row r="137" spans="1:11" x14ac:dyDescent="0.2">
      <c r="A137" s="11" t="s">
        <v>399</v>
      </c>
      <c r="B137" s="67">
        <v>18</v>
      </c>
      <c r="C137" s="8">
        <v>73</v>
      </c>
      <c r="D137" s="67">
        <v>1975</v>
      </c>
      <c r="F137" s="8">
        <v>19</v>
      </c>
      <c r="G137" s="8">
        <v>72.400000000000006</v>
      </c>
      <c r="H137" s="8">
        <v>172450</v>
      </c>
      <c r="I137" s="8">
        <v>16.100000000000001</v>
      </c>
      <c r="J137" s="8">
        <v>90.2</v>
      </c>
      <c r="K137" s="8">
        <v>198482</v>
      </c>
    </row>
    <row r="138" spans="1:11" x14ac:dyDescent="0.2">
      <c r="A138" s="11" t="s">
        <v>400</v>
      </c>
      <c r="B138" s="67">
        <v>17</v>
      </c>
      <c r="C138" s="8">
        <v>74</v>
      </c>
      <c r="D138" s="67">
        <v>1791</v>
      </c>
      <c r="F138" s="8">
        <v>20</v>
      </c>
      <c r="G138" s="8">
        <v>71.7</v>
      </c>
      <c r="H138" s="8">
        <v>172450</v>
      </c>
      <c r="I138" s="8">
        <v>16.3</v>
      </c>
      <c r="J138" s="8">
        <v>90</v>
      </c>
      <c r="K138" s="8">
        <v>198536</v>
      </c>
    </row>
    <row r="139" spans="1:11" x14ac:dyDescent="0.2">
      <c r="A139" s="11" t="s">
        <v>401</v>
      </c>
      <c r="B139" s="67">
        <v>17</v>
      </c>
      <c r="C139" s="8">
        <v>75</v>
      </c>
      <c r="D139" s="67">
        <v>1791</v>
      </c>
      <c r="F139" s="8">
        <v>18.3</v>
      </c>
      <c r="G139" s="8">
        <v>76.3</v>
      </c>
      <c r="H139" s="8">
        <v>172450</v>
      </c>
      <c r="I139" s="8">
        <v>15.8</v>
      </c>
      <c r="J139" s="8">
        <v>90.1</v>
      </c>
      <c r="K139" s="8">
        <v>198536</v>
      </c>
    </row>
    <row r="140" spans="1:11" x14ac:dyDescent="0.2">
      <c r="A140" s="11" t="s">
        <v>402</v>
      </c>
      <c r="B140" s="67">
        <v>17</v>
      </c>
      <c r="C140" s="8">
        <v>76</v>
      </c>
      <c r="D140" s="67">
        <v>1791</v>
      </c>
      <c r="F140" s="8">
        <v>16</v>
      </c>
      <c r="G140" s="8">
        <v>90</v>
      </c>
      <c r="H140" s="8">
        <v>172701</v>
      </c>
      <c r="I140" s="8">
        <v>18.5</v>
      </c>
      <c r="J140" s="8">
        <v>75</v>
      </c>
      <c r="K140" s="8">
        <v>198808</v>
      </c>
    </row>
    <row r="141" spans="1:11" x14ac:dyDescent="0.2">
      <c r="A141" s="11" t="s">
        <v>403</v>
      </c>
      <c r="B141" s="67">
        <v>17</v>
      </c>
      <c r="C141" s="8">
        <v>76</v>
      </c>
      <c r="D141" s="67">
        <v>1791</v>
      </c>
      <c r="F141" s="8">
        <v>16.100000000000001</v>
      </c>
      <c r="G141" s="8">
        <v>90</v>
      </c>
      <c r="H141" s="8">
        <v>172701</v>
      </c>
      <c r="I141" s="8">
        <v>18.3</v>
      </c>
      <c r="J141" s="8">
        <v>75.400000000000006</v>
      </c>
      <c r="K141" s="8">
        <v>198961</v>
      </c>
    </row>
    <row r="142" spans="1:11" x14ac:dyDescent="0.2">
      <c r="A142" s="11" t="s">
        <v>404</v>
      </c>
      <c r="B142" s="67">
        <v>16</v>
      </c>
      <c r="C142" s="8">
        <v>76</v>
      </c>
      <c r="D142" s="67">
        <v>1607</v>
      </c>
      <c r="F142" s="8">
        <v>15.2</v>
      </c>
      <c r="G142" s="8">
        <v>90.1</v>
      </c>
      <c r="H142" s="8">
        <v>172701</v>
      </c>
      <c r="I142" s="8">
        <v>17.5</v>
      </c>
      <c r="J142" s="8">
        <v>81.099999999999994</v>
      </c>
      <c r="K142" s="8">
        <v>198961</v>
      </c>
    </row>
    <row r="143" spans="1:11" x14ac:dyDescent="0.2">
      <c r="A143" s="11" t="s">
        <v>405</v>
      </c>
      <c r="B143" s="67">
        <v>16</v>
      </c>
      <c r="C143" s="8">
        <v>75</v>
      </c>
      <c r="D143" s="67">
        <v>1607</v>
      </c>
      <c r="F143" s="8">
        <v>15.5</v>
      </c>
      <c r="G143" s="8">
        <v>90.1</v>
      </c>
      <c r="H143" s="8">
        <v>172853</v>
      </c>
      <c r="I143" s="8">
        <v>17</v>
      </c>
      <c r="J143" s="8">
        <v>81.900000000000006</v>
      </c>
      <c r="K143" s="8">
        <v>198980</v>
      </c>
    </row>
    <row r="144" spans="1:11" x14ac:dyDescent="0.2">
      <c r="A144" s="11" t="s">
        <v>406</v>
      </c>
      <c r="B144" s="67">
        <v>15</v>
      </c>
      <c r="C144" s="8">
        <v>76</v>
      </c>
      <c r="D144" s="67">
        <v>1423</v>
      </c>
      <c r="F144" s="8">
        <v>14.5</v>
      </c>
      <c r="G144" s="8">
        <v>85</v>
      </c>
      <c r="H144" s="8">
        <v>172967</v>
      </c>
      <c r="I144" s="8">
        <v>15.1</v>
      </c>
      <c r="J144" s="8">
        <v>87.3</v>
      </c>
      <c r="K144" s="8">
        <v>199309</v>
      </c>
    </row>
    <row r="145" spans="1:11" x14ac:dyDescent="0.2">
      <c r="A145" s="11" t="s">
        <v>407</v>
      </c>
      <c r="B145" s="67">
        <v>16</v>
      </c>
      <c r="C145" s="8">
        <v>74</v>
      </c>
      <c r="D145" s="67">
        <v>1607</v>
      </c>
      <c r="F145" s="8">
        <v>14.6</v>
      </c>
      <c r="G145" s="8">
        <v>90.1</v>
      </c>
      <c r="H145" s="8">
        <v>173011</v>
      </c>
      <c r="I145" s="8">
        <v>15.7</v>
      </c>
      <c r="J145" s="8">
        <v>85.9</v>
      </c>
      <c r="K145" s="8">
        <v>199309</v>
      </c>
    </row>
    <row r="146" spans="1:11" x14ac:dyDescent="0.2">
      <c r="A146" s="11" t="s">
        <v>408</v>
      </c>
      <c r="B146" s="67">
        <v>16</v>
      </c>
      <c r="C146" s="8">
        <v>72</v>
      </c>
      <c r="D146" s="67">
        <v>1607</v>
      </c>
      <c r="E146" s="67">
        <v>1683.6666666666667</v>
      </c>
      <c r="F146" s="8">
        <v>14.6</v>
      </c>
      <c r="G146" s="8">
        <v>90.3</v>
      </c>
      <c r="H146" s="8">
        <v>173236</v>
      </c>
      <c r="I146" s="8">
        <v>15.6</v>
      </c>
      <c r="J146" s="8">
        <v>85.9</v>
      </c>
      <c r="K146" s="8">
        <v>199370</v>
      </c>
    </row>
    <row r="147" spans="1:11" x14ac:dyDescent="0.2">
      <c r="A147" s="11" t="s">
        <v>409</v>
      </c>
      <c r="B147" s="67">
        <v>16</v>
      </c>
      <c r="C147" s="8">
        <v>58</v>
      </c>
      <c r="D147" s="67">
        <v>996</v>
      </c>
      <c r="F147" s="69">
        <f>AVERAGE(F130:F145)</f>
        <v>16.75</v>
      </c>
      <c r="G147" s="69">
        <f>AVERAGE(G130:G145)</f>
        <v>81.937499999999986</v>
      </c>
      <c r="H147" s="69">
        <f>H154-H130</f>
        <v>1837</v>
      </c>
      <c r="I147" s="69">
        <f>AVERAGE(I130:I145)</f>
        <v>15.993750000000002</v>
      </c>
      <c r="J147" s="69">
        <f>AVERAGE(J130:J145)</f>
        <v>86.65</v>
      </c>
      <c r="K147" s="69">
        <f>K154-K130</f>
        <v>1776</v>
      </c>
    </row>
    <row r="148" spans="1:11" x14ac:dyDescent="0.2">
      <c r="A148" s="11" t="s">
        <v>410</v>
      </c>
      <c r="B148" s="67">
        <v>16</v>
      </c>
      <c r="C148" s="8">
        <v>57</v>
      </c>
      <c r="D148" s="67">
        <v>996</v>
      </c>
    </row>
    <row r="149" spans="1:11" x14ac:dyDescent="0.2">
      <c r="A149" s="11" t="s">
        <v>411</v>
      </c>
      <c r="B149" s="67">
        <v>16</v>
      </c>
      <c r="C149" s="8">
        <v>59</v>
      </c>
      <c r="D149" s="67">
        <v>996</v>
      </c>
    </row>
    <row r="150" spans="1:11" x14ac:dyDescent="0.2">
      <c r="A150" s="11" t="s">
        <v>412</v>
      </c>
      <c r="B150" s="67">
        <v>15</v>
      </c>
      <c r="C150" s="8">
        <v>60</v>
      </c>
      <c r="D150" s="67">
        <v>1132</v>
      </c>
      <c r="F150" s="69"/>
      <c r="G150" s="69"/>
      <c r="H150" s="69"/>
      <c r="I150" s="69"/>
      <c r="J150" s="69"/>
      <c r="K150" s="69"/>
    </row>
    <row r="151" spans="1:11" x14ac:dyDescent="0.2">
      <c r="A151" s="11" t="s">
        <v>413</v>
      </c>
      <c r="B151" s="67">
        <v>15</v>
      </c>
      <c r="C151" s="8">
        <v>62</v>
      </c>
      <c r="D151" s="67">
        <v>1132</v>
      </c>
    </row>
    <row r="152" spans="1:11" x14ac:dyDescent="0.2">
      <c r="A152" s="11" t="s">
        <v>414</v>
      </c>
      <c r="B152" s="67">
        <v>15</v>
      </c>
      <c r="C152" s="8">
        <v>63</v>
      </c>
      <c r="D152" s="67">
        <v>1132</v>
      </c>
    </row>
    <row r="153" spans="1:11" x14ac:dyDescent="0.2">
      <c r="A153" s="11" t="s">
        <v>415</v>
      </c>
      <c r="B153" s="67">
        <v>15</v>
      </c>
      <c r="C153" s="8">
        <v>63</v>
      </c>
      <c r="D153" s="67">
        <v>1132</v>
      </c>
    </row>
    <row r="154" spans="1:11" x14ac:dyDescent="0.2">
      <c r="A154" s="11" t="s">
        <v>416</v>
      </c>
      <c r="B154" s="67">
        <v>19</v>
      </c>
      <c r="C154" s="8">
        <v>56</v>
      </c>
      <c r="D154" s="67">
        <v>1305</v>
      </c>
      <c r="F154" s="8">
        <v>12.8</v>
      </c>
      <c r="G154" s="8">
        <v>85.5</v>
      </c>
      <c r="H154" s="8">
        <v>173554</v>
      </c>
      <c r="I154" s="8">
        <v>13.8</v>
      </c>
      <c r="J154" s="8">
        <v>90.3</v>
      </c>
      <c r="K154" s="8">
        <v>199554</v>
      </c>
    </row>
    <row r="155" spans="1:11" x14ac:dyDescent="0.2">
      <c r="A155" s="11" t="s">
        <v>417</v>
      </c>
      <c r="B155" s="67">
        <v>21</v>
      </c>
      <c r="C155" s="8">
        <v>50</v>
      </c>
      <c r="D155" s="67">
        <v>1497</v>
      </c>
      <c r="F155" s="8">
        <v>13.7</v>
      </c>
      <c r="G155" s="8">
        <v>83</v>
      </c>
      <c r="H155" s="8">
        <v>173554</v>
      </c>
      <c r="I155" s="8">
        <v>14.3</v>
      </c>
      <c r="J155" s="8">
        <v>90.3</v>
      </c>
      <c r="K155" s="8">
        <v>199784</v>
      </c>
    </row>
    <row r="156" spans="1:11" x14ac:dyDescent="0.2">
      <c r="A156" s="11" t="s">
        <v>418</v>
      </c>
      <c r="B156" s="67">
        <v>24</v>
      </c>
      <c r="C156" s="8">
        <v>43</v>
      </c>
      <c r="D156" s="67">
        <v>1424</v>
      </c>
      <c r="F156" s="8">
        <v>14.9</v>
      </c>
      <c r="G156" s="8">
        <v>82.9</v>
      </c>
      <c r="H156" s="8">
        <v>173779</v>
      </c>
      <c r="I156" s="8">
        <v>14.9</v>
      </c>
      <c r="J156" s="8">
        <v>89.6</v>
      </c>
      <c r="K156" s="8">
        <v>200127</v>
      </c>
    </row>
    <row r="157" spans="1:11" x14ac:dyDescent="0.2">
      <c r="A157" s="11" t="s">
        <v>419</v>
      </c>
      <c r="B157" s="67">
        <v>26</v>
      </c>
      <c r="C157" s="8">
        <v>38</v>
      </c>
      <c r="D157" s="67">
        <v>1169</v>
      </c>
      <c r="F157" s="8">
        <v>16.100000000000001</v>
      </c>
      <c r="G157" s="8">
        <v>81</v>
      </c>
      <c r="H157" s="8">
        <v>173779</v>
      </c>
      <c r="I157" s="8">
        <v>15.1</v>
      </c>
      <c r="J157" s="8">
        <v>89.2</v>
      </c>
      <c r="K157" s="8">
        <v>200314</v>
      </c>
    </row>
    <row r="158" spans="1:11" x14ac:dyDescent="0.2">
      <c r="A158" s="11" t="s">
        <v>420</v>
      </c>
      <c r="B158" s="67">
        <v>28</v>
      </c>
      <c r="C158" s="8">
        <v>34</v>
      </c>
      <c r="D158" s="67">
        <v>1209</v>
      </c>
      <c r="F158" s="8">
        <v>16.3</v>
      </c>
      <c r="G158" s="8">
        <v>81.2</v>
      </c>
      <c r="H158" s="8">
        <v>173923</v>
      </c>
      <c r="I158" s="8">
        <v>15</v>
      </c>
      <c r="J158" s="8">
        <v>89.9</v>
      </c>
      <c r="K158" s="8">
        <v>200332</v>
      </c>
    </row>
    <row r="159" spans="1:11" x14ac:dyDescent="0.2">
      <c r="A159" s="11" t="s">
        <v>421</v>
      </c>
      <c r="B159" s="67">
        <v>29</v>
      </c>
      <c r="C159" s="8">
        <v>30</v>
      </c>
      <c r="D159" s="67">
        <v>1232</v>
      </c>
      <c r="F159" s="8">
        <v>17.399999999999999</v>
      </c>
      <c r="G159" s="8">
        <v>79</v>
      </c>
      <c r="H159" s="8">
        <v>174007</v>
      </c>
      <c r="I159" s="8">
        <v>16</v>
      </c>
      <c r="J159" s="8">
        <v>87.5</v>
      </c>
      <c r="K159" s="8">
        <v>200439</v>
      </c>
    </row>
    <row r="160" spans="1:11" x14ac:dyDescent="0.2">
      <c r="A160" s="11" t="s">
        <v>422</v>
      </c>
      <c r="B160" s="67">
        <v>29</v>
      </c>
      <c r="C160" s="8">
        <v>28</v>
      </c>
      <c r="D160" s="67">
        <v>0</v>
      </c>
      <c r="F160" s="8">
        <v>17.600000000000001</v>
      </c>
      <c r="G160" s="8">
        <v>77.7</v>
      </c>
      <c r="H160" s="8">
        <v>174024</v>
      </c>
      <c r="I160" s="8">
        <v>15.3</v>
      </c>
      <c r="J160" s="8">
        <v>86.9</v>
      </c>
      <c r="K160" s="8">
        <v>200719</v>
      </c>
    </row>
    <row r="161" spans="1:11" x14ac:dyDescent="0.2">
      <c r="A161" s="11" t="s">
        <v>423</v>
      </c>
      <c r="B161" s="67">
        <v>30</v>
      </c>
      <c r="C161" s="8">
        <v>26</v>
      </c>
      <c r="D161" s="67">
        <v>0</v>
      </c>
      <c r="F161" s="8">
        <v>18.5</v>
      </c>
      <c r="G161" s="8">
        <v>77</v>
      </c>
      <c r="H161" s="8">
        <v>174289</v>
      </c>
      <c r="I161" s="8">
        <v>15.4</v>
      </c>
      <c r="J161" s="8">
        <v>87.7</v>
      </c>
      <c r="K161" s="8">
        <v>200719</v>
      </c>
    </row>
    <row r="162" spans="1:11" x14ac:dyDescent="0.2">
      <c r="A162" s="11" t="s">
        <v>424</v>
      </c>
      <c r="B162" s="67">
        <v>30</v>
      </c>
      <c r="C162" s="8">
        <v>25</v>
      </c>
      <c r="D162" s="67">
        <v>0</v>
      </c>
      <c r="F162" s="8">
        <v>18.5</v>
      </c>
      <c r="G162" s="8">
        <v>79.2</v>
      </c>
      <c r="H162" s="8">
        <v>174289</v>
      </c>
      <c r="I162" s="8">
        <v>15.7</v>
      </c>
      <c r="J162" s="8">
        <v>89.4</v>
      </c>
      <c r="K162" s="8">
        <v>200719</v>
      </c>
    </row>
    <row r="163" spans="1:11" x14ac:dyDescent="0.2">
      <c r="A163" s="11" t="s">
        <v>425</v>
      </c>
      <c r="B163" s="67">
        <v>30</v>
      </c>
      <c r="C163" s="8">
        <v>24</v>
      </c>
      <c r="D163" s="67">
        <v>0</v>
      </c>
      <c r="F163" s="8">
        <v>20.5</v>
      </c>
      <c r="G163" s="8">
        <v>79.400000000000006</v>
      </c>
      <c r="H163" s="8">
        <v>174289</v>
      </c>
      <c r="I163" s="8">
        <v>15.8</v>
      </c>
      <c r="J163" s="8">
        <v>87.7</v>
      </c>
      <c r="K163" s="8">
        <v>200832</v>
      </c>
    </row>
    <row r="164" spans="1:11" x14ac:dyDescent="0.2">
      <c r="A164" s="11" t="s">
        <v>426</v>
      </c>
      <c r="B164" s="67">
        <v>29</v>
      </c>
      <c r="C164" s="8">
        <v>24</v>
      </c>
      <c r="D164" s="67">
        <v>0</v>
      </c>
    </row>
    <row r="165" spans="1:11" x14ac:dyDescent="0.2">
      <c r="A165" s="11" t="s">
        <v>427</v>
      </c>
      <c r="B165" s="67">
        <v>28</v>
      </c>
      <c r="C165" s="8">
        <v>25</v>
      </c>
      <c r="D165" s="67">
        <v>0</v>
      </c>
    </row>
    <row r="166" spans="1:11" x14ac:dyDescent="0.2">
      <c r="A166" s="11" t="s">
        <v>428</v>
      </c>
      <c r="B166" s="67">
        <v>27</v>
      </c>
      <c r="C166" s="8">
        <v>27</v>
      </c>
      <c r="D166" s="67">
        <v>0</v>
      </c>
    </row>
    <row r="167" spans="1:11" x14ac:dyDescent="0.2">
      <c r="A167" s="11" t="s">
        <v>429</v>
      </c>
      <c r="B167" s="67">
        <v>26</v>
      </c>
      <c r="C167" s="8">
        <v>30</v>
      </c>
      <c r="D167" s="67">
        <v>1169</v>
      </c>
    </row>
    <row r="168" spans="1:11" x14ac:dyDescent="0.2">
      <c r="A168" s="11" t="s">
        <v>430</v>
      </c>
      <c r="B168" s="67">
        <v>25</v>
      </c>
      <c r="C168" s="8">
        <v>28</v>
      </c>
      <c r="D168" s="67">
        <v>0</v>
      </c>
    </row>
    <row r="169" spans="1:11" x14ac:dyDescent="0.2">
      <c r="A169" s="11" t="s">
        <v>431</v>
      </c>
      <c r="B169" s="67">
        <v>24</v>
      </c>
      <c r="C169" s="8">
        <v>22</v>
      </c>
      <c r="D169" s="67">
        <v>0</v>
      </c>
    </row>
    <row r="170" spans="1:11" x14ac:dyDescent="0.2">
      <c r="A170" s="11" t="s">
        <v>432</v>
      </c>
      <c r="B170" s="67">
        <v>23</v>
      </c>
      <c r="C170" s="8">
        <v>19</v>
      </c>
      <c r="D170" s="67">
        <v>0</v>
      </c>
      <c r="E170" s="67">
        <v>688.375</v>
      </c>
      <c r="F170" s="69">
        <f>AVERAGE(F153:F168)</f>
        <v>16.63</v>
      </c>
      <c r="G170" s="69">
        <f>AVERAGE(G153:G168)</f>
        <v>80.59</v>
      </c>
      <c r="H170" s="69">
        <f>H178-H154</f>
        <v>1447</v>
      </c>
      <c r="I170" s="69">
        <f>AVERAGE(I153:I168)</f>
        <v>15.13</v>
      </c>
      <c r="J170" s="69">
        <f>AVERAGE(J153:J168)</f>
        <v>88.85</v>
      </c>
      <c r="K170" s="69">
        <f>K178-K154</f>
        <v>1782</v>
      </c>
    </row>
    <row r="171" spans="1:11" x14ac:dyDescent="0.2">
      <c r="A171" s="11" t="s">
        <v>433</v>
      </c>
      <c r="B171" s="67">
        <v>14</v>
      </c>
      <c r="C171" s="8">
        <v>73</v>
      </c>
      <c r="D171" s="67">
        <v>0</v>
      </c>
    </row>
    <row r="172" spans="1:11" x14ac:dyDescent="0.2">
      <c r="A172" s="11" t="s">
        <v>434</v>
      </c>
      <c r="B172" s="67">
        <v>13</v>
      </c>
      <c r="C172" s="8">
        <v>73</v>
      </c>
      <c r="D172" s="67">
        <v>0</v>
      </c>
    </row>
    <row r="173" spans="1:11" x14ac:dyDescent="0.2">
      <c r="A173" s="11" t="s">
        <v>435</v>
      </c>
      <c r="B173" s="67">
        <v>13</v>
      </c>
      <c r="C173" s="8">
        <v>74</v>
      </c>
      <c r="D173" s="67">
        <v>0</v>
      </c>
    </row>
    <row r="174" spans="1:11" x14ac:dyDescent="0.2">
      <c r="A174" s="11" t="s">
        <v>436</v>
      </c>
      <c r="B174" s="67">
        <v>12</v>
      </c>
      <c r="C174" s="8">
        <v>75</v>
      </c>
      <c r="D174" s="67">
        <v>0</v>
      </c>
    </row>
    <row r="175" spans="1:11" x14ac:dyDescent="0.2">
      <c r="A175" s="11" t="s">
        <v>437</v>
      </c>
      <c r="B175" s="67">
        <v>12</v>
      </c>
      <c r="C175" s="8">
        <v>75</v>
      </c>
      <c r="D175" s="67">
        <v>0</v>
      </c>
    </row>
    <row r="176" spans="1:11" x14ac:dyDescent="0.2">
      <c r="A176" s="11" t="s">
        <v>438</v>
      </c>
      <c r="B176" s="67">
        <v>12</v>
      </c>
      <c r="C176" s="8">
        <v>75</v>
      </c>
      <c r="D176" s="67">
        <v>0</v>
      </c>
    </row>
    <row r="177" spans="1:11" x14ac:dyDescent="0.2">
      <c r="A177" s="11" t="s">
        <v>439</v>
      </c>
      <c r="B177" s="67">
        <v>12</v>
      </c>
      <c r="C177" s="8">
        <v>77</v>
      </c>
      <c r="D177" s="67">
        <v>0</v>
      </c>
    </row>
    <row r="178" spans="1:11" x14ac:dyDescent="0.2">
      <c r="A178" s="11" t="s">
        <v>440</v>
      </c>
      <c r="B178" s="67">
        <v>13</v>
      </c>
      <c r="C178" s="8">
        <v>78</v>
      </c>
      <c r="D178" s="67">
        <v>0</v>
      </c>
      <c r="F178" s="8">
        <v>12.8</v>
      </c>
      <c r="G178" s="8">
        <v>87.4</v>
      </c>
      <c r="H178" s="8">
        <v>175001</v>
      </c>
      <c r="I178" s="8">
        <v>12.4</v>
      </c>
      <c r="J178" s="8">
        <v>90.2</v>
      </c>
      <c r="K178" s="8">
        <v>201336</v>
      </c>
    </row>
    <row r="179" spans="1:11" x14ac:dyDescent="0.2">
      <c r="A179" s="11" t="s">
        <v>441</v>
      </c>
      <c r="B179" s="67">
        <v>15</v>
      </c>
      <c r="C179" s="8">
        <v>71</v>
      </c>
      <c r="D179" s="67">
        <v>1423</v>
      </c>
      <c r="F179" s="8">
        <v>13.7</v>
      </c>
      <c r="G179" s="8">
        <v>84.5</v>
      </c>
      <c r="H179" s="8">
        <v>175001</v>
      </c>
      <c r="I179" s="8">
        <v>12.9</v>
      </c>
      <c r="J179" s="8">
        <v>89.1</v>
      </c>
      <c r="K179" s="8">
        <v>201336</v>
      </c>
    </row>
    <row r="180" spans="1:11" x14ac:dyDescent="0.2">
      <c r="A180" s="11" t="s">
        <v>442</v>
      </c>
      <c r="B180" s="67">
        <v>17</v>
      </c>
      <c r="C180" s="8">
        <v>66</v>
      </c>
      <c r="D180" s="67">
        <v>1242</v>
      </c>
      <c r="F180" s="8">
        <v>14.9</v>
      </c>
      <c r="G180" s="8">
        <v>80.900000000000006</v>
      </c>
      <c r="H180" s="8">
        <v>175001</v>
      </c>
      <c r="I180" s="8">
        <v>14.2</v>
      </c>
      <c r="J180" s="8">
        <v>87.5</v>
      </c>
      <c r="K180" s="8">
        <v>201669</v>
      </c>
    </row>
    <row r="181" spans="1:11" x14ac:dyDescent="0.2">
      <c r="A181" s="11" t="s">
        <v>443</v>
      </c>
      <c r="B181" s="67">
        <v>18</v>
      </c>
      <c r="C181" s="8">
        <v>62</v>
      </c>
      <c r="D181" s="67">
        <v>1333</v>
      </c>
      <c r="F181" s="8">
        <v>16.100000000000001</v>
      </c>
      <c r="G181" s="8">
        <v>77.900000000000006</v>
      </c>
      <c r="H181" s="8">
        <v>175018</v>
      </c>
      <c r="I181" s="8">
        <v>15</v>
      </c>
      <c r="J181" s="8">
        <v>87.5</v>
      </c>
      <c r="K181" s="8">
        <v>201671</v>
      </c>
    </row>
    <row r="182" spans="1:11" x14ac:dyDescent="0.2">
      <c r="A182" s="11" t="s">
        <v>444</v>
      </c>
      <c r="B182" s="67">
        <v>20</v>
      </c>
      <c r="C182" s="8">
        <v>59</v>
      </c>
      <c r="D182" s="67">
        <v>1403</v>
      </c>
      <c r="F182" s="8">
        <v>16.3</v>
      </c>
      <c r="G182" s="8">
        <v>77.3</v>
      </c>
      <c r="H182" s="8">
        <v>175261</v>
      </c>
      <c r="I182" s="8">
        <v>15</v>
      </c>
      <c r="J182" s="8">
        <v>88.1</v>
      </c>
      <c r="K182" s="8">
        <v>201671</v>
      </c>
    </row>
    <row r="183" spans="1:11" x14ac:dyDescent="0.2">
      <c r="A183" s="11" t="s">
        <v>445</v>
      </c>
      <c r="B183" s="67">
        <v>20</v>
      </c>
      <c r="C183" s="8">
        <v>56</v>
      </c>
      <c r="D183" s="67">
        <v>1403</v>
      </c>
      <c r="F183" s="8">
        <v>17.399999999999999</v>
      </c>
      <c r="G183" s="8">
        <v>76.099999999999994</v>
      </c>
      <c r="H183" s="8">
        <v>175261</v>
      </c>
      <c r="I183" s="8">
        <v>16.2</v>
      </c>
      <c r="J183" s="8">
        <v>84.6</v>
      </c>
      <c r="K183" s="8">
        <v>201671</v>
      </c>
    </row>
    <row r="184" spans="1:11" x14ac:dyDescent="0.2">
      <c r="A184" s="11" t="s">
        <v>446</v>
      </c>
      <c r="B184" s="67">
        <v>21</v>
      </c>
      <c r="C184" s="8">
        <v>54</v>
      </c>
      <c r="D184" s="67">
        <v>1497</v>
      </c>
      <c r="F184" s="8">
        <v>17.600000000000001</v>
      </c>
      <c r="G184" s="8">
        <v>75.400000000000006</v>
      </c>
      <c r="H184" s="8">
        <v>175261</v>
      </c>
      <c r="I184" s="8">
        <v>16.2</v>
      </c>
      <c r="J184" s="8">
        <v>85.6</v>
      </c>
      <c r="K184" s="8">
        <v>201800</v>
      </c>
    </row>
    <row r="185" spans="1:11" x14ac:dyDescent="0.2">
      <c r="A185" s="11" t="s">
        <v>447</v>
      </c>
      <c r="B185" s="67">
        <v>21</v>
      </c>
      <c r="C185" s="8">
        <v>54</v>
      </c>
      <c r="D185" s="67">
        <v>1497</v>
      </c>
      <c r="F185" s="8">
        <v>18.5</v>
      </c>
      <c r="G185" s="8">
        <v>71.3</v>
      </c>
      <c r="H185" s="8">
        <v>175261</v>
      </c>
      <c r="I185" s="8">
        <v>16.8</v>
      </c>
      <c r="J185" s="8">
        <v>82</v>
      </c>
      <c r="K185" s="8">
        <v>201800</v>
      </c>
    </row>
    <row r="186" spans="1:11" x14ac:dyDescent="0.2">
      <c r="A186" s="11" t="s">
        <v>448</v>
      </c>
      <c r="B186" s="67">
        <v>22</v>
      </c>
      <c r="C186" s="8">
        <v>53</v>
      </c>
      <c r="D186" s="67">
        <v>1590</v>
      </c>
      <c r="F186" s="8">
        <v>18.5</v>
      </c>
      <c r="G186" s="8">
        <v>71.8</v>
      </c>
      <c r="H186" s="8">
        <v>175270</v>
      </c>
      <c r="I186" s="8">
        <v>16.8</v>
      </c>
      <c r="J186" s="8">
        <v>83.3</v>
      </c>
      <c r="K186" s="8">
        <v>201984</v>
      </c>
    </row>
    <row r="187" spans="1:11" x14ac:dyDescent="0.2">
      <c r="A187" s="11" t="s">
        <v>449</v>
      </c>
      <c r="B187" s="67">
        <v>22</v>
      </c>
      <c r="C187" s="8">
        <v>54</v>
      </c>
      <c r="D187" s="67">
        <v>1590</v>
      </c>
      <c r="F187" s="8">
        <v>20.5</v>
      </c>
      <c r="G187" s="8">
        <v>68.2</v>
      </c>
      <c r="H187" s="8">
        <v>175270</v>
      </c>
      <c r="I187" s="8">
        <v>16.7</v>
      </c>
      <c r="J187" s="8">
        <v>83.5</v>
      </c>
      <c r="K187" s="8">
        <v>201984</v>
      </c>
    </row>
    <row r="188" spans="1:11" x14ac:dyDescent="0.2">
      <c r="A188" s="11" t="s">
        <v>450</v>
      </c>
      <c r="B188" s="67">
        <v>21</v>
      </c>
      <c r="C188" s="8">
        <v>56</v>
      </c>
      <c r="D188" s="67">
        <v>1497</v>
      </c>
    </row>
    <row r="189" spans="1:11" x14ac:dyDescent="0.2">
      <c r="A189" s="11" t="s">
        <v>451</v>
      </c>
      <c r="B189" s="67">
        <v>20</v>
      </c>
      <c r="C189" s="8">
        <v>59</v>
      </c>
      <c r="D189" s="67">
        <v>1403</v>
      </c>
    </row>
    <row r="190" spans="1:11" x14ac:dyDescent="0.2">
      <c r="A190" s="11" t="s">
        <v>452</v>
      </c>
      <c r="B190" s="67">
        <v>19</v>
      </c>
      <c r="C190" s="8">
        <v>63</v>
      </c>
      <c r="D190" s="67">
        <v>1444</v>
      </c>
    </row>
    <row r="191" spans="1:11" x14ac:dyDescent="0.2">
      <c r="A191" s="11" t="s">
        <v>453</v>
      </c>
      <c r="B191" s="67">
        <v>18</v>
      </c>
      <c r="C191" s="8">
        <v>66</v>
      </c>
      <c r="D191" s="67">
        <v>1333</v>
      </c>
    </row>
    <row r="192" spans="1:11" x14ac:dyDescent="0.2">
      <c r="A192" s="11" t="s">
        <v>454</v>
      </c>
      <c r="B192" s="67">
        <v>18</v>
      </c>
      <c r="C192" s="8">
        <v>67</v>
      </c>
      <c r="D192" s="67">
        <v>1333</v>
      </c>
    </row>
    <row r="193" spans="1:11" x14ac:dyDescent="0.2">
      <c r="A193" s="11" t="s">
        <v>455</v>
      </c>
      <c r="B193" s="67">
        <v>18</v>
      </c>
      <c r="C193" s="8">
        <v>67</v>
      </c>
      <c r="D193" s="67">
        <v>1333</v>
      </c>
    </row>
    <row r="194" spans="1:11" x14ac:dyDescent="0.2">
      <c r="A194" s="11" t="s">
        <v>456</v>
      </c>
      <c r="B194" s="67">
        <v>17</v>
      </c>
      <c r="C194" s="8">
        <v>69</v>
      </c>
      <c r="D194" s="67">
        <v>1242</v>
      </c>
      <c r="E194" s="67">
        <v>940.125</v>
      </c>
      <c r="F194" s="69">
        <f>AVERAGE(F177:F192)</f>
        <v>16.63</v>
      </c>
      <c r="G194" s="69">
        <f>AVERAGE(G177:G192)</f>
        <v>77.08</v>
      </c>
      <c r="H194" s="69">
        <f>H202-H178</f>
        <v>2007</v>
      </c>
      <c r="I194" s="69">
        <f>AVERAGE(I177:I192)</f>
        <v>15.219999999999999</v>
      </c>
      <c r="J194" s="69">
        <f>AVERAGE(J177:J192)</f>
        <v>86.14</v>
      </c>
      <c r="K194" s="69">
        <f>K202-K178</f>
        <v>2468</v>
      </c>
    </row>
    <row r="195" spans="1:11" x14ac:dyDescent="0.2">
      <c r="A195" s="11" t="s">
        <v>457</v>
      </c>
      <c r="B195" s="67">
        <v>17</v>
      </c>
      <c r="C195" s="8">
        <v>72</v>
      </c>
      <c r="D195" s="67">
        <v>1791</v>
      </c>
    </row>
    <row r="196" spans="1:11" x14ac:dyDescent="0.2">
      <c r="A196" s="11" t="s">
        <v>458</v>
      </c>
      <c r="B196" s="67">
        <v>16</v>
      </c>
      <c r="C196" s="8">
        <v>72</v>
      </c>
      <c r="D196" s="67">
        <v>1607</v>
      </c>
    </row>
    <row r="197" spans="1:11" x14ac:dyDescent="0.2">
      <c r="A197" s="11" t="s">
        <v>459</v>
      </c>
      <c r="B197" s="67">
        <v>16</v>
      </c>
      <c r="C197" s="8">
        <v>72</v>
      </c>
      <c r="D197" s="67">
        <v>1607</v>
      </c>
    </row>
    <row r="198" spans="1:11" x14ac:dyDescent="0.2">
      <c r="A198" s="11" t="s">
        <v>460</v>
      </c>
      <c r="B198" s="67">
        <v>16</v>
      </c>
      <c r="C198" s="8">
        <v>72</v>
      </c>
      <c r="D198" s="67">
        <v>1607</v>
      </c>
    </row>
    <row r="199" spans="1:11" x14ac:dyDescent="0.2">
      <c r="A199" s="11" t="s">
        <v>461</v>
      </c>
      <c r="B199" s="67">
        <v>16</v>
      </c>
      <c r="C199" s="8">
        <v>72</v>
      </c>
      <c r="D199" s="67">
        <v>1607</v>
      </c>
    </row>
    <row r="200" spans="1:11" x14ac:dyDescent="0.2">
      <c r="A200" s="11" t="s">
        <v>462</v>
      </c>
      <c r="B200" s="67">
        <v>16</v>
      </c>
      <c r="C200" s="8">
        <v>73</v>
      </c>
      <c r="D200" s="67">
        <v>1607</v>
      </c>
    </row>
    <row r="201" spans="1:11" x14ac:dyDescent="0.2">
      <c r="A201" s="11" t="s">
        <v>463</v>
      </c>
      <c r="B201" s="67">
        <v>16</v>
      </c>
      <c r="C201" s="8">
        <v>73</v>
      </c>
      <c r="D201" s="67">
        <v>1607</v>
      </c>
    </row>
    <row r="202" spans="1:11" x14ac:dyDescent="0.2">
      <c r="A202" s="11" t="s">
        <v>464</v>
      </c>
      <c r="B202" s="67">
        <v>16</v>
      </c>
      <c r="C202" s="8">
        <v>71</v>
      </c>
      <c r="D202" s="67">
        <v>1607</v>
      </c>
      <c r="F202" s="8">
        <v>14.9</v>
      </c>
      <c r="G202" s="8">
        <v>83.4</v>
      </c>
      <c r="H202" s="8">
        <v>177008</v>
      </c>
      <c r="I202" s="8">
        <v>14</v>
      </c>
      <c r="J202" s="8">
        <v>89.3</v>
      </c>
      <c r="K202" s="8">
        <v>203804</v>
      </c>
    </row>
    <row r="203" spans="1:11" x14ac:dyDescent="0.2">
      <c r="A203" s="11" t="s">
        <v>465</v>
      </c>
      <c r="B203" s="67">
        <v>18</v>
      </c>
      <c r="C203" s="8">
        <v>65</v>
      </c>
      <c r="D203" s="67">
        <v>1333</v>
      </c>
      <c r="F203" s="8">
        <v>16.2</v>
      </c>
      <c r="G203" s="8">
        <v>83.4</v>
      </c>
      <c r="H203" s="8">
        <v>177008</v>
      </c>
      <c r="I203" s="8">
        <v>15.1</v>
      </c>
      <c r="J203" s="8">
        <v>90.1</v>
      </c>
      <c r="K203" s="8">
        <v>203804</v>
      </c>
    </row>
    <row r="204" spans="1:11" x14ac:dyDescent="0.2">
      <c r="A204" s="11" t="s">
        <v>466</v>
      </c>
      <c r="B204" s="67">
        <v>20</v>
      </c>
      <c r="C204" s="8">
        <v>59</v>
      </c>
      <c r="D204" s="67">
        <v>1403</v>
      </c>
      <c r="F204" s="8">
        <v>17.7</v>
      </c>
      <c r="G204" s="8">
        <v>76.400000000000006</v>
      </c>
      <c r="H204" s="8">
        <v>177008</v>
      </c>
      <c r="I204" s="8">
        <v>15.8</v>
      </c>
      <c r="J204" s="8">
        <v>88.6</v>
      </c>
      <c r="K204" s="8">
        <v>203859</v>
      </c>
    </row>
    <row r="205" spans="1:11" x14ac:dyDescent="0.2">
      <c r="A205" s="11" t="s">
        <v>467</v>
      </c>
      <c r="B205" s="67">
        <v>22</v>
      </c>
      <c r="C205" s="8">
        <v>55</v>
      </c>
      <c r="D205" s="67">
        <v>1590</v>
      </c>
      <c r="F205" s="8">
        <v>19.399999999999999</v>
      </c>
      <c r="G205" s="8">
        <v>74.3</v>
      </c>
      <c r="H205" s="8">
        <v>177242</v>
      </c>
      <c r="I205" s="8">
        <v>17.899999999999999</v>
      </c>
      <c r="J205" s="8">
        <v>86.8</v>
      </c>
      <c r="K205" s="8">
        <v>204069</v>
      </c>
    </row>
    <row r="206" spans="1:11" x14ac:dyDescent="0.2">
      <c r="A206" s="11" t="s">
        <v>468</v>
      </c>
      <c r="B206" s="67">
        <v>23</v>
      </c>
      <c r="C206" s="8">
        <v>52</v>
      </c>
      <c r="D206" s="67">
        <v>1682</v>
      </c>
      <c r="F206" s="8">
        <v>19.399999999999999</v>
      </c>
      <c r="G206" s="8">
        <v>72.2</v>
      </c>
      <c r="H206" s="8">
        <v>177242</v>
      </c>
      <c r="I206" s="8">
        <v>17.2</v>
      </c>
      <c r="J206" s="8">
        <v>87</v>
      </c>
      <c r="K206" s="8">
        <v>204125</v>
      </c>
    </row>
    <row r="207" spans="1:11" x14ac:dyDescent="0.2">
      <c r="A207" s="11" t="s">
        <v>469</v>
      </c>
      <c r="B207" s="67">
        <v>24</v>
      </c>
      <c r="C207" s="8">
        <v>48</v>
      </c>
      <c r="D207" s="67">
        <v>1424</v>
      </c>
      <c r="F207" s="8">
        <v>21.1</v>
      </c>
      <c r="G207" s="8">
        <v>67.2</v>
      </c>
      <c r="H207" s="8">
        <v>177325</v>
      </c>
      <c r="I207" s="8">
        <v>18.100000000000001</v>
      </c>
      <c r="J207" s="8">
        <v>85.6</v>
      </c>
      <c r="K207" s="8">
        <v>204174</v>
      </c>
    </row>
    <row r="208" spans="1:11" x14ac:dyDescent="0.2">
      <c r="A208" s="11" t="s">
        <v>470</v>
      </c>
      <c r="B208" s="67">
        <v>25</v>
      </c>
      <c r="C208" s="8">
        <v>44</v>
      </c>
      <c r="D208" s="67">
        <v>1465</v>
      </c>
      <c r="F208" s="8">
        <v>21.1</v>
      </c>
      <c r="G208" s="8">
        <v>66</v>
      </c>
      <c r="H208" s="8">
        <v>177497</v>
      </c>
      <c r="I208" s="8">
        <v>17.8</v>
      </c>
      <c r="J208" s="8">
        <v>85.8</v>
      </c>
      <c r="K208" s="8">
        <v>204203</v>
      </c>
    </row>
    <row r="209" spans="1:11" x14ac:dyDescent="0.2">
      <c r="A209" s="11" t="s">
        <v>471</v>
      </c>
      <c r="B209" s="67">
        <v>26</v>
      </c>
      <c r="C209" s="8">
        <v>43</v>
      </c>
      <c r="D209" s="67">
        <v>1507</v>
      </c>
      <c r="F209" s="8">
        <v>21.4</v>
      </c>
      <c r="G209" s="8">
        <v>62</v>
      </c>
      <c r="H209" s="8">
        <v>177497</v>
      </c>
      <c r="I209" s="8">
        <v>18.2</v>
      </c>
      <c r="J209" s="8">
        <v>81.5</v>
      </c>
      <c r="K209" s="8">
        <v>204203</v>
      </c>
    </row>
    <row r="210" spans="1:11" x14ac:dyDescent="0.2">
      <c r="A210" s="11" t="s">
        <v>472</v>
      </c>
      <c r="B210" s="67">
        <v>26</v>
      </c>
      <c r="C210" s="8">
        <v>42</v>
      </c>
      <c r="D210" s="67">
        <v>1507</v>
      </c>
      <c r="F210" s="8">
        <v>21.1</v>
      </c>
      <c r="G210" s="8">
        <v>64.2</v>
      </c>
      <c r="I210" s="8">
        <v>17.8</v>
      </c>
      <c r="J210" s="8">
        <v>83.2</v>
      </c>
    </row>
    <row r="211" spans="1:11" x14ac:dyDescent="0.2">
      <c r="A211" s="11" t="s">
        <v>473</v>
      </c>
      <c r="B211" s="67">
        <v>26</v>
      </c>
      <c r="C211" s="8">
        <v>41</v>
      </c>
      <c r="D211" s="67">
        <v>1507</v>
      </c>
      <c r="F211" s="8">
        <v>22.9</v>
      </c>
      <c r="G211" s="8">
        <v>63.4</v>
      </c>
      <c r="I211" s="8">
        <v>18.2</v>
      </c>
      <c r="J211" s="8">
        <v>82.2</v>
      </c>
    </row>
    <row r="212" spans="1:11" x14ac:dyDescent="0.2">
      <c r="A212" s="11" t="s">
        <v>474</v>
      </c>
      <c r="B212" s="67">
        <v>25</v>
      </c>
      <c r="C212" s="8">
        <v>43</v>
      </c>
      <c r="D212" s="67">
        <v>1465</v>
      </c>
    </row>
    <row r="213" spans="1:11" x14ac:dyDescent="0.2">
      <c r="A213" s="11" t="s">
        <v>475</v>
      </c>
      <c r="B213" s="67">
        <v>24</v>
      </c>
      <c r="C213" s="8">
        <v>47</v>
      </c>
      <c r="D213" s="67">
        <v>1424</v>
      </c>
    </row>
    <row r="214" spans="1:11" x14ac:dyDescent="0.2">
      <c r="A214" s="11" t="s">
        <v>476</v>
      </c>
      <c r="B214" s="67">
        <v>23</v>
      </c>
      <c r="C214" s="8">
        <v>50</v>
      </c>
      <c r="D214" s="67">
        <v>1682</v>
      </c>
    </row>
    <row r="215" spans="1:11" x14ac:dyDescent="0.2">
      <c r="A215" s="11" t="s">
        <v>477</v>
      </c>
      <c r="B215" s="67">
        <v>22</v>
      </c>
      <c r="C215" s="8">
        <v>53</v>
      </c>
      <c r="D215" s="67">
        <v>1590</v>
      </c>
    </row>
    <row r="216" spans="1:11" x14ac:dyDescent="0.2">
      <c r="A216" s="11" t="s">
        <v>478</v>
      </c>
      <c r="B216" s="67">
        <v>21</v>
      </c>
      <c r="C216" s="8">
        <v>55</v>
      </c>
      <c r="D216" s="67">
        <v>1497</v>
      </c>
    </row>
    <row r="217" spans="1:11" x14ac:dyDescent="0.2">
      <c r="A217" s="11" t="s">
        <v>479</v>
      </c>
      <c r="B217" s="67">
        <v>20</v>
      </c>
      <c r="C217" s="8">
        <v>57</v>
      </c>
      <c r="D217" s="67">
        <v>1403</v>
      </c>
    </row>
    <row r="218" spans="1:11" x14ac:dyDescent="0.2">
      <c r="A218" s="11" t="s">
        <v>480</v>
      </c>
      <c r="B218" s="67">
        <v>20</v>
      </c>
      <c r="C218" s="8">
        <v>58</v>
      </c>
      <c r="D218" s="67">
        <v>1403</v>
      </c>
      <c r="E218" s="67">
        <v>1538.4166666666667</v>
      </c>
      <c r="F218" s="69">
        <f>AVERAGE(F201:F216)</f>
        <v>19.52</v>
      </c>
      <c r="G218" s="69">
        <f>AVERAGE(G201:G216)</f>
        <v>71.25</v>
      </c>
      <c r="H218" s="69">
        <f>H276-H202</f>
        <v>2255</v>
      </c>
      <c r="I218" s="69">
        <f>AVERAGE(I201:I216)</f>
        <v>17.009999999999998</v>
      </c>
      <c r="J218" s="69">
        <f>AVERAGE(J201:J216)</f>
        <v>86.01</v>
      </c>
      <c r="K218" s="69">
        <f>K276-K202</f>
        <v>2177</v>
      </c>
    </row>
    <row r="219" spans="1:11" hidden="1" x14ac:dyDescent="0.2">
      <c r="D219" s="67">
        <v>0</v>
      </c>
    </row>
    <row r="220" spans="1:11" x14ac:dyDescent="0.2">
      <c r="A220" s="11" t="s">
        <v>481</v>
      </c>
      <c r="B220" s="67">
        <v>19</v>
      </c>
      <c r="C220" s="8">
        <v>58</v>
      </c>
      <c r="D220" s="67">
        <v>1305</v>
      </c>
    </row>
    <row r="221" spans="1:11" x14ac:dyDescent="0.2">
      <c r="A221" s="11" t="s">
        <v>482</v>
      </c>
      <c r="B221" s="67">
        <v>18</v>
      </c>
      <c r="C221" s="8">
        <v>57</v>
      </c>
      <c r="D221" s="67">
        <v>1206</v>
      </c>
    </row>
    <row r="222" spans="1:11" x14ac:dyDescent="0.2">
      <c r="A222" s="11" t="s">
        <v>483</v>
      </c>
      <c r="B222" s="67">
        <v>18</v>
      </c>
      <c r="C222" s="8">
        <v>59</v>
      </c>
      <c r="D222" s="67">
        <v>1206</v>
      </c>
    </row>
    <row r="223" spans="1:11" x14ac:dyDescent="0.2">
      <c r="A223" s="11" t="s">
        <v>484</v>
      </c>
      <c r="B223" s="67">
        <v>17</v>
      </c>
      <c r="C223" s="8">
        <v>60</v>
      </c>
      <c r="D223" s="67">
        <v>1242</v>
      </c>
    </row>
    <row r="224" spans="1:11" x14ac:dyDescent="0.2">
      <c r="A224" s="11" t="s">
        <v>485</v>
      </c>
      <c r="B224" s="67">
        <v>17</v>
      </c>
      <c r="C224" s="8">
        <v>62</v>
      </c>
      <c r="D224" s="67">
        <v>1242</v>
      </c>
    </row>
    <row r="225" spans="1:11" x14ac:dyDescent="0.2">
      <c r="A225" s="11" t="s">
        <v>486</v>
      </c>
      <c r="B225" s="67">
        <v>17</v>
      </c>
      <c r="C225" s="8">
        <v>63</v>
      </c>
      <c r="D225" s="67">
        <v>1242</v>
      </c>
    </row>
    <row r="226" spans="1:11" x14ac:dyDescent="0.2">
      <c r="A226" s="11" t="s">
        <v>487</v>
      </c>
      <c r="B226" s="67">
        <v>17</v>
      </c>
      <c r="C226" s="8">
        <v>63</v>
      </c>
      <c r="D226" s="67">
        <v>1242</v>
      </c>
    </row>
    <row r="227" spans="1:11" x14ac:dyDescent="0.2">
      <c r="A227" s="11" t="s">
        <v>488</v>
      </c>
      <c r="B227" s="67">
        <v>19</v>
      </c>
      <c r="C227" s="8">
        <v>56</v>
      </c>
      <c r="D227" s="67">
        <v>1305</v>
      </c>
      <c r="F227" s="8" t="s">
        <v>537</v>
      </c>
      <c r="G227" s="8" t="s">
        <v>537</v>
      </c>
      <c r="H227" s="8" t="s">
        <v>537</v>
      </c>
      <c r="I227" s="8" t="s">
        <v>537</v>
      </c>
      <c r="J227" s="8" t="s">
        <v>537</v>
      </c>
      <c r="K227" s="8" t="s">
        <v>537</v>
      </c>
    </row>
    <row r="228" spans="1:11" x14ac:dyDescent="0.2">
      <c r="A228" s="11" t="s">
        <v>489</v>
      </c>
      <c r="B228" s="67">
        <v>21</v>
      </c>
      <c r="C228" s="8">
        <v>50</v>
      </c>
      <c r="D228" s="67">
        <v>1497</v>
      </c>
      <c r="F228" s="8" t="s">
        <v>537</v>
      </c>
      <c r="G228" s="8" t="s">
        <v>537</v>
      </c>
      <c r="H228" s="8" t="s">
        <v>537</v>
      </c>
      <c r="I228" s="8" t="s">
        <v>537</v>
      </c>
      <c r="J228" s="8" t="s">
        <v>537</v>
      </c>
      <c r="K228" s="8" t="s">
        <v>537</v>
      </c>
    </row>
    <row r="229" spans="1:11" x14ac:dyDescent="0.2">
      <c r="A229" s="11" t="s">
        <v>490</v>
      </c>
      <c r="B229" s="67">
        <v>24</v>
      </c>
      <c r="C229" s="8">
        <v>43</v>
      </c>
      <c r="D229" s="67">
        <v>1424</v>
      </c>
      <c r="F229" s="8" t="s">
        <v>537</v>
      </c>
      <c r="G229" s="8" t="s">
        <v>537</v>
      </c>
      <c r="H229" s="8" t="s">
        <v>537</v>
      </c>
      <c r="I229" s="8" t="s">
        <v>537</v>
      </c>
      <c r="J229" s="8" t="s">
        <v>537</v>
      </c>
      <c r="K229" s="8" t="s">
        <v>537</v>
      </c>
    </row>
    <row r="230" spans="1:11" x14ac:dyDescent="0.2">
      <c r="A230" s="11" t="s">
        <v>491</v>
      </c>
      <c r="B230" s="67">
        <v>26</v>
      </c>
      <c r="C230" s="8">
        <v>38</v>
      </c>
      <c r="D230" s="67">
        <v>1169</v>
      </c>
      <c r="F230" s="8" t="s">
        <v>537</v>
      </c>
      <c r="G230" s="8" t="s">
        <v>537</v>
      </c>
      <c r="H230" s="8" t="s">
        <v>537</v>
      </c>
      <c r="I230" s="8" t="s">
        <v>537</v>
      </c>
      <c r="J230" s="8" t="s">
        <v>537</v>
      </c>
      <c r="K230" s="8" t="s">
        <v>537</v>
      </c>
    </row>
    <row r="231" spans="1:11" x14ac:dyDescent="0.2">
      <c r="A231" s="11" t="s">
        <v>492</v>
      </c>
      <c r="B231" s="67">
        <v>28</v>
      </c>
      <c r="C231" s="8">
        <v>34</v>
      </c>
      <c r="D231" s="67">
        <v>1209</v>
      </c>
      <c r="F231" s="8" t="s">
        <v>537</v>
      </c>
      <c r="G231" s="8" t="s">
        <v>537</v>
      </c>
      <c r="H231" s="8" t="s">
        <v>537</v>
      </c>
      <c r="I231" s="8" t="s">
        <v>537</v>
      </c>
      <c r="J231" s="8" t="s">
        <v>537</v>
      </c>
      <c r="K231" s="8" t="s">
        <v>537</v>
      </c>
    </row>
    <row r="232" spans="1:11" x14ac:dyDescent="0.2">
      <c r="A232" s="11" t="s">
        <v>493</v>
      </c>
      <c r="B232" s="67">
        <v>29</v>
      </c>
      <c r="C232" s="8">
        <v>30</v>
      </c>
      <c r="D232" s="67">
        <v>1232</v>
      </c>
      <c r="F232" s="8" t="s">
        <v>537</v>
      </c>
      <c r="G232" s="8" t="s">
        <v>537</v>
      </c>
      <c r="H232" s="8" t="s">
        <v>537</v>
      </c>
      <c r="I232" s="8" t="s">
        <v>537</v>
      </c>
      <c r="J232" s="8" t="s">
        <v>537</v>
      </c>
      <c r="K232" s="8" t="s">
        <v>537</v>
      </c>
    </row>
    <row r="233" spans="1:11" x14ac:dyDescent="0.2">
      <c r="A233" s="11" t="s">
        <v>494</v>
      </c>
      <c r="B233" s="67">
        <v>29</v>
      </c>
      <c r="C233" s="8">
        <v>28</v>
      </c>
      <c r="D233" s="67">
        <v>0</v>
      </c>
      <c r="F233" s="8" t="s">
        <v>537</v>
      </c>
      <c r="G233" s="8" t="s">
        <v>537</v>
      </c>
      <c r="H233" s="8" t="s">
        <v>537</v>
      </c>
      <c r="I233" s="8" t="s">
        <v>537</v>
      </c>
      <c r="J233" s="8" t="s">
        <v>537</v>
      </c>
      <c r="K233" s="8" t="s">
        <v>537</v>
      </c>
    </row>
    <row r="234" spans="1:11" x14ac:dyDescent="0.2">
      <c r="A234" s="11" t="s">
        <v>495</v>
      </c>
      <c r="B234" s="67">
        <v>30</v>
      </c>
      <c r="C234" s="8">
        <v>26</v>
      </c>
      <c r="D234" s="67">
        <v>0</v>
      </c>
      <c r="F234" s="8" t="s">
        <v>537</v>
      </c>
      <c r="G234" s="8" t="s">
        <v>537</v>
      </c>
      <c r="H234" s="8" t="s">
        <v>537</v>
      </c>
      <c r="I234" s="8" t="s">
        <v>537</v>
      </c>
      <c r="J234" s="8" t="s">
        <v>537</v>
      </c>
      <c r="K234" s="8" t="s">
        <v>537</v>
      </c>
    </row>
    <row r="235" spans="1:11" x14ac:dyDescent="0.2">
      <c r="A235" s="11" t="s">
        <v>496</v>
      </c>
      <c r="B235" s="67">
        <v>30</v>
      </c>
      <c r="C235" s="8">
        <v>25</v>
      </c>
      <c r="D235" s="67">
        <v>0</v>
      </c>
      <c r="F235" s="8" t="s">
        <v>537</v>
      </c>
      <c r="G235" s="8" t="s">
        <v>537</v>
      </c>
      <c r="H235" s="8" t="s">
        <v>537</v>
      </c>
      <c r="I235" s="8" t="s">
        <v>537</v>
      </c>
      <c r="J235" s="8" t="s">
        <v>537</v>
      </c>
      <c r="K235" s="8" t="s">
        <v>537</v>
      </c>
    </row>
    <row r="236" spans="1:11" x14ac:dyDescent="0.2">
      <c r="A236" s="11" t="s">
        <v>497</v>
      </c>
      <c r="B236" s="67">
        <v>30</v>
      </c>
      <c r="C236" s="8">
        <v>24</v>
      </c>
      <c r="D236" s="67">
        <v>0</v>
      </c>
      <c r="F236" s="8" t="s">
        <v>537</v>
      </c>
      <c r="G236" s="8" t="s">
        <v>537</v>
      </c>
      <c r="H236" s="8" t="s">
        <v>537</v>
      </c>
      <c r="I236" s="8" t="s">
        <v>537</v>
      </c>
      <c r="J236" s="8" t="s">
        <v>537</v>
      </c>
      <c r="K236" s="8" t="s">
        <v>537</v>
      </c>
    </row>
    <row r="237" spans="1:11" x14ac:dyDescent="0.2">
      <c r="A237" s="11" t="s">
        <v>498</v>
      </c>
      <c r="B237" s="67">
        <v>29</v>
      </c>
      <c r="C237" s="8">
        <v>24</v>
      </c>
      <c r="D237" s="67">
        <v>0</v>
      </c>
    </row>
    <row r="238" spans="1:11" x14ac:dyDescent="0.2">
      <c r="A238" s="11" t="s">
        <v>499</v>
      </c>
      <c r="B238" s="67">
        <v>28</v>
      </c>
      <c r="C238" s="8">
        <v>25</v>
      </c>
      <c r="D238" s="67">
        <v>0</v>
      </c>
    </row>
    <row r="239" spans="1:11" x14ac:dyDescent="0.2">
      <c r="A239" s="11" t="s">
        <v>500</v>
      </c>
      <c r="B239" s="67">
        <v>27</v>
      </c>
      <c r="C239" s="8">
        <v>27</v>
      </c>
      <c r="D239" s="67">
        <v>0</v>
      </c>
    </row>
    <row r="240" spans="1:11" x14ac:dyDescent="0.2">
      <c r="A240" s="11" t="s">
        <v>501</v>
      </c>
      <c r="B240" s="67">
        <v>26</v>
      </c>
      <c r="C240" s="8">
        <v>30</v>
      </c>
      <c r="D240" s="67">
        <v>1169</v>
      </c>
    </row>
    <row r="241" spans="1:11" x14ac:dyDescent="0.2">
      <c r="A241" s="11" t="s">
        <v>502</v>
      </c>
      <c r="B241" s="67">
        <v>25</v>
      </c>
      <c r="C241" s="8">
        <v>28</v>
      </c>
      <c r="D241" s="67">
        <v>0</v>
      </c>
    </row>
    <row r="242" spans="1:11" x14ac:dyDescent="0.2">
      <c r="A242" s="11" t="s">
        <v>503</v>
      </c>
      <c r="B242" s="67">
        <v>24</v>
      </c>
      <c r="C242" s="8">
        <v>22</v>
      </c>
      <c r="D242" s="67">
        <v>0</v>
      </c>
    </row>
    <row r="243" spans="1:11" x14ac:dyDescent="0.2">
      <c r="A243" s="11" t="s">
        <v>504</v>
      </c>
      <c r="B243" s="67">
        <v>23</v>
      </c>
      <c r="C243" s="8">
        <v>19</v>
      </c>
      <c r="D243" s="67">
        <v>0</v>
      </c>
      <c r="E243" s="67">
        <v>737.08333333333337</v>
      </c>
    </row>
    <row r="244" spans="1:11" hidden="1" x14ac:dyDescent="0.2">
      <c r="D244" s="67">
        <v>0</v>
      </c>
    </row>
    <row r="245" spans="1:11" x14ac:dyDescent="0.2">
      <c r="A245" s="11" t="s">
        <v>505</v>
      </c>
      <c r="B245" s="67">
        <v>22</v>
      </c>
      <c r="C245" s="8">
        <v>20</v>
      </c>
      <c r="D245" s="67">
        <v>0</v>
      </c>
    </row>
    <row r="246" spans="1:11" x14ac:dyDescent="0.2">
      <c r="A246" s="11" t="s">
        <v>506</v>
      </c>
      <c r="B246" s="67">
        <v>21</v>
      </c>
      <c r="C246" s="8">
        <v>25</v>
      </c>
      <c r="D246" s="67">
        <v>0</v>
      </c>
    </row>
    <row r="247" spans="1:11" x14ac:dyDescent="0.2">
      <c r="A247" s="11" t="s">
        <v>507</v>
      </c>
      <c r="B247" s="67">
        <v>20</v>
      </c>
      <c r="C247" s="8">
        <v>31</v>
      </c>
      <c r="D247" s="67">
        <v>1003</v>
      </c>
    </row>
    <row r="248" spans="1:11" x14ac:dyDescent="0.2">
      <c r="A248" s="11" t="s">
        <v>514</v>
      </c>
      <c r="B248" s="67">
        <v>19</v>
      </c>
      <c r="C248" s="8">
        <v>45</v>
      </c>
      <c r="D248" s="67">
        <v>1169</v>
      </c>
    </row>
    <row r="249" spans="1:11" x14ac:dyDescent="0.2">
      <c r="A249" s="11" t="s">
        <v>508</v>
      </c>
      <c r="B249" s="67">
        <v>17</v>
      </c>
      <c r="C249" s="8">
        <v>68</v>
      </c>
      <c r="D249" s="67">
        <v>1242</v>
      </c>
    </row>
    <row r="250" spans="1:11" x14ac:dyDescent="0.2">
      <c r="A250" s="11" t="s">
        <v>509</v>
      </c>
      <c r="B250" s="67">
        <v>17</v>
      </c>
      <c r="C250" s="8">
        <v>78</v>
      </c>
      <c r="D250" s="67">
        <v>1791</v>
      </c>
    </row>
    <row r="251" spans="1:11" x14ac:dyDescent="0.2">
      <c r="A251" s="11" t="s">
        <v>510</v>
      </c>
      <c r="B251" s="67">
        <v>16</v>
      </c>
      <c r="C251" s="8">
        <v>76</v>
      </c>
      <c r="D251" s="67">
        <v>1607</v>
      </c>
    </row>
    <row r="252" spans="1:11" x14ac:dyDescent="0.2">
      <c r="A252" s="11" t="s">
        <v>511</v>
      </c>
      <c r="B252" s="67">
        <v>16</v>
      </c>
      <c r="C252" s="8">
        <v>73</v>
      </c>
      <c r="D252" s="67">
        <v>1607</v>
      </c>
      <c r="F252" s="8" t="s">
        <v>537</v>
      </c>
      <c r="G252" s="8" t="s">
        <v>537</v>
      </c>
      <c r="H252" s="8" t="s">
        <v>537</v>
      </c>
      <c r="I252" s="8" t="s">
        <v>537</v>
      </c>
      <c r="J252" s="8" t="s">
        <v>537</v>
      </c>
      <c r="K252" s="8" t="s">
        <v>537</v>
      </c>
    </row>
    <row r="253" spans="1:11" x14ac:dyDescent="0.2">
      <c r="A253" s="11" t="s">
        <v>513</v>
      </c>
      <c r="B253" s="67">
        <v>18</v>
      </c>
      <c r="C253" s="8">
        <v>65</v>
      </c>
      <c r="D253" s="67">
        <v>1333</v>
      </c>
      <c r="F253" s="8" t="s">
        <v>537</v>
      </c>
      <c r="G253" s="8" t="s">
        <v>537</v>
      </c>
      <c r="H253" s="8" t="s">
        <v>537</v>
      </c>
      <c r="I253" s="8" t="s">
        <v>537</v>
      </c>
      <c r="J253" s="8" t="s">
        <v>537</v>
      </c>
      <c r="K253" s="8" t="s">
        <v>537</v>
      </c>
    </row>
    <row r="254" spans="1:11" x14ac:dyDescent="0.2">
      <c r="A254" s="11" t="s">
        <v>512</v>
      </c>
      <c r="B254" s="67">
        <v>20</v>
      </c>
      <c r="C254" s="8">
        <v>58</v>
      </c>
      <c r="D254" s="67">
        <v>1403</v>
      </c>
      <c r="F254" s="8" t="s">
        <v>537</v>
      </c>
      <c r="G254" s="8" t="s">
        <v>537</v>
      </c>
      <c r="H254" s="8" t="s">
        <v>537</v>
      </c>
      <c r="I254" s="8" t="s">
        <v>537</v>
      </c>
      <c r="J254" s="8" t="s">
        <v>537</v>
      </c>
      <c r="K254" s="8" t="s">
        <v>537</v>
      </c>
    </row>
    <row r="255" spans="1:11" x14ac:dyDescent="0.2">
      <c r="A255" s="11" t="s">
        <v>515</v>
      </c>
      <c r="B255" s="67">
        <v>21</v>
      </c>
      <c r="C255" s="8">
        <v>54</v>
      </c>
      <c r="D255" s="67">
        <v>1497</v>
      </c>
      <c r="F255" s="8" t="s">
        <v>537</v>
      </c>
      <c r="G255" s="8" t="s">
        <v>537</v>
      </c>
      <c r="H255" s="8" t="s">
        <v>537</v>
      </c>
      <c r="I255" s="8" t="s">
        <v>537</v>
      </c>
      <c r="J255" s="8" t="s">
        <v>537</v>
      </c>
      <c r="K255" s="8" t="s">
        <v>537</v>
      </c>
    </row>
    <row r="256" spans="1:11" x14ac:dyDescent="0.2">
      <c r="A256" s="11" t="s">
        <v>516</v>
      </c>
      <c r="B256" s="67">
        <v>22</v>
      </c>
      <c r="C256" s="8">
        <v>51</v>
      </c>
      <c r="D256" s="67">
        <v>1590</v>
      </c>
      <c r="F256" s="8" t="s">
        <v>537</v>
      </c>
      <c r="G256" s="8" t="s">
        <v>537</v>
      </c>
      <c r="H256" s="8" t="s">
        <v>537</v>
      </c>
      <c r="I256" s="8" t="s">
        <v>537</v>
      </c>
      <c r="J256" s="8" t="s">
        <v>537</v>
      </c>
      <c r="K256" s="8" t="s">
        <v>537</v>
      </c>
    </row>
    <row r="257" spans="1:12" x14ac:dyDescent="0.2">
      <c r="A257" s="11" t="s">
        <v>517</v>
      </c>
      <c r="B257" s="67">
        <v>21</v>
      </c>
      <c r="C257" s="8">
        <v>52</v>
      </c>
      <c r="D257" s="67">
        <v>1497</v>
      </c>
      <c r="F257" s="8" t="s">
        <v>537</v>
      </c>
      <c r="G257" s="8" t="s">
        <v>537</v>
      </c>
      <c r="H257" s="8" t="s">
        <v>537</v>
      </c>
      <c r="I257" s="8" t="s">
        <v>537</v>
      </c>
      <c r="J257" s="8" t="s">
        <v>537</v>
      </c>
      <c r="K257" s="8" t="s">
        <v>537</v>
      </c>
    </row>
    <row r="258" spans="1:12" x14ac:dyDescent="0.2">
      <c r="A258" s="11" t="s">
        <v>518</v>
      </c>
      <c r="B258" s="67">
        <v>20</v>
      </c>
      <c r="C258" s="8">
        <v>54</v>
      </c>
      <c r="D258" s="67">
        <v>1403</v>
      </c>
      <c r="F258" s="8" t="s">
        <v>537</v>
      </c>
      <c r="G258" s="8" t="s">
        <v>537</v>
      </c>
      <c r="H258" s="8" t="s">
        <v>537</v>
      </c>
      <c r="I258" s="8" t="s">
        <v>537</v>
      </c>
      <c r="J258" s="8" t="s">
        <v>537</v>
      </c>
      <c r="K258" s="8" t="s">
        <v>537</v>
      </c>
    </row>
    <row r="259" spans="1:12" x14ac:dyDescent="0.2">
      <c r="A259" s="11" t="s">
        <v>519</v>
      </c>
      <c r="B259" s="67">
        <v>15.838934</v>
      </c>
      <c r="C259" s="8">
        <v>77</v>
      </c>
      <c r="D259" s="67">
        <v>1423</v>
      </c>
      <c r="F259" s="8" t="s">
        <v>537</v>
      </c>
      <c r="G259" s="8" t="s">
        <v>537</v>
      </c>
      <c r="H259" s="8" t="s">
        <v>537</v>
      </c>
      <c r="I259" s="8" t="s">
        <v>537</v>
      </c>
      <c r="J259" s="8" t="s">
        <v>537</v>
      </c>
      <c r="K259" s="8" t="s">
        <v>537</v>
      </c>
    </row>
    <row r="260" spans="1:12" x14ac:dyDescent="0.2">
      <c r="A260" s="11" t="s">
        <v>520</v>
      </c>
      <c r="B260" s="67">
        <v>15.208933999999999</v>
      </c>
      <c r="C260" s="8">
        <v>84</v>
      </c>
      <c r="D260" s="67">
        <v>1632</v>
      </c>
      <c r="F260" s="8" t="s">
        <v>537</v>
      </c>
      <c r="G260" s="8" t="s">
        <v>537</v>
      </c>
      <c r="H260" s="8" t="s">
        <v>537</v>
      </c>
      <c r="I260" s="8" t="s">
        <v>537</v>
      </c>
      <c r="J260" s="8" t="s">
        <v>537</v>
      </c>
      <c r="K260" s="8" t="s">
        <v>537</v>
      </c>
    </row>
    <row r="261" spans="1:12" x14ac:dyDescent="0.2">
      <c r="A261" s="11" t="s">
        <v>521</v>
      </c>
      <c r="B261" s="67">
        <v>14.968934000000001</v>
      </c>
      <c r="C261" s="8">
        <v>88</v>
      </c>
      <c r="D261" s="67">
        <v>0</v>
      </c>
      <c r="F261" s="8" t="s">
        <v>537</v>
      </c>
      <c r="G261" s="8" t="s">
        <v>537</v>
      </c>
      <c r="H261" s="8" t="s">
        <v>537</v>
      </c>
      <c r="I261" s="8" t="s">
        <v>537</v>
      </c>
      <c r="J261" s="8" t="s">
        <v>537</v>
      </c>
      <c r="K261" s="8" t="s">
        <v>537</v>
      </c>
    </row>
    <row r="262" spans="1:12" x14ac:dyDescent="0.2">
      <c r="A262" s="11" t="s">
        <v>522</v>
      </c>
      <c r="B262" s="67">
        <v>15.038933999999999</v>
      </c>
      <c r="C262" s="8">
        <v>93</v>
      </c>
      <c r="D262" s="67">
        <v>2158</v>
      </c>
    </row>
    <row r="263" spans="1:12" x14ac:dyDescent="0.2">
      <c r="A263" s="11" t="s">
        <v>523</v>
      </c>
      <c r="B263" s="67">
        <v>15.228934000000001</v>
      </c>
      <c r="C263" s="8">
        <v>95</v>
      </c>
      <c r="D263" s="67">
        <v>2158</v>
      </c>
    </row>
    <row r="264" spans="1:12" x14ac:dyDescent="0.2">
      <c r="A264" s="11" t="s">
        <v>524</v>
      </c>
      <c r="B264" s="67">
        <v>15.328934</v>
      </c>
      <c r="C264" s="8">
        <v>93</v>
      </c>
      <c r="D264" s="67">
        <v>2158</v>
      </c>
    </row>
    <row r="265" spans="1:12" x14ac:dyDescent="0.2">
      <c r="A265" s="11" t="s">
        <v>525</v>
      </c>
      <c r="B265" s="67">
        <v>15.048933999999999</v>
      </c>
      <c r="C265" s="8">
        <v>90</v>
      </c>
      <c r="D265" s="67">
        <v>2158</v>
      </c>
    </row>
    <row r="266" spans="1:12" x14ac:dyDescent="0.2">
      <c r="A266" s="11" t="s">
        <v>526</v>
      </c>
      <c r="B266" s="67">
        <v>14.428934</v>
      </c>
      <c r="C266" s="8">
        <v>91</v>
      </c>
      <c r="D266" s="67">
        <v>0</v>
      </c>
    </row>
    <row r="267" spans="1:12" x14ac:dyDescent="0.2">
      <c r="A267" s="11" t="s">
        <v>527</v>
      </c>
      <c r="B267" s="67">
        <v>14.218934000000001</v>
      </c>
      <c r="C267" s="8">
        <v>91</v>
      </c>
      <c r="D267" s="67">
        <v>0</v>
      </c>
    </row>
    <row r="268" spans="1:12" x14ac:dyDescent="0.2">
      <c r="A268" s="11" t="s">
        <v>528</v>
      </c>
      <c r="B268" s="67">
        <v>13.348934</v>
      </c>
      <c r="C268" s="8">
        <v>90</v>
      </c>
      <c r="D268" s="67">
        <v>0</v>
      </c>
      <c r="E268" s="67">
        <v>1201.2083333333333</v>
      </c>
    </row>
    <row r="269" spans="1:12" x14ac:dyDescent="0.2">
      <c r="A269" s="98">
        <v>44116</v>
      </c>
      <c r="B269" s="67">
        <v>12.7789345</v>
      </c>
      <c r="C269" s="8">
        <v>90</v>
      </c>
      <c r="D269" s="67">
        <v>0</v>
      </c>
      <c r="L269" s="67"/>
    </row>
    <row r="270" spans="1:12" x14ac:dyDescent="0.2">
      <c r="A270" s="98">
        <v>44116.041666666664</v>
      </c>
      <c r="B270" s="67">
        <v>12.218934000000001</v>
      </c>
      <c r="C270" s="8">
        <v>90</v>
      </c>
      <c r="D270" s="67">
        <v>0</v>
      </c>
    </row>
    <row r="271" spans="1:12" x14ac:dyDescent="0.2">
      <c r="A271" s="98">
        <v>44116.083333333336</v>
      </c>
      <c r="B271" s="67">
        <v>11.7789345</v>
      </c>
      <c r="C271" s="8">
        <v>89</v>
      </c>
      <c r="D271" s="67">
        <v>0</v>
      </c>
    </row>
    <row r="272" spans="1:12" x14ac:dyDescent="0.2">
      <c r="A272" s="98">
        <v>44116.125</v>
      </c>
      <c r="B272" s="67">
        <v>11.888934000000001</v>
      </c>
      <c r="C272" s="8">
        <v>87</v>
      </c>
      <c r="D272" s="67">
        <v>0</v>
      </c>
    </row>
    <row r="273" spans="1:11" x14ac:dyDescent="0.2">
      <c r="A273" s="98">
        <v>44116.166666666664</v>
      </c>
      <c r="B273" s="67">
        <v>12.008934</v>
      </c>
      <c r="C273" s="8">
        <v>86</v>
      </c>
      <c r="D273" s="67">
        <v>0</v>
      </c>
    </row>
    <row r="274" spans="1:11" x14ac:dyDescent="0.2">
      <c r="A274" s="98">
        <v>44116.208333333336</v>
      </c>
      <c r="B274" s="67">
        <v>11.908935</v>
      </c>
      <c r="C274" s="8">
        <v>87</v>
      </c>
      <c r="D274" s="67">
        <v>0</v>
      </c>
    </row>
    <row r="275" spans="1:11" x14ac:dyDescent="0.2">
      <c r="A275" s="98">
        <v>44116.25</v>
      </c>
      <c r="B275" s="67">
        <v>11.788933999999999</v>
      </c>
      <c r="C275" s="8">
        <v>90</v>
      </c>
      <c r="D275" s="67">
        <v>0</v>
      </c>
    </row>
    <row r="276" spans="1:11" x14ac:dyDescent="0.2">
      <c r="A276" s="98">
        <v>44116.291666666664</v>
      </c>
      <c r="B276" s="67">
        <v>12.058934000000001</v>
      </c>
      <c r="C276" s="8">
        <v>88</v>
      </c>
      <c r="D276" s="67">
        <v>0</v>
      </c>
      <c r="F276" s="8">
        <v>11.5</v>
      </c>
      <c r="G276" s="8">
        <v>87</v>
      </c>
      <c r="H276" s="8">
        <v>179263</v>
      </c>
      <c r="I276" s="8">
        <v>11.7</v>
      </c>
      <c r="J276" s="8">
        <v>87</v>
      </c>
      <c r="K276" s="8">
        <v>205981</v>
      </c>
    </row>
    <row r="277" spans="1:11" x14ac:dyDescent="0.2">
      <c r="A277" s="98">
        <v>44116.333333333336</v>
      </c>
      <c r="B277" s="67">
        <v>12.418934</v>
      </c>
      <c r="C277" s="8">
        <v>87</v>
      </c>
      <c r="D277" s="67">
        <v>0</v>
      </c>
      <c r="F277" s="8">
        <v>12.1</v>
      </c>
      <c r="G277" s="8">
        <v>84.9</v>
      </c>
      <c r="H277" s="8">
        <v>179263</v>
      </c>
      <c r="I277" s="8">
        <v>12</v>
      </c>
      <c r="J277" s="8">
        <v>88.5</v>
      </c>
      <c r="K277" s="8">
        <v>205981</v>
      </c>
    </row>
    <row r="278" spans="1:11" x14ac:dyDescent="0.2">
      <c r="A278" s="98">
        <v>44116.375</v>
      </c>
      <c r="B278" s="67">
        <v>12.998934</v>
      </c>
      <c r="C278" s="8">
        <v>84</v>
      </c>
      <c r="D278" s="67">
        <v>0</v>
      </c>
      <c r="F278" s="8">
        <v>12.6</v>
      </c>
      <c r="G278" s="8">
        <v>85.5</v>
      </c>
      <c r="H278" s="8">
        <v>179633</v>
      </c>
      <c r="I278" s="8">
        <v>13.5</v>
      </c>
      <c r="J278" s="8">
        <v>86.4</v>
      </c>
      <c r="K278" s="8">
        <v>206040</v>
      </c>
    </row>
    <row r="279" spans="1:11" x14ac:dyDescent="0.2">
      <c r="A279" s="98">
        <v>44116.416666666664</v>
      </c>
      <c r="B279" s="67">
        <v>14.338934</v>
      </c>
      <c r="C279" s="8">
        <v>78</v>
      </c>
      <c r="D279" s="67">
        <v>0</v>
      </c>
      <c r="F279" s="8">
        <v>14.9</v>
      </c>
      <c r="G279" s="8">
        <v>77.599999999999994</v>
      </c>
      <c r="H279" s="8">
        <v>179633</v>
      </c>
      <c r="I279" s="8">
        <v>12.1</v>
      </c>
      <c r="J279" s="8">
        <v>90.3</v>
      </c>
      <c r="K279" s="8">
        <v>206040</v>
      </c>
    </row>
    <row r="280" spans="1:11" x14ac:dyDescent="0.2">
      <c r="A280" s="98">
        <v>44116.458333333336</v>
      </c>
      <c r="B280" s="67">
        <v>15.798933999999999</v>
      </c>
      <c r="C280" s="8">
        <v>72</v>
      </c>
      <c r="D280" s="67">
        <v>1423</v>
      </c>
      <c r="F280" s="8">
        <v>15.1</v>
      </c>
      <c r="G280" s="8">
        <v>76.900000000000006</v>
      </c>
      <c r="H280" s="8">
        <v>179634</v>
      </c>
      <c r="I280" s="8">
        <v>16.8</v>
      </c>
      <c r="J280" s="8">
        <v>79</v>
      </c>
      <c r="K280" s="8">
        <v>206045</v>
      </c>
    </row>
    <row r="281" spans="1:11" x14ac:dyDescent="0.2">
      <c r="A281" s="98">
        <v>44116.5</v>
      </c>
      <c r="B281" s="67">
        <v>16.698934999999999</v>
      </c>
      <c r="C281" s="8">
        <v>67</v>
      </c>
      <c r="D281" s="67">
        <v>1173</v>
      </c>
      <c r="F281" s="8">
        <v>15.8</v>
      </c>
      <c r="G281" s="8">
        <v>76.8</v>
      </c>
      <c r="H281" s="8">
        <v>179955</v>
      </c>
      <c r="I281" s="8">
        <v>15.1</v>
      </c>
      <c r="J281" s="8">
        <v>87.4</v>
      </c>
      <c r="K281" s="8">
        <v>206062</v>
      </c>
    </row>
    <row r="282" spans="1:11" x14ac:dyDescent="0.2">
      <c r="A282" s="98">
        <v>44116.541666666664</v>
      </c>
      <c r="B282" s="67">
        <v>16.638935</v>
      </c>
      <c r="C282" s="8">
        <v>67</v>
      </c>
      <c r="D282" s="67">
        <v>1173</v>
      </c>
      <c r="F282" s="8">
        <v>15.6</v>
      </c>
      <c r="G282" s="8">
        <v>75.900000000000006</v>
      </c>
      <c r="H282" s="8">
        <v>179955</v>
      </c>
      <c r="I282" s="8">
        <v>16.2</v>
      </c>
      <c r="J282" s="8">
        <v>83.1</v>
      </c>
      <c r="K282" s="8">
        <v>206062</v>
      </c>
    </row>
    <row r="283" spans="1:11" x14ac:dyDescent="0.2">
      <c r="A283" s="98">
        <v>44116.583333333336</v>
      </c>
      <c r="B283" s="67">
        <v>16.448934999999999</v>
      </c>
      <c r="C283" s="8">
        <v>69</v>
      </c>
      <c r="D283" s="67">
        <v>1173</v>
      </c>
      <c r="F283" s="8">
        <v>16.7</v>
      </c>
      <c r="G283" s="8">
        <v>72.7</v>
      </c>
      <c r="H283" s="8">
        <v>179970</v>
      </c>
      <c r="I283" s="8">
        <v>17</v>
      </c>
      <c r="J283" s="8">
        <v>82.4</v>
      </c>
      <c r="K283" s="8">
        <v>206104</v>
      </c>
    </row>
    <row r="284" spans="1:11" x14ac:dyDescent="0.2">
      <c r="A284" s="98">
        <v>44116.625</v>
      </c>
      <c r="B284" s="67">
        <v>17.878934999999998</v>
      </c>
      <c r="C284" s="8">
        <v>63</v>
      </c>
      <c r="D284" s="67">
        <v>1242</v>
      </c>
      <c r="F284" s="8">
        <v>17</v>
      </c>
      <c r="G284" s="8">
        <v>72.099999999999994</v>
      </c>
      <c r="H284" s="8">
        <v>180063</v>
      </c>
      <c r="I284" s="8">
        <v>17</v>
      </c>
      <c r="J284" s="8">
        <v>83.2</v>
      </c>
      <c r="K284" s="8">
        <v>206130</v>
      </c>
    </row>
    <row r="285" spans="1:11" x14ac:dyDescent="0.2">
      <c r="A285" s="98">
        <v>44116.666666666664</v>
      </c>
      <c r="B285" s="67">
        <v>18.898933</v>
      </c>
      <c r="C285" s="8">
        <v>57</v>
      </c>
      <c r="D285" s="67">
        <v>1206</v>
      </c>
      <c r="F285" s="8">
        <v>17</v>
      </c>
      <c r="G285" s="8">
        <v>72</v>
      </c>
      <c r="H285" s="8">
        <v>180063</v>
      </c>
      <c r="I285" s="8">
        <v>16.3</v>
      </c>
      <c r="J285" s="8">
        <v>83.3</v>
      </c>
      <c r="K285" s="8">
        <v>206130</v>
      </c>
    </row>
    <row r="286" spans="1:11" x14ac:dyDescent="0.2">
      <c r="A286" s="98">
        <v>44116.708333333336</v>
      </c>
      <c r="B286" s="67">
        <v>19.388935</v>
      </c>
      <c r="C286" s="8">
        <v>54</v>
      </c>
      <c r="D286" s="67">
        <v>1305</v>
      </c>
      <c r="F286" s="8">
        <v>16.3</v>
      </c>
      <c r="G286" s="8">
        <v>81.7</v>
      </c>
      <c r="H286" s="8">
        <v>180327</v>
      </c>
      <c r="I286" s="8">
        <v>16.2</v>
      </c>
      <c r="J286" s="8">
        <v>75.2</v>
      </c>
      <c r="K286" s="8">
        <v>206149</v>
      </c>
    </row>
    <row r="287" spans="1:11" x14ac:dyDescent="0.2">
      <c r="A287" s="98">
        <v>44116.75</v>
      </c>
      <c r="B287" s="67">
        <v>18.638935</v>
      </c>
      <c r="C287" s="8">
        <v>57</v>
      </c>
      <c r="D287" s="67">
        <v>1206</v>
      </c>
      <c r="F287" s="8">
        <v>15.6</v>
      </c>
      <c r="G287" s="8">
        <v>82.3</v>
      </c>
      <c r="H287" s="8">
        <v>180327</v>
      </c>
      <c r="I287" s="8">
        <v>15.2</v>
      </c>
      <c r="J287" s="8">
        <v>78.3</v>
      </c>
      <c r="K287" s="8">
        <v>206149</v>
      </c>
    </row>
    <row r="288" spans="1:11" x14ac:dyDescent="0.2">
      <c r="A288" s="98">
        <v>44116.791666666664</v>
      </c>
      <c r="B288" s="67">
        <v>16.478933000000001</v>
      </c>
      <c r="C288" s="8">
        <v>67</v>
      </c>
      <c r="D288" s="67">
        <v>1173</v>
      </c>
      <c r="F288" s="8">
        <v>14.7</v>
      </c>
      <c r="G288" s="8">
        <v>84.2</v>
      </c>
      <c r="H288" s="8">
        <v>180327</v>
      </c>
      <c r="I288" s="8">
        <v>14.3</v>
      </c>
      <c r="J288" s="8">
        <v>80.400000000000006</v>
      </c>
      <c r="K288" s="8">
        <v>206149</v>
      </c>
    </row>
    <row r="289" spans="1:11" x14ac:dyDescent="0.2">
      <c r="A289" s="98">
        <v>44116.833333333328</v>
      </c>
      <c r="B289" s="67">
        <v>15.158935</v>
      </c>
      <c r="C289" s="8">
        <v>75</v>
      </c>
      <c r="D289" s="67">
        <v>1423</v>
      </c>
      <c r="F289" s="8">
        <v>13.8</v>
      </c>
      <c r="G289" s="8">
        <v>88.5</v>
      </c>
      <c r="H289" s="8">
        <v>180569</v>
      </c>
      <c r="I289" s="8">
        <v>14</v>
      </c>
      <c r="J289" s="8">
        <v>82</v>
      </c>
      <c r="K289" s="8">
        <v>206149</v>
      </c>
    </row>
    <row r="290" spans="1:11" x14ac:dyDescent="0.2">
      <c r="A290" s="98">
        <v>44116.875</v>
      </c>
      <c r="B290" s="67">
        <v>14.318934</v>
      </c>
      <c r="C290" s="8">
        <v>81</v>
      </c>
      <c r="D290" s="67">
        <v>0</v>
      </c>
      <c r="F290" s="8" t="s">
        <v>537</v>
      </c>
      <c r="G290" s="8" t="s">
        <v>537</v>
      </c>
      <c r="H290" s="8">
        <v>180739</v>
      </c>
      <c r="I290" s="8" t="s">
        <v>537</v>
      </c>
      <c r="J290" s="8" t="s">
        <v>537</v>
      </c>
      <c r="K290" s="8">
        <v>206181</v>
      </c>
    </row>
    <row r="291" spans="1:11" x14ac:dyDescent="0.2">
      <c r="A291" s="98">
        <v>44116.916666666672</v>
      </c>
      <c r="B291" s="67">
        <v>13.808934000000001</v>
      </c>
      <c r="C291" s="8">
        <v>84</v>
      </c>
      <c r="D291" s="67">
        <v>0</v>
      </c>
      <c r="F291" s="8">
        <v>14.3</v>
      </c>
      <c r="G291" s="8">
        <v>86.3</v>
      </c>
      <c r="H291" s="8">
        <v>180804</v>
      </c>
      <c r="I291" s="8">
        <v>13.8</v>
      </c>
      <c r="J291" s="8">
        <v>83</v>
      </c>
      <c r="K291" s="8">
        <v>206198</v>
      </c>
    </row>
    <row r="292" spans="1:11" x14ac:dyDescent="0.2">
      <c r="A292" s="98">
        <v>44116.958333333328</v>
      </c>
      <c r="B292" s="67">
        <v>13.208933999999999</v>
      </c>
      <c r="C292" s="8">
        <v>86</v>
      </c>
      <c r="D292" s="67">
        <v>0</v>
      </c>
      <c r="E292" s="67">
        <v>520.70833333333337</v>
      </c>
      <c r="F292" s="8">
        <v>13.7</v>
      </c>
      <c r="G292" s="8">
        <v>88.8</v>
      </c>
      <c r="H292" s="8">
        <v>180847</v>
      </c>
      <c r="I292" s="8">
        <v>13.7</v>
      </c>
      <c r="J292" s="8">
        <v>83.3</v>
      </c>
      <c r="K292" s="8">
        <v>206213</v>
      </c>
    </row>
    <row r="293" spans="1:11" x14ac:dyDescent="0.2">
      <c r="A293" s="11" t="s">
        <v>550</v>
      </c>
      <c r="B293" s="67">
        <v>12.818934</v>
      </c>
      <c r="C293" s="67">
        <v>82</v>
      </c>
      <c r="D293" s="67">
        <v>0</v>
      </c>
      <c r="F293" s="8">
        <v>12.4</v>
      </c>
      <c r="G293" s="8">
        <v>90.3</v>
      </c>
      <c r="H293" s="8">
        <v>180847</v>
      </c>
      <c r="I293" s="8">
        <v>13.6</v>
      </c>
      <c r="J293" s="8">
        <v>83.8</v>
      </c>
      <c r="K293" s="8">
        <v>206233</v>
      </c>
    </row>
    <row r="294" spans="1:11" x14ac:dyDescent="0.2">
      <c r="A294" s="11" t="s">
        <v>551</v>
      </c>
      <c r="B294" s="67">
        <v>13.078934</v>
      </c>
      <c r="C294" s="67">
        <v>81</v>
      </c>
      <c r="D294" s="67">
        <v>0</v>
      </c>
      <c r="F294" s="8">
        <v>13.3</v>
      </c>
      <c r="G294" s="8">
        <v>83.2</v>
      </c>
      <c r="H294" s="8">
        <v>181008</v>
      </c>
      <c r="I294" s="8">
        <v>12.6</v>
      </c>
      <c r="J294" s="8">
        <v>90.6</v>
      </c>
      <c r="K294" s="8">
        <v>206651</v>
      </c>
    </row>
    <row r="295" spans="1:11" x14ac:dyDescent="0.2">
      <c r="A295" s="11" t="s">
        <v>552</v>
      </c>
      <c r="B295" s="67">
        <v>13.008934</v>
      </c>
      <c r="C295" s="67">
        <v>81</v>
      </c>
      <c r="D295" s="67">
        <v>0</v>
      </c>
    </row>
    <row r="296" spans="1:11" x14ac:dyDescent="0.2">
      <c r="A296" s="11" t="s">
        <v>553</v>
      </c>
      <c r="B296" s="67">
        <v>12.798933999999999</v>
      </c>
      <c r="C296" s="67">
        <v>83</v>
      </c>
      <c r="D296" s="67">
        <v>0</v>
      </c>
      <c r="F296" s="69">
        <f>AVERAGE(F279:F294)</f>
        <v>15.080000000000002</v>
      </c>
      <c r="G296" s="69">
        <f>AVERAGE(G279:G294)</f>
        <v>80.61999999999999</v>
      </c>
      <c r="H296" s="69">
        <f>H304-H280</f>
        <v>1993</v>
      </c>
      <c r="I296" s="69">
        <f>AVERAGE(I279:I294)</f>
        <v>14.926666666666668</v>
      </c>
      <c r="J296" s="69">
        <f>AVERAGE(J279:J294)</f>
        <v>83.02</v>
      </c>
      <c r="K296" s="69">
        <f>K304-K280</f>
        <v>323</v>
      </c>
    </row>
    <row r="297" spans="1:11" x14ac:dyDescent="0.2">
      <c r="A297" s="11" t="s">
        <v>554</v>
      </c>
      <c r="B297" s="67">
        <v>13.0289345</v>
      </c>
      <c r="C297" s="67">
        <v>84</v>
      </c>
      <c r="D297" s="67">
        <v>0</v>
      </c>
    </row>
    <row r="298" spans="1:11" x14ac:dyDescent="0.2">
      <c r="A298" s="11" t="s">
        <v>555</v>
      </c>
      <c r="B298" s="67">
        <v>12.598934</v>
      </c>
      <c r="C298" s="67">
        <v>87</v>
      </c>
      <c r="D298" s="67">
        <v>0</v>
      </c>
    </row>
    <row r="299" spans="1:11" x14ac:dyDescent="0.2">
      <c r="A299" s="11" t="s">
        <v>556</v>
      </c>
      <c r="B299" s="67">
        <v>12.458933999999999</v>
      </c>
      <c r="C299" s="67">
        <v>88</v>
      </c>
      <c r="D299" s="67">
        <v>0</v>
      </c>
    </row>
    <row r="300" spans="1:11" x14ac:dyDescent="0.2">
      <c r="A300" s="11" t="s">
        <v>557</v>
      </c>
      <c r="B300" s="67">
        <v>14.498934</v>
      </c>
      <c r="C300" s="67">
        <v>78</v>
      </c>
      <c r="D300" s="67">
        <v>0</v>
      </c>
      <c r="F300" s="8">
        <v>14</v>
      </c>
      <c r="G300" s="8">
        <v>80.400000000000006</v>
      </c>
      <c r="H300" s="8">
        <v>181475</v>
      </c>
      <c r="I300" s="8">
        <v>11.6</v>
      </c>
      <c r="J300" s="8">
        <v>90.1</v>
      </c>
      <c r="K300" s="8">
        <v>206368</v>
      </c>
    </row>
    <row r="301" spans="1:11" x14ac:dyDescent="0.2">
      <c r="A301" s="11" t="s">
        <v>558</v>
      </c>
      <c r="B301" s="67">
        <v>16.298935</v>
      </c>
      <c r="C301" s="67">
        <v>68</v>
      </c>
      <c r="D301" s="67">
        <v>1173</v>
      </c>
      <c r="F301" s="8">
        <v>14.1</v>
      </c>
      <c r="G301" s="8">
        <v>81.599999999999994</v>
      </c>
      <c r="H301" s="8">
        <v>181545</v>
      </c>
      <c r="I301" s="8">
        <v>15.3</v>
      </c>
      <c r="J301" s="8">
        <v>86.9</v>
      </c>
      <c r="K301" s="8">
        <v>206368</v>
      </c>
    </row>
    <row r="302" spans="1:11" x14ac:dyDescent="0.2">
      <c r="A302" s="11" t="s">
        <v>559</v>
      </c>
      <c r="B302" s="67">
        <v>18.298935</v>
      </c>
      <c r="C302" s="67">
        <v>59</v>
      </c>
      <c r="D302" s="67">
        <v>1206</v>
      </c>
      <c r="F302" s="8" t="s">
        <v>537</v>
      </c>
      <c r="G302" s="8" t="s">
        <v>537</v>
      </c>
      <c r="H302" s="8">
        <v>181647</v>
      </c>
      <c r="I302" s="8" t="s">
        <v>537</v>
      </c>
      <c r="J302" s="8" t="s">
        <v>537</v>
      </c>
      <c r="K302" s="8">
        <v>206368</v>
      </c>
    </row>
    <row r="303" spans="1:11" x14ac:dyDescent="0.2">
      <c r="A303" s="11" t="s">
        <v>560</v>
      </c>
      <c r="B303" s="67">
        <v>20.178934000000002</v>
      </c>
      <c r="C303" s="67">
        <v>52</v>
      </c>
      <c r="D303" s="67">
        <v>1403</v>
      </c>
      <c r="F303" s="8" t="s">
        <v>537</v>
      </c>
      <c r="G303" s="8" t="s">
        <v>537</v>
      </c>
      <c r="H303" s="8">
        <v>181627</v>
      </c>
      <c r="I303" s="8" t="s">
        <v>537</v>
      </c>
      <c r="J303" s="8" t="s">
        <v>537</v>
      </c>
      <c r="K303" s="8">
        <v>206368</v>
      </c>
    </row>
    <row r="304" spans="1:11" x14ac:dyDescent="0.2">
      <c r="A304" s="11" t="s">
        <v>561</v>
      </c>
      <c r="B304" s="67">
        <v>21.988934</v>
      </c>
      <c r="C304" s="67">
        <v>46</v>
      </c>
      <c r="D304" s="67">
        <v>1286</v>
      </c>
      <c r="F304" s="8" t="s">
        <v>537</v>
      </c>
      <c r="G304" s="8" t="s">
        <v>537</v>
      </c>
      <c r="H304" s="8">
        <v>181627</v>
      </c>
      <c r="I304" s="8" t="s">
        <v>537</v>
      </c>
      <c r="J304" s="8" t="s">
        <v>537</v>
      </c>
      <c r="K304" s="8">
        <v>206368</v>
      </c>
    </row>
    <row r="305" spans="1:11" x14ac:dyDescent="0.2">
      <c r="A305" s="11" t="s">
        <v>562</v>
      </c>
      <c r="B305" s="67">
        <v>23.408933999999999</v>
      </c>
      <c r="C305" s="67">
        <v>42</v>
      </c>
      <c r="D305" s="67">
        <v>1381</v>
      </c>
      <c r="F305" s="8">
        <v>17.899999999999999</v>
      </c>
      <c r="G305" s="8">
        <v>73.599999999999994</v>
      </c>
      <c r="H305" s="8">
        <v>181652</v>
      </c>
      <c r="I305" s="8" t="s">
        <v>537</v>
      </c>
      <c r="J305" s="8" t="s">
        <v>537</v>
      </c>
      <c r="K305" s="8">
        <v>206368</v>
      </c>
    </row>
    <row r="306" spans="1:11" x14ac:dyDescent="0.2">
      <c r="A306" s="11" t="s">
        <v>563</v>
      </c>
      <c r="B306" s="67">
        <v>24.658933999999999</v>
      </c>
      <c r="C306" s="67">
        <v>38</v>
      </c>
      <c r="D306" s="67">
        <v>1130</v>
      </c>
      <c r="F306" s="8">
        <v>19.600000000000001</v>
      </c>
      <c r="G306" s="8">
        <v>68.099999999999994</v>
      </c>
      <c r="H306" s="8">
        <v>181837</v>
      </c>
      <c r="I306" s="8">
        <v>18.100000000000001</v>
      </c>
      <c r="J306" s="8">
        <v>74.3</v>
      </c>
      <c r="K306" s="8">
        <v>206368</v>
      </c>
    </row>
    <row r="307" spans="1:11" x14ac:dyDescent="0.2">
      <c r="A307" s="11" t="s">
        <v>564</v>
      </c>
      <c r="B307" s="67">
        <v>25.518934000000002</v>
      </c>
      <c r="C307" s="67">
        <v>33</v>
      </c>
      <c r="D307" s="67">
        <v>1150</v>
      </c>
      <c r="F307" s="8">
        <v>20</v>
      </c>
      <c r="G307" s="8">
        <v>63.6</v>
      </c>
      <c r="H307" s="8">
        <v>181837</v>
      </c>
      <c r="I307" s="8">
        <v>24.3</v>
      </c>
      <c r="J307" s="8">
        <v>50.2</v>
      </c>
      <c r="K307" s="8">
        <v>206369</v>
      </c>
    </row>
    <row r="308" spans="1:11" x14ac:dyDescent="0.2">
      <c r="A308" s="11" t="s">
        <v>565</v>
      </c>
      <c r="B308" s="67">
        <v>25.768934000000002</v>
      </c>
      <c r="C308" s="67">
        <v>32</v>
      </c>
      <c r="D308" s="67">
        <v>1150</v>
      </c>
      <c r="F308" s="8">
        <v>20.8</v>
      </c>
      <c r="G308" s="8">
        <v>60.1</v>
      </c>
      <c r="H308" s="8">
        <v>181837</v>
      </c>
      <c r="I308" s="8">
        <v>18.5</v>
      </c>
      <c r="J308" s="8">
        <v>73.5</v>
      </c>
      <c r="K308" s="8">
        <v>206370</v>
      </c>
    </row>
    <row r="309" spans="1:11" x14ac:dyDescent="0.2">
      <c r="A309" s="11" t="s">
        <v>566</v>
      </c>
      <c r="B309" s="67">
        <v>25.848934</v>
      </c>
      <c r="C309" s="67">
        <v>31</v>
      </c>
      <c r="D309" s="67">
        <v>1150</v>
      </c>
      <c r="F309" s="8">
        <v>20</v>
      </c>
      <c r="G309" s="8">
        <v>64.2</v>
      </c>
      <c r="H309" s="8">
        <v>206571</v>
      </c>
      <c r="I309" s="8">
        <v>17</v>
      </c>
      <c r="J309" s="8">
        <v>79</v>
      </c>
      <c r="K309" s="8">
        <v>206370</v>
      </c>
    </row>
    <row r="310" spans="1:11" x14ac:dyDescent="0.2">
      <c r="A310" s="11" t="s">
        <v>567</v>
      </c>
      <c r="B310" s="67">
        <v>25.638935</v>
      </c>
      <c r="C310" s="67">
        <v>29</v>
      </c>
      <c r="D310" s="67">
        <v>0</v>
      </c>
      <c r="F310" s="8">
        <v>22.1</v>
      </c>
      <c r="G310" s="8">
        <v>65.8</v>
      </c>
      <c r="H310" s="8">
        <v>206571</v>
      </c>
      <c r="I310" s="8">
        <v>19.5</v>
      </c>
      <c r="J310" s="8">
        <v>63.9</v>
      </c>
      <c r="K310" s="8">
        <v>182092</v>
      </c>
    </row>
    <row r="311" spans="1:11" x14ac:dyDescent="0.2">
      <c r="A311" s="11" t="s">
        <v>568</v>
      </c>
      <c r="B311" s="67">
        <v>23.948934999999999</v>
      </c>
      <c r="C311" s="67">
        <v>34</v>
      </c>
      <c r="D311" s="67">
        <v>1107</v>
      </c>
      <c r="F311" s="8">
        <v>23.5</v>
      </c>
      <c r="G311" s="8">
        <v>56.2</v>
      </c>
      <c r="H311" s="8">
        <v>206572</v>
      </c>
      <c r="I311" s="8">
        <v>19.2</v>
      </c>
      <c r="J311" s="8">
        <v>63.3</v>
      </c>
      <c r="K311" s="8">
        <v>182092</v>
      </c>
    </row>
    <row r="312" spans="1:11" x14ac:dyDescent="0.2">
      <c r="A312" s="11" t="s">
        <v>569</v>
      </c>
      <c r="B312" s="67">
        <v>22.028934</v>
      </c>
      <c r="C312" s="67">
        <v>37</v>
      </c>
      <c r="D312" s="67">
        <v>1080</v>
      </c>
      <c r="F312" s="8">
        <v>22.8</v>
      </c>
      <c r="G312" s="8">
        <v>58.6</v>
      </c>
      <c r="H312" s="8">
        <v>206374</v>
      </c>
      <c r="I312" s="8">
        <v>18.5</v>
      </c>
      <c r="J312" s="8">
        <v>69</v>
      </c>
      <c r="K312" s="8">
        <v>182161</v>
      </c>
    </row>
    <row r="313" spans="1:11" x14ac:dyDescent="0.2">
      <c r="A313" s="11" t="s">
        <v>570</v>
      </c>
      <c r="B313" s="67">
        <v>20.428934000000002</v>
      </c>
      <c r="C313" s="67">
        <v>43</v>
      </c>
      <c r="D313" s="67">
        <v>1231</v>
      </c>
      <c r="F313" s="8">
        <v>22.8</v>
      </c>
      <c r="G313" s="8">
        <v>60.7</v>
      </c>
      <c r="H313" s="8">
        <v>206376</v>
      </c>
      <c r="I313" s="8">
        <v>17.100000000000001</v>
      </c>
      <c r="J313" s="8">
        <v>74.8</v>
      </c>
      <c r="K313" s="8">
        <v>182378</v>
      </c>
    </row>
    <row r="314" spans="1:11" x14ac:dyDescent="0.2">
      <c r="A314" s="11" t="s">
        <v>571</v>
      </c>
      <c r="B314" s="67">
        <v>19.758934</v>
      </c>
      <c r="C314" s="67">
        <v>45</v>
      </c>
      <c r="D314" s="67">
        <v>1169</v>
      </c>
      <c r="F314" s="8">
        <v>21.3</v>
      </c>
      <c r="G314" s="8">
        <v>64.2</v>
      </c>
      <c r="H314" s="8">
        <v>206376</v>
      </c>
      <c r="I314" s="8">
        <v>15.4</v>
      </c>
      <c r="J314" s="8">
        <v>77.8</v>
      </c>
      <c r="K314" s="8">
        <v>182486</v>
      </c>
    </row>
    <row r="315" spans="1:11" x14ac:dyDescent="0.2">
      <c r="A315" s="11" t="s">
        <v>572</v>
      </c>
      <c r="B315" s="67">
        <v>19.198934999999999</v>
      </c>
      <c r="C315" s="67">
        <v>46</v>
      </c>
      <c r="D315" s="67">
        <v>1169</v>
      </c>
      <c r="F315" s="8">
        <v>21</v>
      </c>
      <c r="G315" s="8">
        <v>64.900000000000006</v>
      </c>
      <c r="H315" s="8">
        <v>206376</v>
      </c>
      <c r="I315" s="8">
        <v>15.4</v>
      </c>
      <c r="J315" s="8">
        <v>80.099999999999994</v>
      </c>
      <c r="K315" s="8">
        <v>182635</v>
      </c>
    </row>
    <row r="316" spans="1:11" x14ac:dyDescent="0.2">
      <c r="A316" s="11" t="s">
        <v>573</v>
      </c>
      <c r="B316" s="67">
        <v>18.678934000000002</v>
      </c>
      <c r="C316" s="67">
        <v>47</v>
      </c>
      <c r="D316" s="67">
        <v>1098</v>
      </c>
      <c r="E316" s="67">
        <v>745.125</v>
      </c>
      <c r="F316" s="8">
        <v>14.6</v>
      </c>
      <c r="G316" s="8">
        <v>75.099999999999994</v>
      </c>
      <c r="H316" s="8">
        <v>206376</v>
      </c>
      <c r="I316" s="8">
        <v>14.6</v>
      </c>
      <c r="J316" s="8">
        <v>80.7</v>
      </c>
      <c r="K316" s="8">
        <v>182635</v>
      </c>
    </row>
    <row r="317" spans="1:11" x14ac:dyDescent="0.2">
      <c r="A317" s="11" t="s">
        <v>574</v>
      </c>
      <c r="B317" s="67">
        <v>15</v>
      </c>
      <c r="C317" s="8">
        <v>67</v>
      </c>
      <c r="D317" s="67">
        <v>1132</v>
      </c>
      <c r="F317" s="8">
        <v>14.3</v>
      </c>
      <c r="G317" s="8">
        <v>78.5</v>
      </c>
      <c r="H317" s="8">
        <v>206376</v>
      </c>
      <c r="I317" s="8">
        <v>14</v>
      </c>
      <c r="J317" s="8">
        <v>81.7</v>
      </c>
      <c r="K317" s="8">
        <v>182665</v>
      </c>
    </row>
    <row r="318" spans="1:11" x14ac:dyDescent="0.2">
      <c r="A318" s="11" t="s">
        <v>575</v>
      </c>
      <c r="B318" s="67">
        <v>14</v>
      </c>
      <c r="C318" s="8">
        <v>69</v>
      </c>
      <c r="D318" s="67">
        <v>0</v>
      </c>
    </row>
    <row r="319" spans="1:11" x14ac:dyDescent="0.2">
      <c r="A319" s="11" t="s">
        <v>576</v>
      </c>
      <c r="B319" s="67">
        <v>14</v>
      </c>
      <c r="C319" s="8">
        <v>69</v>
      </c>
      <c r="D319" s="67">
        <v>0</v>
      </c>
      <c r="F319" s="69">
        <f>AVERAGE(F302:F317)</f>
        <v>20.053846153846159</v>
      </c>
      <c r="G319" s="69">
        <f>AVERAGE(G302:G317)</f>
        <v>65.66153846153847</v>
      </c>
      <c r="H319" s="69">
        <f>H327-H303</f>
        <v>1070</v>
      </c>
      <c r="I319" s="69">
        <f>AVERAGE(I302:I317)</f>
        <v>17.633333333333336</v>
      </c>
      <c r="J319" s="69">
        <f>AVERAGE(J302:J317)</f>
        <v>72.358333333333334</v>
      </c>
      <c r="K319" s="69">
        <f>K327-K303</f>
        <v>10</v>
      </c>
    </row>
    <row r="320" spans="1:11" x14ac:dyDescent="0.2">
      <c r="A320" s="11" t="s">
        <v>577</v>
      </c>
      <c r="B320" s="67">
        <v>14</v>
      </c>
      <c r="C320" s="8">
        <v>68</v>
      </c>
      <c r="D320" s="67">
        <v>0</v>
      </c>
    </row>
    <row r="321" spans="1:11" x14ac:dyDescent="0.2">
      <c r="A321" s="11" t="s">
        <v>578</v>
      </c>
      <c r="B321" s="67">
        <v>14</v>
      </c>
      <c r="C321" s="8">
        <v>70</v>
      </c>
      <c r="D321" s="67">
        <v>0</v>
      </c>
    </row>
    <row r="322" spans="1:11" x14ac:dyDescent="0.2">
      <c r="A322" s="11" t="s">
        <v>579</v>
      </c>
      <c r="B322" s="67">
        <v>13</v>
      </c>
      <c r="C322" s="8">
        <v>71</v>
      </c>
      <c r="D322" s="67">
        <v>0</v>
      </c>
    </row>
    <row r="323" spans="1:11" x14ac:dyDescent="0.2">
      <c r="A323" s="11" t="s">
        <v>580</v>
      </c>
      <c r="B323" s="67">
        <v>13</v>
      </c>
      <c r="C323" s="8">
        <v>71</v>
      </c>
      <c r="D323" s="67">
        <v>0</v>
      </c>
    </row>
    <row r="324" spans="1:11" x14ac:dyDescent="0.2">
      <c r="A324" s="11" t="s">
        <v>581</v>
      </c>
      <c r="B324" s="67">
        <v>15</v>
      </c>
      <c r="C324" s="8">
        <v>65</v>
      </c>
      <c r="D324" s="67">
        <v>1132</v>
      </c>
      <c r="F324" s="8">
        <v>17.399999999999999</v>
      </c>
      <c r="G324" s="8">
        <v>84.4</v>
      </c>
      <c r="H324" s="8">
        <v>182697</v>
      </c>
      <c r="I324" s="8">
        <v>18.5</v>
      </c>
      <c r="J324" s="8">
        <v>71.3</v>
      </c>
      <c r="K324" s="8">
        <v>206378</v>
      </c>
    </row>
    <row r="325" spans="1:11" x14ac:dyDescent="0.2">
      <c r="A325" s="11" t="s">
        <v>582</v>
      </c>
      <c r="B325" s="67">
        <v>19</v>
      </c>
      <c r="C325" s="8">
        <v>55</v>
      </c>
      <c r="D325" s="67">
        <v>1305</v>
      </c>
      <c r="F325" s="8" t="s">
        <v>537</v>
      </c>
      <c r="G325" s="8" t="s">
        <v>537</v>
      </c>
      <c r="H325" s="8">
        <v>182697</v>
      </c>
      <c r="I325" s="8" t="s">
        <v>537</v>
      </c>
      <c r="J325" s="8" t="s">
        <v>537</v>
      </c>
      <c r="K325" s="8">
        <v>206378</v>
      </c>
    </row>
    <row r="326" spans="1:11" x14ac:dyDescent="0.2">
      <c r="A326" s="11" t="s">
        <v>583</v>
      </c>
      <c r="B326" s="67">
        <v>21</v>
      </c>
      <c r="C326" s="8">
        <v>49</v>
      </c>
      <c r="D326" s="67">
        <v>1286</v>
      </c>
      <c r="F326" s="8" t="s">
        <v>537</v>
      </c>
      <c r="G326" s="8" t="s">
        <v>537</v>
      </c>
      <c r="H326" s="8">
        <v>182697</v>
      </c>
      <c r="I326" s="8" t="s">
        <v>537</v>
      </c>
      <c r="J326" s="8" t="s">
        <v>537</v>
      </c>
      <c r="K326" s="8">
        <v>206378</v>
      </c>
    </row>
    <row r="327" spans="1:11" x14ac:dyDescent="0.2">
      <c r="A327" s="11" t="s">
        <v>584</v>
      </c>
      <c r="B327" s="67">
        <v>23</v>
      </c>
      <c r="C327" s="8">
        <v>44</v>
      </c>
      <c r="D327" s="67">
        <v>1381</v>
      </c>
      <c r="F327" s="8">
        <v>18.7</v>
      </c>
      <c r="G327" s="8">
        <v>80.099999999999994</v>
      </c>
      <c r="H327" s="8">
        <v>182697</v>
      </c>
      <c r="I327" s="8">
        <v>23.5</v>
      </c>
      <c r="J327" s="8">
        <v>56.9</v>
      </c>
      <c r="K327" s="8">
        <v>206378</v>
      </c>
    </row>
    <row r="328" spans="1:11" x14ac:dyDescent="0.2">
      <c r="A328" s="11" t="s">
        <v>585</v>
      </c>
      <c r="B328" s="67">
        <v>24</v>
      </c>
      <c r="C328" s="8">
        <v>42</v>
      </c>
      <c r="D328" s="67">
        <v>1424</v>
      </c>
      <c r="F328" s="8">
        <v>18.100000000000001</v>
      </c>
      <c r="G328" s="8">
        <v>79.7</v>
      </c>
      <c r="H328" s="8">
        <v>182697</v>
      </c>
      <c r="I328" s="8" t="s">
        <v>537</v>
      </c>
      <c r="J328" s="8" t="s">
        <v>537</v>
      </c>
      <c r="K328" s="8">
        <v>206378</v>
      </c>
    </row>
    <row r="329" spans="1:11" x14ac:dyDescent="0.2">
      <c r="A329" s="11" t="s">
        <v>586</v>
      </c>
      <c r="B329" s="67">
        <v>26</v>
      </c>
      <c r="C329" s="8">
        <v>38</v>
      </c>
      <c r="D329" s="67">
        <v>1169</v>
      </c>
      <c r="F329" s="8">
        <v>21.2</v>
      </c>
      <c r="G329" s="8">
        <v>71.900000000000006</v>
      </c>
      <c r="H329" s="8">
        <v>182697</v>
      </c>
      <c r="I329" s="8">
        <v>21.5</v>
      </c>
      <c r="J329" s="8">
        <v>69</v>
      </c>
      <c r="K329" s="8">
        <v>206378</v>
      </c>
    </row>
    <row r="330" spans="1:11" x14ac:dyDescent="0.2">
      <c r="A330" s="11" t="s">
        <v>587</v>
      </c>
      <c r="B330" s="67">
        <v>27</v>
      </c>
      <c r="C330" s="8">
        <v>35</v>
      </c>
      <c r="D330" s="67">
        <v>1188</v>
      </c>
      <c r="F330" s="8">
        <v>21.1</v>
      </c>
      <c r="G330" s="8">
        <v>74.3</v>
      </c>
      <c r="H330" s="8">
        <v>182697</v>
      </c>
      <c r="I330" s="8">
        <v>21.1</v>
      </c>
      <c r="J330" s="8">
        <v>72.400000000000006</v>
      </c>
      <c r="K330" s="8">
        <v>206378</v>
      </c>
    </row>
    <row r="331" spans="1:11" x14ac:dyDescent="0.2">
      <c r="A331" s="11" t="s">
        <v>588</v>
      </c>
      <c r="B331" s="67">
        <v>27</v>
      </c>
      <c r="C331" s="8">
        <v>33</v>
      </c>
      <c r="D331" s="67">
        <v>1188</v>
      </c>
      <c r="F331" s="8">
        <v>21.3</v>
      </c>
      <c r="G331" s="8">
        <v>71.3</v>
      </c>
      <c r="H331" s="8">
        <v>182697</v>
      </c>
      <c r="I331" s="8">
        <v>20.2</v>
      </c>
      <c r="J331" s="8">
        <v>75.3</v>
      </c>
      <c r="K331" s="8">
        <v>206378</v>
      </c>
    </row>
    <row r="332" spans="1:11" x14ac:dyDescent="0.2">
      <c r="A332" s="11" t="s">
        <v>589</v>
      </c>
      <c r="B332" s="67">
        <v>28</v>
      </c>
      <c r="C332" s="8">
        <v>31</v>
      </c>
      <c r="D332" s="67">
        <v>1209</v>
      </c>
      <c r="F332" s="8">
        <v>21.4</v>
      </c>
      <c r="G332" s="8">
        <v>73</v>
      </c>
      <c r="H332" s="8">
        <v>182709</v>
      </c>
      <c r="I332" s="8">
        <v>21</v>
      </c>
      <c r="J332" s="8">
        <v>75.599999999999994</v>
      </c>
      <c r="K332" s="8">
        <v>206378</v>
      </c>
    </row>
    <row r="333" spans="1:11" x14ac:dyDescent="0.2">
      <c r="A333" s="11" t="s">
        <v>590</v>
      </c>
      <c r="B333" s="67">
        <v>28</v>
      </c>
      <c r="C333" s="8">
        <v>31</v>
      </c>
      <c r="D333" s="67">
        <v>1209</v>
      </c>
      <c r="F333" s="8">
        <v>19.600000000000001</v>
      </c>
      <c r="G333" s="8">
        <v>71.3</v>
      </c>
      <c r="H333" s="8">
        <v>182709</v>
      </c>
      <c r="I333" s="8" t="s">
        <v>537</v>
      </c>
      <c r="J333" s="8" t="s">
        <v>537</v>
      </c>
      <c r="K333" s="8">
        <v>206378</v>
      </c>
    </row>
    <row r="334" spans="1:11" x14ac:dyDescent="0.2">
      <c r="A334" s="11" t="s">
        <v>591</v>
      </c>
      <c r="B334" s="67">
        <v>27</v>
      </c>
      <c r="C334" s="8">
        <v>32</v>
      </c>
      <c r="D334" s="67">
        <v>1188</v>
      </c>
      <c r="F334" s="8">
        <v>18.8</v>
      </c>
      <c r="G334" s="8">
        <v>76.3</v>
      </c>
      <c r="H334" s="8">
        <v>182709</v>
      </c>
      <c r="I334" s="8">
        <v>18.8</v>
      </c>
      <c r="J334" s="8" t="s">
        <v>537</v>
      </c>
      <c r="K334" s="8">
        <v>206378</v>
      </c>
    </row>
    <row r="335" spans="1:11" x14ac:dyDescent="0.2">
      <c r="A335" s="11" t="s">
        <v>592</v>
      </c>
      <c r="B335" s="67">
        <v>25</v>
      </c>
      <c r="C335" s="8">
        <v>37</v>
      </c>
      <c r="D335" s="67">
        <v>1150</v>
      </c>
      <c r="F335" s="8">
        <v>18.5</v>
      </c>
      <c r="G335" s="8">
        <v>77.5</v>
      </c>
      <c r="H335" s="8">
        <v>182712</v>
      </c>
      <c r="I335" s="8">
        <v>18.5</v>
      </c>
      <c r="J335" s="8">
        <v>78.2</v>
      </c>
      <c r="K335" s="8">
        <v>206379</v>
      </c>
    </row>
    <row r="336" spans="1:11" x14ac:dyDescent="0.2">
      <c r="A336" s="11" t="s">
        <v>593</v>
      </c>
      <c r="B336" s="67">
        <v>23</v>
      </c>
      <c r="C336" s="8">
        <v>45</v>
      </c>
      <c r="D336" s="67">
        <v>1381</v>
      </c>
      <c r="F336" s="8">
        <v>20.5</v>
      </c>
      <c r="G336" s="8">
        <v>76.099999999999994</v>
      </c>
      <c r="H336" s="8">
        <v>182712</v>
      </c>
      <c r="I336" s="8">
        <v>21</v>
      </c>
      <c r="J336" s="8">
        <v>76.2</v>
      </c>
      <c r="K336" s="8">
        <v>206379</v>
      </c>
    </row>
    <row r="337" spans="1:13" x14ac:dyDescent="0.2">
      <c r="A337" s="11" t="s">
        <v>594</v>
      </c>
      <c r="B337" s="67">
        <v>21</v>
      </c>
      <c r="C337" s="8">
        <v>53</v>
      </c>
      <c r="D337" s="67">
        <v>1497</v>
      </c>
      <c r="F337" s="8">
        <v>20.399999999999999</v>
      </c>
      <c r="G337" s="8">
        <v>60.8</v>
      </c>
      <c r="H337" s="8">
        <v>182712</v>
      </c>
      <c r="I337" s="8">
        <v>20.5</v>
      </c>
      <c r="J337" s="8">
        <v>60.3</v>
      </c>
      <c r="K337" s="8">
        <v>206379</v>
      </c>
    </row>
    <row r="338" spans="1:13" x14ac:dyDescent="0.2">
      <c r="A338" s="11" t="s">
        <v>595</v>
      </c>
      <c r="B338" s="67">
        <v>20</v>
      </c>
      <c r="C338" s="8">
        <v>56</v>
      </c>
      <c r="D338" s="67">
        <v>1403</v>
      </c>
      <c r="F338" s="8">
        <v>20.100000000000001</v>
      </c>
      <c r="G338" s="8">
        <v>58.5</v>
      </c>
      <c r="H338" s="8">
        <v>182712</v>
      </c>
      <c r="I338" s="8">
        <v>20.3</v>
      </c>
      <c r="J338" s="8">
        <v>57</v>
      </c>
      <c r="K338" s="8">
        <v>206379</v>
      </c>
    </row>
    <row r="339" spans="1:13" x14ac:dyDescent="0.2">
      <c r="A339" s="11" t="s">
        <v>596</v>
      </c>
      <c r="B339" s="67">
        <v>18</v>
      </c>
      <c r="C339" s="8">
        <v>62</v>
      </c>
      <c r="D339" s="67">
        <v>1333</v>
      </c>
      <c r="F339" s="8">
        <v>19.600000000000001</v>
      </c>
      <c r="G339" s="8">
        <v>60</v>
      </c>
      <c r="H339" s="8">
        <v>182712</v>
      </c>
      <c r="I339" s="8">
        <v>20.100000000000001</v>
      </c>
      <c r="J339" s="8">
        <v>58.2</v>
      </c>
      <c r="K339" s="8">
        <v>206379</v>
      </c>
    </row>
    <row r="340" spans="1:13" x14ac:dyDescent="0.2">
      <c r="A340" s="11" t="s">
        <v>597</v>
      </c>
      <c r="B340" s="67">
        <v>17</v>
      </c>
      <c r="C340" s="8">
        <v>65</v>
      </c>
      <c r="D340" s="67">
        <v>1242</v>
      </c>
      <c r="E340" s="67">
        <v>950.70833333333337</v>
      </c>
      <c r="F340" s="69">
        <f>AVERAGE(F323:F338)</f>
        <v>19.776923076923079</v>
      </c>
      <c r="G340" s="69">
        <f>AVERAGE(G323:G338)</f>
        <v>73.476923076923072</v>
      </c>
      <c r="H340" s="69">
        <f>H348-H324</f>
        <v>15</v>
      </c>
      <c r="I340" s="69">
        <f>AVERAGE(I323:I338)</f>
        <v>20.445454545454545</v>
      </c>
      <c r="J340" s="69">
        <f>AVERAGE(J323:J338)</f>
        <v>69.22</v>
      </c>
      <c r="K340" s="69">
        <f>K348-K324</f>
        <v>1</v>
      </c>
      <c r="M340" s="15"/>
    </row>
    <row r="341" spans="1:13" x14ac:dyDescent="0.2">
      <c r="A341" s="11" t="s">
        <v>598</v>
      </c>
      <c r="B341" s="67">
        <v>16</v>
      </c>
      <c r="C341" s="8">
        <v>70</v>
      </c>
      <c r="D341" s="67">
        <v>1607</v>
      </c>
    </row>
    <row r="342" spans="1:13" x14ac:dyDescent="0.2">
      <c r="A342" s="11" t="s">
        <v>599</v>
      </c>
      <c r="B342" s="67">
        <v>15</v>
      </c>
      <c r="C342" s="8">
        <v>71</v>
      </c>
      <c r="D342" s="67">
        <v>1423</v>
      </c>
    </row>
    <row r="343" spans="1:13" x14ac:dyDescent="0.2">
      <c r="A343" s="11" t="s">
        <v>600</v>
      </c>
      <c r="B343" s="67">
        <v>15</v>
      </c>
      <c r="C343" s="8">
        <v>73</v>
      </c>
      <c r="D343" s="67">
        <v>1423</v>
      </c>
    </row>
    <row r="344" spans="1:13" x14ac:dyDescent="0.2">
      <c r="A344" s="11" t="s">
        <v>601</v>
      </c>
      <c r="B344" s="67">
        <v>14</v>
      </c>
      <c r="C344" s="8">
        <v>76</v>
      </c>
      <c r="D344" s="67">
        <v>0</v>
      </c>
    </row>
    <row r="345" spans="1:13" x14ac:dyDescent="0.2">
      <c r="A345" s="11" t="s">
        <v>602</v>
      </c>
      <c r="B345" s="67">
        <v>13</v>
      </c>
      <c r="C345" s="8">
        <v>78</v>
      </c>
      <c r="D345" s="67">
        <v>0</v>
      </c>
    </row>
    <row r="346" spans="1:13" x14ac:dyDescent="0.2">
      <c r="A346" s="11" t="s">
        <v>603</v>
      </c>
      <c r="B346" s="67">
        <v>13</v>
      </c>
      <c r="C346" s="8">
        <v>82</v>
      </c>
      <c r="D346" s="67">
        <v>0</v>
      </c>
    </row>
    <row r="347" spans="1:13" x14ac:dyDescent="0.2">
      <c r="A347" s="11" t="s">
        <v>604</v>
      </c>
      <c r="B347" s="67">
        <v>12</v>
      </c>
      <c r="C347" s="8">
        <v>84</v>
      </c>
      <c r="D347" s="67">
        <v>0</v>
      </c>
    </row>
    <row r="348" spans="1:13" x14ac:dyDescent="0.2">
      <c r="A348" s="11" t="s">
        <v>605</v>
      </c>
      <c r="B348" s="67">
        <v>13</v>
      </c>
      <c r="C348" s="8">
        <v>83</v>
      </c>
      <c r="D348" s="67">
        <v>0</v>
      </c>
      <c r="F348" s="8">
        <v>15.7</v>
      </c>
      <c r="G348" s="8">
        <v>66.3</v>
      </c>
      <c r="H348" s="8">
        <v>182712</v>
      </c>
      <c r="I348" s="8">
        <v>18.100000000000001</v>
      </c>
      <c r="J348" s="8">
        <v>75.099999999999994</v>
      </c>
      <c r="K348" s="8">
        <v>206379</v>
      </c>
    </row>
    <row r="349" spans="1:13" x14ac:dyDescent="0.2">
      <c r="A349" s="11" t="s">
        <v>606</v>
      </c>
      <c r="B349" s="67">
        <v>16</v>
      </c>
      <c r="C349" s="8">
        <v>70</v>
      </c>
      <c r="D349" s="67">
        <v>1607</v>
      </c>
      <c r="F349" s="8">
        <v>18.8</v>
      </c>
      <c r="G349" s="8">
        <v>63.3</v>
      </c>
      <c r="H349" s="8">
        <v>182712</v>
      </c>
      <c r="I349" s="8">
        <v>19</v>
      </c>
      <c r="J349" s="8">
        <v>60.1</v>
      </c>
      <c r="K349" s="8">
        <v>206379</v>
      </c>
    </row>
    <row r="350" spans="1:13" x14ac:dyDescent="0.2">
      <c r="A350" s="11" t="s">
        <v>607</v>
      </c>
      <c r="B350" s="67">
        <v>19</v>
      </c>
      <c r="C350" s="8">
        <v>59</v>
      </c>
      <c r="D350" s="67">
        <v>1305</v>
      </c>
      <c r="F350" s="8">
        <v>21.1</v>
      </c>
      <c r="G350" s="8" t="s">
        <v>537</v>
      </c>
      <c r="H350" s="8">
        <v>182712</v>
      </c>
      <c r="I350" s="8" t="s">
        <v>537</v>
      </c>
      <c r="J350" s="8">
        <v>63.5</v>
      </c>
      <c r="K350" s="8">
        <v>206379</v>
      </c>
    </row>
    <row r="351" spans="1:13" x14ac:dyDescent="0.2">
      <c r="A351" s="11" t="s">
        <v>608</v>
      </c>
      <c r="B351" s="67">
        <v>21</v>
      </c>
      <c r="C351" s="8">
        <v>51</v>
      </c>
      <c r="D351" s="67">
        <v>1497</v>
      </c>
      <c r="F351" s="8">
        <v>23.3</v>
      </c>
      <c r="G351" s="8" t="s">
        <v>537</v>
      </c>
      <c r="H351" s="8">
        <v>182712</v>
      </c>
      <c r="I351" s="8" t="s">
        <v>537</v>
      </c>
      <c r="J351" s="8" t="s">
        <v>537</v>
      </c>
      <c r="K351" s="8">
        <v>206379</v>
      </c>
    </row>
    <row r="352" spans="1:13" x14ac:dyDescent="0.2">
      <c r="A352" s="11" t="s">
        <v>609</v>
      </c>
      <c r="B352" s="67">
        <v>23</v>
      </c>
      <c r="C352" s="8">
        <v>46</v>
      </c>
      <c r="D352" s="67">
        <v>1381</v>
      </c>
      <c r="F352" s="8">
        <v>24.2</v>
      </c>
      <c r="G352" s="8">
        <v>76.2</v>
      </c>
      <c r="H352" s="8">
        <v>182712</v>
      </c>
      <c r="I352" s="8">
        <v>18</v>
      </c>
      <c r="J352" s="8" t="s">
        <v>537</v>
      </c>
      <c r="K352" s="8">
        <v>206379</v>
      </c>
    </row>
    <row r="353" spans="1:13" x14ac:dyDescent="0.2">
      <c r="A353" s="11" t="s">
        <v>610</v>
      </c>
      <c r="B353" s="67">
        <v>25</v>
      </c>
      <c r="C353" s="8">
        <v>40</v>
      </c>
      <c r="D353" s="67">
        <v>1465</v>
      </c>
      <c r="F353" s="8">
        <v>24.1</v>
      </c>
      <c r="G353" s="8">
        <v>76.599999999999994</v>
      </c>
      <c r="H353" s="8">
        <v>182712</v>
      </c>
      <c r="I353" s="8">
        <v>21.5</v>
      </c>
      <c r="J353" s="8">
        <v>76.2</v>
      </c>
      <c r="K353" s="8">
        <v>206379</v>
      </c>
    </row>
    <row r="354" spans="1:13" x14ac:dyDescent="0.2">
      <c r="A354" s="11" t="s">
        <v>611</v>
      </c>
      <c r="B354" s="67">
        <v>27</v>
      </c>
      <c r="C354" s="8">
        <v>35</v>
      </c>
      <c r="D354" s="67">
        <v>1188</v>
      </c>
      <c r="F354" s="8">
        <v>25.1</v>
      </c>
      <c r="G354" s="8">
        <v>70.5</v>
      </c>
      <c r="H354" s="8">
        <v>182712</v>
      </c>
      <c r="I354" s="8">
        <v>22.6</v>
      </c>
      <c r="J354" s="8">
        <v>76.599999999999994</v>
      </c>
      <c r="K354" s="8">
        <v>206379</v>
      </c>
    </row>
    <row r="355" spans="1:13" x14ac:dyDescent="0.2">
      <c r="A355" s="11" t="s">
        <v>612</v>
      </c>
      <c r="B355" s="67">
        <v>28</v>
      </c>
      <c r="C355" s="8">
        <v>32</v>
      </c>
      <c r="D355" s="67">
        <v>1209</v>
      </c>
      <c r="F355" s="8">
        <v>25.1</v>
      </c>
      <c r="G355" s="8">
        <v>59.3</v>
      </c>
      <c r="H355" s="8">
        <v>182918</v>
      </c>
      <c r="I355" s="8">
        <v>23.5</v>
      </c>
      <c r="J355" s="8">
        <v>70.5</v>
      </c>
      <c r="K355" s="8">
        <v>206380</v>
      </c>
    </row>
    <row r="356" spans="1:13" x14ac:dyDescent="0.2">
      <c r="A356" s="11" t="s">
        <v>613</v>
      </c>
      <c r="B356" s="67">
        <v>29</v>
      </c>
      <c r="C356" s="8">
        <v>30</v>
      </c>
      <c r="D356" s="67">
        <v>1232</v>
      </c>
      <c r="F356" s="8">
        <v>25.4</v>
      </c>
      <c r="G356" s="8">
        <v>48.7</v>
      </c>
      <c r="H356" s="8">
        <v>182956</v>
      </c>
      <c r="I356" s="8">
        <v>25.4</v>
      </c>
      <c r="J356" s="8">
        <v>59.3</v>
      </c>
      <c r="K356" s="8">
        <v>206380</v>
      </c>
    </row>
    <row r="357" spans="1:13" x14ac:dyDescent="0.2">
      <c r="A357" s="11" t="s">
        <v>614</v>
      </c>
      <c r="B357" s="67">
        <v>29</v>
      </c>
      <c r="C357" s="8">
        <v>29</v>
      </c>
      <c r="D357" s="67">
        <v>0</v>
      </c>
      <c r="F357" s="8">
        <v>25.8</v>
      </c>
      <c r="G357" s="8">
        <v>66</v>
      </c>
      <c r="H357" s="8">
        <v>182956</v>
      </c>
      <c r="I357" s="8">
        <v>24.7</v>
      </c>
      <c r="J357" s="8">
        <v>48.7</v>
      </c>
      <c r="K357" s="8">
        <v>206380</v>
      </c>
    </row>
    <row r="358" spans="1:13" x14ac:dyDescent="0.2">
      <c r="A358" s="11" t="s">
        <v>615</v>
      </c>
      <c r="B358" s="67">
        <v>28</v>
      </c>
      <c r="C358" s="8">
        <v>30</v>
      </c>
      <c r="D358" s="67">
        <v>1209</v>
      </c>
      <c r="F358" s="8">
        <v>25.1</v>
      </c>
      <c r="G358" s="8">
        <v>66.099999999999994</v>
      </c>
      <c r="H358" s="8">
        <v>183003</v>
      </c>
      <c r="I358" s="8">
        <v>25.1</v>
      </c>
      <c r="J358" s="8">
        <v>66</v>
      </c>
      <c r="K358" s="8">
        <v>206380</v>
      </c>
    </row>
    <row r="359" spans="1:13" x14ac:dyDescent="0.2">
      <c r="A359" s="11" t="s">
        <v>616</v>
      </c>
      <c r="B359" s="67">
        <v>26</v>
      </c>
      <c r="C359" s="8">
        <v>33</v>
      </c>
      <c r="D359" s="67">
        <v>1169</v>
      </c>
      <c r="F359" s="8">
        <v>24.6</v>
      </c>
      <c r="G359" s="8">
        <v>66.7</v>
      </c>
      <c r="H359" s="8">
        <v>183001</v>
      </c>
      <c r="I359" s="8">
        <v>23.5</v>
      </c>
      <c r="J359" s="8">
        <v>66.099999999999994</v>
      </c>
      <c r="K359" s="8">
        <v>206380</v>
      </c>
    </row>
    <row r="360" spans="1:13" x14ac:dyDescent="0.2">
      <c r="A360" s="11" t="s">
        <v>617</v>
      </c>
      <c r="B360" s="67">
        <v>25</v>
      </c>
      <c r="C360" s="8">
        <v>37</v>
      </c>
      <c r="D360" s="67">
        <v>1150</v>
      </c>
      <c r="F360" s="8">
        <v>23.5</v>
      </c>
      <c r="G360" s="8">
        <v>66.2</v>
      </c>
      <c r="H360" s="8">
        <v>183182</v>
      </c>
      <c r="I360" s="8">
        <v>22</v>
      </c>
      <c r="J360" s="8">
        <v>66.7</v>
      </c>
      <c r="K360" s="8">
        <v>206380</v>
      </c>
    </row>
    <row r="361" spans="1:13" x14ac:dyDescent="0.2">
      <c r="A361" s="11" t="s">
        <v>618</v>
      </c>
      <c r="B361" s="67">
        <v>23</v>
      </c>
      <c r="C361" s="8">
        <v>41</v>
      </c>
      <c r="D361" s="67">
        <v>1381</v>
      </c>
      <c r="F361" s="8">
        <v>22.6</v>
      </c>
      <c r="G361" s="8">
        <v>66.2</v>
      </c>
      <c r="H361" s="8">
        <v>183181</v>
      </c>
      <c r="I361" s="8">
        <v>23.1</v>
      </c>
      <c r="J361" s="8">
        <v>66.2</v>
      </c>
      <c r="K361" s="8">
        <v>206380</v>
      </c>
    </row>
    <row r="362" spans="1:13" x14ac:dyDescent="0.2">
      <c r="A362" s="11" t="s">
        <v>619</v>
      </c>
      <c r="B362" s="67">
        <v>22</v>
      </c>
      <c r="C362" s="8">
        <v>43</v>
      </c>
      <c r="D362" s="67">
        <v>1335</v>
      </c>
      <c r="F362" s="8">
        <v>22.2</v>
      </c>
      <c r="G362" s="8" t="s">
        <v>537</v>
      </c>
      <c r="H362" s="8">
        <v>183181</v>
      </c>
      <c r="I362" s="8" t="s">
        <v>537</v>
      </c>
      <c r="J362" s="8" t="s">
        <v>537</v>
      </c>
      <c r="K362" s="8">
        <v>206380</v>
      </c>
    </row>
    <row r="363" spans="1:13" x14ac:dyDescent="0.2">
      <c r="A363" s="11" t="s">
        <v>620</v>
      </c>
      <c r="B363" s="67">
        <v>21</v>
      </c>
      <c r="C363" s="8">
        <v>47</v>
      </c>
      <c r="D363" s="67">
        <v>1286</v>
      </c>
      <c r="F363" s="8" t="s">
        <v>537</v>
      </c>
      <c r="G363" s="8" t="s">
        <v>537</v>
      </c>
      <c r="H363" s="8">
        <v>183181</v>
      </c>
      <c r="I363" s="8" t="s">
        <v>537</v>
      </c>
      <c r="J363" s="8" t="s">
        <v>537</v>
      </c>
      <c r="K363" s="8">
        <v>206380</v>
      </c>
    </row>
    <row r="364" spans="1:13" x14ac:dyDescent="0.2">
      <c r="A364" s="11" t="s">
        <v>621</v>
      </c>
      <c r="B364" s="67">
        <v>20</v>
      </c>
      <c r="C364" s="8">
        <v>51</v>
      </c>
      <c r="D364" s="67">
        <v>1403</v>
      </c>
      <c r="E364" s="67">
        <v>1011.25</v>
      </c>
      <c r="F364" s="69">
        <f>AVERAGE(F347:F362)</f>
        <v>23.106666666666669</v>
      </c>
      <c r="G364" s="69">
        <f>AVERAGE(G347:G362)</f>
        <v>66.00833333333334</v>
      </c>
      <c r="H364" s="69">
        <f>H372-H348</f>
        <v>1154</v>
      </c>
      <c r="I364" s="69">
        <f>AVERAGE(I347:I362)</f>
        <v>22.208333333333332</v>
      </c>
      <c r="J364" s="69">
        <f>AVERAGE(J347:J362)</f>
        <v>66.250000000000014</v>
      </c>
      <c r="K364" s="69">
        <f>K372-K348</f>
        <v>1</v>
      </c>
      <c r="M364" s="15"/>
    </row>
    <row r="365" spans="1:13" x14ac:dyDescent="0.2">
      <c r="A365" s="11" t="s">
        <v>622</v>
      </c>
      <c r="B365" s="67">
        <v>19</v>
      </c>
      <c r="C365" s="8">
        <v>56</v>
      </c>
      <c r="D365" s="67">
        <v>1305</v>
      </c>
    </row>
    <row r="366" spans="1:13" x14ac:dyDescent="0.2">
      <c r="A366" s="11" t="s">
        <v>623</v>
      </c>
      <c r="B366" s="67">
        <v>17</v>
      </c>
      <c r="C366" s="8">
        <v>60</v>
      </c>
      <c r="D366" s="67">
        <v>1242</v>
      </c>
    </row>
    <row r="367" spans="1:13" x14ac:dyDescent="0.2">
      <c r="A367" s="11" t="s">
        <v>624</v>
      </c>
      <c r="B367" s="67">
        <v>17</v>
      </c>
      <c r="C367" s="8">
        <v>62</v>
      </c>
      <c r="D367" s="67">
        <v>1242</v>
      </c>
    </row>
    <row r="368" spans="1:13" x14ac:dyDescent="0.2">
      <c r="A368" s="11" t="s">
        <v>625</v>
      </c>
      <c r="B368" s="67">
        <v>17</v>
      </c>
      <c r="C368" s="8">
        <v>62</v>
      </c>
      <c r="D368" s="67">
        <v>1242</v>
      </c>
    </row>
    <row r="369" spans="1:11" x14ac:dyDescent="0.2">
      <c r="A369" s="11" t="s">
        <v>626</v>
      </c>
      <c r="B369" s="67">
        <v>17</v>
      </c>
      <c r="C369" s="8">
        <v>63</v>
      </c>
      <c r="D369" s="67">
        <v>1242</v>
      </c>
    </row>
    <row r="370" spans="1:11" x14ac:dyDescent="0.2">
      <c r="A370" s="11" t="s">
        <v>627</v>
      </c>
      <c r="B370" s="67">
        <v>16</v>
      </c>
      <c r="C370" s="8">
        <v>67</v>
      </c>
      <c r="D370" s="67">
        <v>1173</v>
      </c>
    </row>
    <row r="371" spans="1:11" x14ac:dyDescent="0.2">
      <c r="A371" s="11" t="s">
        <v>628</v>
      </c>
      <c r="B371" s="67">
        <v>15</v>
      </c>
      <c r="C371" s="8">
        <v>69</v>
      </c>
      <c r="D371" s="67">
        <v>1132</v>
      </c>
    </row>
    <row r="372" spans="1:11" x14ac:dyDescent="0.2">
      <c r="A372" s="11" t="s">
        <v>629</v>
      </c>
      <c r="B372" s="67">
        <v>17</v>
      </c>
      <c r="C372" s="8">
        <v>62</v>
      </c>
      <c r="D372" s="67">
        <v>1242</v>
      </c>
      <c r="F372" s="8">
        <v>18.8</v>
      </c>
      <c r="G372" s="8">
        <v>75.099999999999994</v>
      </c>
      <c r="H372" s="8">
        <v>183866</v>
      </c>
      <c r="I372" s="8">
        <v>20.3</v>
      </c>
      <c r="J372" s="8">
        <v>74</v>
      </c>
      <c r="K372" s="8">
        <v>206380</v>
      </c>
    </row>
    <row r="373" spans="1:11" x14ac:dyDescent="0.2">
      <c r="A373" s="11" t="s">
        <v>630</v>
      </c>
      <c r="B373" s="67">
        <v>21</v>
      </c>
      <c r="C373" s="8">
        <v>50</v>
      </c>
      <c r="D373" s="67">
        <v>1497</v>
      </c>
      <c r="F373" s="8">
        <v>22.7</v>
      </c>
      <c r="G373" s="8">
        <v>60.1</v>
      </c>
      <c r="H373" s="8">
        <v>183866</v>
      </c>
      <c r="I373" s="8">
        <v>20.9</v>
      </c>
      <c r="J373" s="8">
        <v>64</v>
      </c>
      <c r="K373" s="8">
        <v>206380</v>
      </c>
    </row>
    <row r="374" spans="1:11" x14ac:dyDescent="0.2">
      <c r="A374" s="11" t="s">
        <v>631</v>
      </c>
      <c r="B374" s="67">
        <v>25</v>
      </c>
      <c r="C374" s="8">
        <v>40</v>
      </c>
      <c r="D374" s="67">
        <v>1465</v>
      </c>
      <c r="F374" s="8">
        <v>22.6</v>
      </c>
      <c r="G374" s="8">
        <v>63.5</v>
      </c>
      <c r="H374" s="8">
        <v>183866</v>
      </c>
      <c r="I374" s="8">
        <v>23.6</v>
      </c>
      <c r="J374" s="8">
        <v>56.6</v>
      </c>
      <c r="K374" s="8">
        <v>206380</v>
      </c>
    </row>
    <row r="375" spans="1:11" x14ac:dyDescent="0.2">
      <c r="A375" s="11" t="s">
        <v>632</v>
      </c>
      <c r="B375" s="67">
        <v>28</v>
      </c>
      <c r="C375" s="8">
        <v>31</v>
      </c>
      <c r="D375" s="67">
        <v>1209</v>
      </c>
      <c r="F375" s="8">
        <v>25.8</v>
      </c>
      <c r="G375" s="8">
        <v>51.8</v>
      </c>
      <c r="H375" s="8">
        <v>183866</v>
      </c>
      <c r="I375" s="8">
        <v>24.8</v>
      </c>
      <c r="J375" s="8">
        <v>51.7</v>
      </c>
      <c r="K375" s="8">
        <v>206380</v>
      </c>
    </row>
    <row r="376" spans="1:11" x14ac:dyDescent="0.2">
      <c r="A376" s="11" t="s">
        <v>633</v>
      </c>
      <c r="B376" s="67">
        <v>30</v>
      </c>
      <c r="C376" s="8">
        <v>25</v>
      </c>
      <c r="D376" s="67">
        <v>0</v>
      </c>
      <c r="F376" s="8">
        <v>26.1</v>
      </c>
      <c r="G376" s="8">
        <v>50.1</v>
      </c>
      <c r="H376" s="8">
        <v>183866</v>
      </c>
      <c r="I376" s="8">
        <v>28.1</v>
      </c>
      <c r="J376" s="8">
        <v>43.3</v>
      </c>
      <c r="K376" s="8">
        <v>206380</v>
      </c>
    </row>
    <row r="377" spans="1:11" x14ac:dyDescent="0.2">
      <c r="A377" s="11" t="s">
        <v>634</v>
      </c>
      <c r="B377" s="67">
        <v>32</v>
      </c>
      <c r="C377" s="8">
        <v>21</v>
      </c>
      <c r="D377" s="67">
        <v>0</v>
      </c>
      <c r="F377" s="8">
        <v>26.8</v>
      </c>
      <c r="G377" s="8">
        <v>44.2</v>
      </c>
      <c r="H377" s="8">
        <v>183866</v>
      </c>
      <c r="I377" s="8">
        <v>29.3</v>
      </c>
      <c r="J377" s="8">
        <v>34.799999999999997</v>
      </c>
      <c r="K377" s="8">
        <v>206380</v>
      </c>
    </row>
    <row r="378" spans="1:11" x14ac:dyDescent="0.2">
      <c r="A378" s="11" t="s">
        <v>635</v>
      </c>
      <c r="B378" s="67">
        <v>33</v>
      </c>
      <c r="C378" s="8">
        <v>19</v>
      </c>
      <c r="D378" s="67">
        <v>0</v>
      </c>
      <c r="F378" s="8">
        <v>29.1</v>
      </c>
      <c r="G378" s="8">
        <v>32.799999999999997</v>
      </c>
      <c r="H378" s="8">
        <v>183866</v>
      </c>
      <c r="I378" s="8">
        <v>28.3</v>
      </c>
      <c r="J378" s="8">
        <v>40</v>
      </c>
      <c r="K378" s="8">
        <v>206380</v>
      </c>
    </row>
    <row r="379" spans="1:11" x14ac:dyDescent="0.2">
      <c r="A379" s="11" t="s">
        <v>636</v>
      </c>
      <c r="B379" s="67">
        <v>33</v>
      </c>
      <c r="C379" s="8">
        <v>17</v>
      </c>
      <c r="D379" s="67">
        <v>0</v>
      </c>
      <c r="F379" s="8">
        <v>27.8</v>
      </c>
      <c r="G379" s="8">
        <v>38.200000000000003</v>
      </c>
      <c r="H379" s="8">
        <v>184012</v>
      </c>
      <c r="I379" s="8">
        <v>28.5</v>
      </c>
      <c r="J379" s="8">
        <v>32</v>
      </c>
      <c r="K379" s="8">
        <v>206380</v>
      </c>
    </row>
    <row r="380" spans="1:11" x14ac:dyDescent="0.2">
      <c r="A380" s="11" t="s">
        <v>637</v>
      </c>
      <c r="B380" s="67">
        <v>34</v>
      </c>
      <c r="C380" s="8">
        <v>15</v>
      </c>
      <c r="D380" s="67">
        <v>0</v>
      </c>
      <c r="F380" s="8">
        <v>28</v>
      </c>
      <c r="G380" s="8">
        <v>44.3</v>
      </c>
      <c r="H380" s="8">
        <v>184012</v>
      </c>
      <c r="I380" s="8">
        <v>28</v>
      </c>
      <c r="J380" s="8">
        <v>36.299999999999997</v>
      </c>
      <c r="K380" s="8">
        <v>206380</v>
      </c>
    </row>
    <row r="381" spans="1:11" x14ac:dyDescent="0.2">
      <c r="A381" s="11" t="s">
        <v>638</v>
      </c>
      <c r="B381" s="67">
        <v>33</v>
      </c>
      <c r="C381" s="8">
        <v>15</v>
      </c>
      <c r="D381" s="67">
        <v>0</v>
      </c>
    </row>
    <row r="382" spans="1:11" x14ac:dyDescent="0.2">
      <c r="A382" s="11" t="s">
        <v>639</v>
      </c>
      <c r="B382" s="67">
        <v>32</v>
      </c>
      <c r="C382" s="8">
        <v>16</v>
      </c>
      <c r="D382" s="67">
        <v>0</v>
      </c>
      <c r="F382" s="8">
        <f>AVERAGE(F372:F380)</f>
        <v>25.3</v>
      </c>
      <c r="G382" s="8">
        <f t="shared" ref="G382:J382" si="0">AVERAGE(G372:G380)</f>
        <v>51.122222222222227</v>
      </c>
      <c r="H382" s="8">
        <f t="shared" si="0"/>
        <v>183898.44444444444</v>
      </c>
      <c r="I382" s="8">
        <f t="shared" si="0"/>
        <v>25.75555555555556</v>
      </c>
      <c r="J382" s="8">
        <f t="shared" si="0"/>
        <v>48.077777777777783</v>
      </c>
      <c r="K382" s="8">
        <f>K396-K372</f>
        <v>12</v>
      </c>
    </row>
    <row r="383" spans="1:11" x14ac:dyDescent="0.2">
      <c r="A383" s="11" t="s">
        <v>640</v>
      </c>
      <c r="B383" s="67">
        <v>31</v>
      </c>
      <c r="C383" s="8">
        <v>18</v>
      </c>
      <c r="D383" s="67">
        <v>0</v>
      </c>
    </row>
    <row r="384" spans="1:11" x14ac:dyDescent="0.2">
      <c r="A384" s="11" t="s">
        <v>641</v>
      </c>
      <c r="B384" s="67">
        <v>29</v>
      </c>
      <c r="C384" s="8">
        <v>22</v>
      </c>
      <c r="D384" s="67">
        <v>0</v>
      </c>
    </row>
    <row r="385" spans="1:13" x14ac:dyDescent="0.2">
      <c r="A385" s="11" t="s">
        <v>642</v>
      </c>
      <c r="B385" s="67">
        <v>26</v>
      </c>
      <c r="C385" s="8">
        <v>27</v>
      </c>
      <c r="D385" s="67">
        <v>0</v>
      </c>
    </row>
    <row r="386" spans="1:13" x14ac:dyDescent="0.2">
      <c r="A386" s="11" t="s">
        <v>643</v>
      </c>
      <c r="B386" s="67">
        <v>25</v>
      </c>
      <c r="C386" s="8">
        <v>33</v>
      </c>
      <c r="D386" s="67">
        <v>1150</v>
      </c>
    </row>
    <row r="387" spans="1:13" x14ac:dyDescent="0.2">
      <c r="A387" s="11" t="s">
        <v>644</v>
      </c>
      <c r="B387" s="67">
        <v>23</v>
      </c>
      <c r="C387" s="8">
        <v>43</v>
      </c>
      <c r="D387" s="67">
        <v>1381</v>
      </c>
    </row>
    <row r="388" spans="1:13" x14ac:dyDescent="0.2">
      <c r="A388" s="11" t="s">
        <v>645</v>
      </c>
      <c r="B388" s="67">
        <v>21</v>
      </c>
      <c r="C388" s="8">
        <v>51</v>
      </c>
      <c r="D388" s="67">
        <v>1497</v>
      </c>
      <c r="E388" s="67">
        <v>750.79166666666663</v>
      </c>
      <c r="F388" s="69">
        <f>AVERAGE(F371:F386)</f>
        <v>25.300000000000004</v>
      </c>
      <c r="G388" s="69">
        <f>AVERAGE(G371:G386)</f>
        <v>51.12222222222222</v>
      </c>
      <c r="H388" s="69">
        <f>H396-H372</f>
        <v>803</v>
      </c>
      <c r="I388" s="69">
        <f>AVERAGE(I371:I386)</f>
        <v>25.75555555555556</v>
      </c>
      <c r="J388" s="69">
        <f>AVERAGE(J371:J386)</f>
        <v>48.077777777777783</v>
      </c>
      <c r="K388" s="69">
        <f>K396-K372</f>
        <v>12</v>
      </c>
      <c r="M388" s="15"/>
    </row>
    <row r="389" spans="1:13" x14ac:dyDescent="0.2">
      <c r="A389" s="11" t="s">
        <v>646</v>
      </c>
      <c r="B389" s="67">
        <v>20</v>
      </c>
      <c r="C389" s="8">
        <v>58</v>
      </c>
      <c r="D389" s="67">
        <v>1403</v>
      </c>
    </row>
    <row r="390" spans="1:13" x14ac:dyDescent="0.2">
      <c r="A390" s="11" t="s">
        <v>647</v>
      </c>
      <c r="B390" s="67">
        <v>19</v>
      </c>
      <c r="C390" s="8">
        <v>62</v>
      </c>
      <c r="D390" s="67">
        <v>1444</v>
      </c>
    </row>
    <row r="391" spans="1:13" x14ac:dyDescent="0.2">
      <c r="A391" s="11" t="s">
        <v>648</v>
      </c>
      <c r="B391" s="67">
        <v>19</v>
      </c>
      <c r="C391" s="8">
        <v>65</v>
      </c>
      <c r="D391" s="67">
        <v>1444</v>
      </c>
    </row>
    <row r="392" spans="1:13" x14ac:dyDescent="0.2">
      <c r="A392" s="11" t="s">
        <v>649</v>
      </c>
      <c r="B392" s="67">
        <v>18</v>
      </c>
      <c r="C392" s="8">
        <v>69</v>
      </c>
      <c r="D392" s="67">
        <v>1333</v>
      </c>
    </row>
    <row r="393" spans="1:13" x14ac:dyDescent="0.2">
      <c r="A393" s="11" t="s">
        <v>650</v>
      </c>
      <c r="B393" s="67">
        <v>17</v>
      </c>
      <c r="C393" s="8">
        <v>73</v>
      </c>
      <c r="D393" s="67">
        <v>1791</v>
      </c>
    </row>
    <row r="394" spans="1:13" x14ac:dyDescent="0.2">
      <c r="A394" s="11" t="s">
        <v>651</v>
      </c>
      <c r="B394" s="67">
        <v>16</v>
      </c>
      <c r="C394" s="8">
        <v>77</v>
      </c>
      <c r="D394" s="67">
        <v>1607</v>
      </c>
    </row>
    <row r="395" spans="1:13" x14ac:dyDescent="0.2">
      <c r="A395" s="11" t="s">
        <v>652</v>
      </c>
      <c r="B395" s="67">
        <v>16</v>
      </c>
      <c r="C395" s="8">
        <v>79</v>
      </c>
      <c r="D395" s="67">
        <v>1607</v>
      </c>
    </row>
    <row r="396" spans="1:13" x14ac:dyDescent="0.2">
      <c r="A396" s="11" t="s">
        <v>653</v>
      </c>
      <c r="B396" s="67">
        <v>17</v>
      </c>
      <c r="C396" s="8">
        <v>75</v>
      </c>
      <c r="D396" s="67">
        <v>1791</v>
      </c>
      <c r="F396" s="8">
        <v>17.7</v>
      </c>
      <c r="G396" s="8">
        <v>74.5</v>
      </c>
      <c r="H396" s="8">
        <v>184669</v>
      </c>
      <c r="I396" s="8">
        <v>18.600000000000001</v>
      </c>
      <c r="J396" s="8">
        <v>70.8</v>
      </c>
      <c r="K396" s="8">
        <v>206392</v>
      </c>
    </row>
    <row r="397" spans="1:13" x14ac:dyDescent="0.2">
      <c r="A397" s="11" t="s">
        <v>654</v>
      </c>
      <c r="B397" s="67">
        <v>20</v>
      </c>
      <c r="C397" s="8">
        <v>63</v>
      </c>
      <c r="D397" s="67">
        <v>1571</v>
      </c>
      <c r="F397" s="8">
        <v>18.600000000000001</v>
      </c>
      <c r="G397" s="8">
        <v>70.8</v>
      </c>
      <c r="H397" s="8">
        <v>184669</v>
      </c>
      <c r="I397" s="8">
        <v>19.600000000000001</v>
      </c>
      <c r="J397" s="8">
        <v>68.2</v>
      </c>
      <c r="K397" s="8">
        <v>206392</v>
      </c>
    </row>
    <row r="398" spans="1:13" x14ac:dyDescent="0.2">
      <c r="A398" s="11" t="s">
        <v>655</v>
      </c>
      <c r="B398" s="67">
        <v>23</v>
      </c>
      <c r="C398" s="8">
        <v>53</v>
      </c>
      <c r="D398" s="67">
        <v>1682</v>
      </c>
      <c r="F398" s="8">
        <v>18.8</v>
      </c>
      <c r="G398" s="8">
        <v>72.599999999999994</v>
      </c>
      <c r="H398" s="8">
        <v>184732</v>
      </c>
      <c r="I398" s="8">
        <v>21.5</v>
      </c>
      <c r="J398" s="8">
        <v>60.3</v>
      </c>
      <c r="K398" s="8">
        <v>206392</v>
      </c>
    </row>
    <row r="399" spans="1:13" x14ac:dyDescent="0.2">
      <c r="A399" s="11" t="s">
        <v>656</v>
      </c>
      <c r="B399" s="67">
        <v>26</v>
      </c>
      <c r="C399" s="8">
        <v>44</v>
      </c>
      <c r="D399" s="67">
        <v>1507</v>
      </c>
      <c r="F399" s="8">
        <v>19.600000000000001</v>
      </c>
      <c r="G399" s="8">
        <v>68.2</v>
      </c>
      <c r="H399" s="8">
        <v>184879</v>
      </c>
      <c r="I399" s="8">
        <v>22.6</v>
      </c>
      <c r="J399" s="8">
        <v>61</v>
      </c>
      <c r="K399" s="8">
        <v>206392</v>
      </c>
    </row>
    <row r="400" spans="1:13" x14ac:dyDescent="0.2">
      <c r="A400" s="11" t="s">
        <v>657</v>
      </c>
      <c r="B400" s="67">
        <v>27</v>
      </c>
      <c r="C400" s="8">
        <v>38</v>
      </c>
      <c r="D400" s="67">
        <v>1188</v>
      </c>
      <c r="F400" s="8">
        <v>20.3</v>
      </c>
      <c r="G400" s="8">
        <v>67.3</v>
      </c>
      <c r="H400" s="8">
        <v>184879</v>
      </c>
      <c r="I400" s="8">
        <v>24</v>
      </c>
      <c r="J400" s="8">
        <v>54.2</v>
      </c>
      <c r="K400" s="8">
        <v>206392</v>
      </c>
    </row>
    <row r="401" spans="1:13" x14ac:dyDescent="0.2">
      <c r="A401" s="11" t="s">
        <v>658</v>
      </c>
      <c r="B401" s="67">
        <v>29</v>
      </c>
      <c r="C401" s="8">
        <v>32</v>
      </c>
      <c r="D401" s="67">
        <v>1232</v>
      </c>
      <c r="F401" s="8">
        <v>24.3</v>
      </c>
      <c r="G401" s="8">
        <v>58</v>
      </c>
      <c r="H401" s="8">
        <v>184879</v>
      </c>
      <c r="I401" s="8">
        <v>25.6</v>
      </c>
      <c r="J401" s="8">
        <v>51.6</v>
      </c>
      <c r="K401" s="8">
        <v>206392</v>
      </c>
    </row>
    <row r="402" spans="1:13" x14ac:dyDescent="0.2">
      <c r="A402" s="11" t="s">
        <v>659</v>
      </c>
      <c r="B402" s="67">
        <v>31</v>
      </c>
      <c r="C402" s="8">
        <v>28</v>
      </c>
      <c r="D402" s="67">
        <v>0</v>
      </c>
      <c r="F402" s="92" t="s">
        <v>537</v>
      </c>
      <c r="G402" s="92" t="s">
        <v>537</v>
      </c>
      <c r="H402" s="92" t="s">
        <v>537</v>
      </c>
      <c r="I402" s="92" t="s">
        <v>537</v>
      </c>
      <c r="J402" s="92" t="s">
        <v>537</v>
      </c>
      <c r="K402" s="92" t="s">
        <v>537</v>
      </c>
    </row>
    <row r="403" spans="1:13" x14ac:dyDescent="0.2">
      <c r="A403" s="11" t="s">
        <v>660</v>
      </c>
      <c r="B403" s="67">
        <v>32</v>
      </c>
      <c r="C403" s="8">
        <v>25</v>
      </c>
      <c r="D403" s="67">
        <v>0</v>
      </c>
      <c r="F403" s="92" t="s">
        <v>537</v>
      </c>
      <c r="G403" s="92" t="s">
        <v>537</v>
      </c>
      <c r="H403" s="92" t="s">
        <v>537</v>
      </c>
      <c r="I403" s="92" t="s">
        <v>537</v>
      </c>
      <c r="J403" s="92" t="s">
        <v>537</v>
      </c>
      <c r="K403" s="92" t="s">
        <v>537</v>
      </c>
    </row>
    <row r="404" spans="1:13" x14ac:dyDescent="0.2">
      <c r="A404" s="11" t="s">
        <v>661</v>
      </c>
      <c r="B404" s="67">
        <v>32</v>
      </c>
      <c r="C404" s="8">
        <v>23</v>
      </c>
      <c r="D404" s="67">
        <v>0</v>
      </c>
      <c r="F404" s="92" t="s">
        <v>537</v>
      </c>
      <c r="G404" s="92" t="s">
        <v>537</v>
      </c>
      <c r="H404" s="92" t="s">
        <v>537</v>
      </c>
      <c r="I404" s="92" t="s">
        <v>537</v>
      </c>
      <c r="J404" s="92" t="s">
        <v>537</v>
      </c>
      <c r="K404" s="92" t="s">
        <v>537</v>
      </c>
    </row>
    <row r="405" spans="1:13" x14ac:dyDescent="0.2">
      <c r="A405" s="11" t="s">
        <v>662</v>
      </c>
      <c r="B405" s="67">
        <v>32</v>
      </c>
      <c r="C405" s="8">
        <v>23</v>
      </c>
      <c r="D405" s="67">
        <v>0</v>
      </c>
      <c r="F405" s="92" t="s">
        <v>537</v>
      </c>
      <c r="G405" s="92" t="s">
        <v>537</v>
      </c>
      <c r="H405" s="92" t="s">
        <v>537</v>
      </c>
      <c r="I405" s="92" t="s">
        <v>537</v>
      </c>
      <c r="J405" s="92" t="s">
        <v>537</v>
      </c>
      <c r="K405" s="92" t="s">
        <v>537</v>
      </c>
    </row>
    <row r="406" spans="1:13" x14ac:dyDescent="0.2">
      <c r="A406" s="11" t="s">
        <v>663</v>
      </c>
      <c r="B406" s="67">
        <v>31</v>
      </c>
      <c r="C406" s="8">
        <v>23</v>
      </c>
      <c r="D406" s="67">
        <v>0</v>
      </c>
    </row>
    <row r="407" spans="1:13" x14ac:dyDescent="0.2">
      <c r="A407" s="11" t="s">
        <v>664</v>
      </c>
      <c r="B407" s="67">
        <v>30</v>
      </c>
      <c r="C407" s="8">
        <v>26</v>
      </c>
      <c r="D407" s="67">
        <v>0</v>
      </c>
    </row>
    <row r="408" spans="1:13" x14ac:dyDescent="0.2">
      <c r="A408" s="11" t="s">
        <v>665</v>
      </c>
      <c r="B408" s="67">
        <v>28</v>
      </c>
      <c r="C408" s="8">
        <v>30</v>
      </c>
      <c r="D408" s="67">
        <v>1209</v>
      </c>
    </row>
    <row r="409" spans="1:13" x14ac:dyDescent="0.2">
      <c r="A409" s="11" t="s">
        <v>666</v>
      </c>
      <c r="B409" s="67">
        <v>27</v>
      </c>
      <c r="C409" s="8">
        <v>33</v>
      </c>
      <c r="D409" s="67">
        <v>1188</v>
      </c>
    </row>
    <row r="410" spans="1:13" x14ac:dyDescent="0.2">
      <c r="A410" s="11" t="s">
        <v>667</v>
      </c>
      <c r="B410" s="67">
        <v>26</v>
      </c>
      <c r="C410" s="8">
        <v>36</v>
      </c>
      <c r="D410" s="67">
        <v>1169</v>
      </c>
    </row>
    <row r="411" spans="1:13" x14ac:dyDescent="0.2">
      <c r="A411" s="11" t="s">
        <v>668</v>
      </c>
      <c r="B411" s="67">
        <v>25</v>
      </c>
      <c r="C411" s="8">
        <v>40</v>
      </c>
      <c r="D411" s="67">
        <v>1465</v>
      </c>
    </row>
    <row r="412" spans="1:13" x14ac:dyDescent="0.2">
      <c r="A412" s="11" t="s">
        <v>669</v>
      </c>
      <c r="B412" s="67">
        <v>23</v>
      </c>
      <c r="C412" s="8">
        <v>44</v>
      </c>
      <c r="D412" s="67">
        <v>1381</v>
      </c>
      <c r="E412" s="67">
        <v>1083.8333333333333</v>
      </c>
      <c r="F412" s="69">
        <f>AVERAGE(F395:F410)</f>
        <v>19.883333333333329</v>
      </c>
      <c r="G412" s="69">
        <f>AVERAGE(G395:G410)</f>
        <v>68.566666666666677</v>
      </c>
      <c r="H412" s="69">
        <f>H444-H396</f>
        <v>1878</v>
      </c>
      <c r="I412" s="69">
        <f>AVERAGE(I395:I410)</f>
        <v>21.983333333333334</v>
      </c>
      <c r="J412" s="69">
        <f>AVERAGE(J395:J410)</f>
        <v>61.016666666666673</v>
      </c>
      <c r="K412" s="69">
        <f>K444-K396</f>
        <v>0</v>
      </c>
      <c r="M412" s="15"/>
    </row>
    <row r="413" spans="1:13" x14ac:dyDescent="0.2">
      <c r="A413" s="11" t="s">
        <v>670</v>
      </c>
      <c r="B413" s="67">
        <v>22</v>
      </c>
      <c r="C413" s="8">
        <v>46</v>
      </c>
      <c r="D413" s="67">
        <v>1335</v>
      </c>
    </row>
    <row r="414" spans="1:13" x14ac:dyDescent="0.2">
      <c r="A414" s="11" t="s">
        <v>671</v>
      </c>
      <c r="B414" s="67">
        <v>22</v>
      </c>
      <c r="C414" s="8">
        <v>47</v>
      </c>
      <c r="D414" s="67">
        <v>1335</v>
      </c>
    </row>
    <row r="415" spans="1:13" x14ac:dyDescent="0.2">
      <c r="A415" s="11" t="s">
        <v>672</v>
      </c>
      <c r="B415" s="67">
        <v>21</v>
      </c>
      <c r="C415" s="8">
        <v>48</v>
      </c>
      <c r="D415" s="67">
        <v>1286</v>
      </c>
    </row>
    <row r="416" spans="1:13" x14ac:dyDescent="0.2">
      <c r="A416" s="11" t="s">
        <v>673</v>
      </c>
      <c r="B416" s="67">
        <v>20</v>
      </c>
      <c r="C416" s="8">
        <v>50</v>
      </c>
      <c r="D416" s="67">
        <v>1403</v>
      </c>
    </row>
    <row r="417" spans="1:11" x14ac:dyDescent="0.2">
      <c r="A417" s="11" t="s">
        <v>674</v>
      </c>
      <c r="B417" s="67">
        <v>20</v>
      </c>
      <c r="C417" s="8">
        <v>52</v>
      </c>
      <c r="D417" s="67">
        <v>1403</v>
      </c>
    </row>
    <row r="418" spans="1:11" x14ac:dyDescent="0.2">
      <c r="A418" s="11" t="s">
        <v>675</v>
      </c>
      <c r="B418" s="67">
        <v>19</v>
      </c>
      <c r="C418" s="8">
        <v>54</v>
      </c>
      <c r="D418" s="67">
        <v>1305</v>
      </c>
    </row>
    <row r="419" spans="1:11" x14ac:dyDescent="0.2">
      <c r="A419" s="11" t="s">
        <v>676</v>
      </c>
      <c r="B419" s="67">
        <v>19</v>
      </c>
      <c r="C419" s="8">
        <v>53</v>
      </c>
      <c r="D419" s="67">
        <v>1305</v>
      </c>
    </row>
    <row r="420" spans="1:11" x14ac:dyDescent="0.2">
      <c r="A420" s="11" t="s">
        <v>677</v>
      </c>
      <c r="B420" s="67">
        <v>22</v>
      </c>
      <c r="C420" s="8">
        <v>46</v>
      </c>
      <c r="D420" s="67">
        <v>1335</v>
      </c>
      <c r="F420" s="8" t="s">
        <v>537</v>
      </c>
      <c r="G420" s="8" t="s">
        <v>537</v>
      </c>
      <c r="H420" s="8" t="s">
        <v>537</v>
      </c>
      <c r="I420" s="8" t="s">
        <v>537</v>
      </c>
      <c r="J420" s="8" t="s">
        <v>537</v>
      </c>
      <c r="K420" s="8" t="s">
        <v>537</v>
      </c>
    </row>
    <row r="421" spans="1:11" x14ac:dyDescent="0.2">
      <c r="A421" s="11" t="s">
        <v>678</v>
      </c>
      <c r="B421" s="67">
        <v>25</v>
      </c>
      <c r="C421" s="8">
        <v>37</v>
      </c>
      <c r="D421" s="67">
        <v>1150</v>
      </c>
      <c r="F421" s="8" t="s">
        <v>537</v>
      </c>
      <c r="G421" s="8" t="s">
        <v>537</v>
      </c>
      <c r="H421" s="8" t="s">
        <v>537</v>
      </c>
      <c r="I421" s="8" t="s">
        <v>537</v>
      </c>
      <c r="J421" s="8" t="s">
        <v>537</v>
      </c>
      <c r="K421" s="8" t="s">
        <v>537</v>
      </c>
    </row>
    <row r="422" spans="1:11" x14ac:dyDescent="0.2">
      <c r="A422" s="11" t="s">
        <v>679</v>
      </c>
      <c r="B422" s="67">
        <v>28</v>
      </c>
      <c r="C422" s="8">
        <v>30</v>
      </c>
      <c r="D422" s="67">
        <v>1209</v>
      </c>
      <c r="F422" s="8" t="s">
        <v>537</v>
      </c>
      <c r="G422" s="8" t="s">
        <v>537</v>
      </c>
      <c r="H422" s="8" t="s">
        <v>537</v>
      </c>
      <c r="I422" s="8" t="s">
        <v>537</v>
      </c>
      <c r="J422" s="8" t="s">
        <v>537</v>
      </c>
      <c r="K422" s="8" t="s">
        <v>537</v>
      </c>
    </row>
    <row r="423" spans="1:11" x14ac:dyDescent="0.2">
      <c r="A423" s="11" t="s">
        <v>680</v>
      </c>
      <c r="B423" s="67">
        <v>30</v>
      </c>
      <c r="C423" s="8">
        <v>26</v>
      </c>
      <c r="D423" s="67">
        <v>0</v>
      </c>
      <c r="F423" s="8" t="s">
        <v>537</v>
      </c>
      <c r="G423" s="8" t="s">
        <v>537</v>
      </c>
      <c r="H423" s="8" t="s">
        <v>537</v>
      </c>
      <c r="I423" s="8" t="s">
        <v>537</v>
      </c>
      <c r="J423" s="8" t="s">
        <v>537</v>
      </c>
      <c r="K423" s="8" t="s">
        <v>537</v>
      </c>
    </row>
    <row r="424" spans="1:11" x14ac:dyDescent="0.2">
      <c r="A424" s="11" t="s">
        <v>681</v>
      </c>
      <c r="B424" s="67">
        <v>32</v>
      </c>
      <c r="C424" s="8">
        <v>22</v>
      </c>
      <c r="D424" s="67">
        <v>0</v>
      </c>
      <c r="F424" s="8" t="s">
        <v>537</v>
      </c>
      <c r="G424" s="8" t="s">
        <v>537</v>
      </c>
      <c r="H424" s="8" t="s">
        <v>537</v>
      </c>
      <c r="I424" s="8" t="s">
        <v>537</v>
      </c>
      <c r="J424" s="8" t="s">
        <v>537</v>
      </c>
      <c r="K424" s="8" t="s">
        <v>537</v>
      </c>
    </row>
    <row r="425" spans="1:11" x14ac:dyDescent="0.2">
      <c r="A425" s="11" t="s">
        <v>682</v>
      </c>
      <c r="B425" s="67">
        <v>33</v>
      </c>
      <c r="C425" s="8">
        <v>20</v>
      </c>
      <c r="D425" s="67">
        <v>0</v>
      </c>
      <c r="F425" s="8" t="s">
        <v>537</v>
      </c>
      <c r="G425" s="8" t="s">
        <v>537</v>
      </c>
      <c r="H425" s="8" t="s">
        <v>537</v>
      </c>
      <c r="I425" s="8" t="s">
        <v>537</v>
      </c>
      <c r="J425" s="8" t="s">
        <v>537</v>
      </c>
      <c r="K425" s="8" t="s">
        <v>537</v>
      </c>
    </row>
    <row r="426" spans="1:11" x14ac:dyDescent="0.2">
      <c r="A426" s="11" t="s">
        <v>683</v>
      </c>
      <c r="B426" s="67">
        <v>34</v>
      </c>
      <c r="C426" s="8">
        <v>18</v>
      </c>
      <c r="D426" s="67">
        <v>0</v>
      </c>
      <c r="F426" s="8" t="s">
        <v>537</v>
      </c>
      <c r="G426" s="8" t="s">
        <v>537</v>
      </c>
      <c r="H426" s="8" t="s">
        <v>537</v>
      </c>
      <c r="I426" s="8" t="s">
        <v>537</v>
      </c>
      <c r="J426" s="8" t="s">
        <v>537</v>
      </c>
      <c r="K426" s="8" t="s">
        <v>537</v>
      </c>
    </row>
    <row r="427" spans="1:11" x14ac:dyDescent="0.2">
      <c r="A427" s="11" t="s">
        <v>684</v>
      </c>
      <c r="B427" s="67">
        <v>34</v>
      </c>
      <c r="C427" s="8">
        <v>17</v>
      </c>
      <c r="D427" s="67">
        <v>0</v>
      </c>
      <c r="F427" s="8" t="s">
        <v>537</v>
      </c>
      <c r="G427" s="8" t="s">
        <v>537</v>
      </c>
      <c r="H427" s="8" t="s">
        <v>537</v>
      </c>
      <c r="I427" s="8" t="s">
        <v>537</v>
      </c>
      <c r="J427" s="8" t="s">
        <v>537</v>
      </c>
      <c r="K427" s="8" t="s">
        <v>537</v>
      </c>
    </row>
    <row r="428" spans="1:11" x14ac:dyDescent="0.2">
      <c r="A428" s="11" t="s">
        <v>685</v>
      </c>
      <c r="B428" s="67">
        <v>34</v>
      </c>
      <c r="C428" s="8">
        <v>17</v>
      </c>
      <c r="D428" s="67">
        <v>0</v>
      </c>
      <c r="F428" s="8" t="s">
        <v>537</v>
      </c>
      <c r="G428" s="8" t="s">
        <v>537</v>
      </c>
      <c r="H428" s="8" t="s">
        <v>537</v>
      </c>
      <c r="I428" s="8" t="s">
        <v>537</v>
      </c>
      <c r="J428" s="8" t="s">
        <v>537</v>
      </c>
      <c r="K428" s="8" t="s">
        <v>537</v>
      </c>
    </row>
    <row r="429" spans="1:11" x14ac:dyDescent="0.2">
      <c r="A429" s="11" t="s">
        <v>686</v>
      </c>
      <c r="B429" s="67">
        <v>34</v>
      </c>
      <c r="C429" s="8">
        <v>18</v>
      </c>
      <c r="D429" s="67">
        <v>0</v>
      </c>
      <c r="F429" s="8" t="s">
        <v>537</v>
      </c>
      <c r="G429" s="8" t="s">
        <v>537</v>
      </c>
      <c r="H429" s="8" t="s">
        <v>537</v>
      </c>
      <c r="I429" s="8" t="s">
        <v>537</v>
      </c>
      <c r="J429" s="8" t="s">
        <v>537</v>
      </c>
      <c r="K429" s="8" t="s">
        <v>537</v>
      </c>
    </row>
    <row r="430" spans="1:11" x14ac:dyDescent="0.2">
      <c r="A430" s="11" t="s">
        <v>687</v>
      </c>
      <c r="B430" s="67">
        <v>32</v>
      </c>
      <c r="C430" s="8">
        <v>19</v>
      </c>
      <c r="D430" s="67">
        <v>0</v>
      </c>
    </row>
    <row r="431" spans="1:11" x14ac:dyDescent="0.2">
      <c r="A431" s="11" t="s">
        <v>688</v>
      </c>
      <c r="B431" s="67">
        <v>31</v>
      </c>
      <c r="C431" s="8">
        <v>21</v>
      </c>
      <c r="D431" s="67">
        <v>0</v>
      </c>
    </row>
    <row r="432" spans="1:11" x14ac:dyDescent="0.2">
      <c r="A432" s="11" t="s">
        <v>689</v>
      </c>
      <c r="B432" s="67">
        <v>29</v>
      </c>
      <c r="C432" s="8">
        <v>25</v>
      </c>
      <c r="D432" s="67">
        <v>0</v>
      </c>
    </row>
    <row r="433" spans="1:13" x14ac:dyDescent="0.2">
      <c r="A433" s="11" t="s">
        <v>690</v>
      </c>
      <c r="B433" s="67">
        <v>28</v>
      </c>
      <c r="C433" s="8">
        <v>29</v>
      </c>
      <c r="D433" s="67">
        <v>0</v>
      </c>
    </row>
    <row r="434" spans="1:13" x14ac:dyDescent="0.2">
      <c r="A434" s="11" t="s">
        <v>691</v>
      </c>
      <c r="B434" s="67">
        <v>26</v>
      </c>
      <c r="C434" s="8">
        <v>35</v>
      </c>
      <c r="D434" s="67">
        <v>1169</v>
      </c>
    </row>
    <row r="435" spans="1:13" x14ac:dyDescent="0.2">
      <c r="A435" s="11" t="s">
        <v>692</v>
      </c>
      <c r="B435" s="67">
        <v>24</v>
      </c>
      <c r="C435" s="8">
        <v>42</v>
      </c>
      <c r="D435" s="67">
        <v>1424</v>
      </c>
    </row>
    <row r="436" spans="1:13" x14ac:dyDescent="0.2">
      <c r="A436" s="11" t="s">
        <v>693</v>
      </c>
      <c r="B436" s="67">
        <v>24</v>
      </c>
      <c r="C436" s="8">
        <v>48</v>
      </c>
      <c r="D436" s="67">
        <v>1424</v>
      </c>
      <c r="E436" s="67">
        <v>711.79166666666663</v>
      </c>
      <c r="M436" s="15"/>
    </row>
    <row r="437" spans="1:13" x14ac:dyDescent="0.2">
      <c r="A437" s="98">
        <v>44123</v>
      </c>
      <c r="B437" s="67">
        <v>26.358934000000001</v>
      </c>
      <c r="C437" s="8">
        <v>21</v>
      </c>
      <c r="D437" s="67">
        <v>0</v>
      </c>
      <c r="E437" s="67"/>
      <c r="M437" s="15"/>
    </row>
    <row r="438" spans="1:13" x14ac:dyDescent="0.2">
      <c r="A438" s="98">
        <v>44123.041666666672</v>
      </c>
      <c r="B438" s="67">
        <v>25.528934</v>
      </c>
      <c r="C438" s="8">
        <v>22</v>
      </c>
      <c r="D438" s="67">
        <v>0</v>
      </c>
    </row>
    <row r="439" spans="1:13" x14ac:dyDescent="0.2">
      <c r="A439" s="98">
        <v>44123.083333333328</v>
      </c>
      <c r="B439" s="67">
        <v>24.518934000000002</v>
      </c>
      <c r="C439" s="8">
        <v>24</v>
      </c>
      <c r="D439" s="67">
        <v>0</v>
      </c>
    </row>
    <row r="440" spans="1:13" x14ac:dyDescent="0.2">
      <c r="A440" s="98">
        <v>44123.125</v>
      </c>
      <c r="B440" s="67">
        <v>23.268934000000002</v>
      </c>
      <c r="C440" s="8">
        <v>26</v>
      </c>
      <c r="D440" s="67">
        <v>0</v>
      </c>
    </row>
    <row r="441" spans="1:13" x14ac:dyDescent="0.2">
      <c r="A441" s="98">
        <v>44123.166666666672</v>
      </c>
      <c r="B441" s="67">
        <v>22.218934999999998</v>
      </c>
      <c r="C441" s="8">
        <v>27</v>
      </c>
      <c r="D441" s="67">
        <v>0</v>
      </c>
    </row>
    <row r="442" spans="1:13" x14ac:dyDescent="0.2">
      <c r="A442" s="98">
        <v>44123.208333333328</v>
      </c>
      <c r="B442" s="67">
        <v>21.298935</v>
      </c>
      <c r="C442" s="8">
        <v>29</v>
      </c>
      <c r="D442" s="67">
        <v>0</v>
      </c>
    </row>
    <row r="443" spans="1:13" x14ac:dyDescent="0.2">
      <c r="A443" s="98">
        <v>44123.25</v>
      </c>
      <c r="B443" s="67">
        <v>21.088933999999998</v>
      </c>
      <c r="C443" s="8">
        <v>31</v>
      </c>
      <c r="D443" s="67">
        <v>1046</v>
      </c>
    </row>
    <row r="444" spans="1:13" x14ac:dyDescent="0.2">
      <c r="A444" s="98">
        <v>44123.291666666672</v>
      </c>
      <c r="B444" s="67">
        <v>23.278934</v>
      </c>
      <c r="C444" s="8">
        <v>30</v>
      </c>
      <c r="D444" s="67">
        <v>1107</v>
      </c>
      <c r="F444" s="8">
        <v>22.2</v>
      </c>
      <c r="G444" s="8">
        <v>18.100000000000001</v>
      </c>
      <c r="H444" s="8">
        <v>186547</v>
      </c>
      <c r="I444" s="8">
        <v>52.2</v>
      </c>
      <c r="J444" s="8">
        <v>84.2</v>
      </c>
      <c r="K444" s="8">
        <v>206392</v>
      </c>
    </row>
    <row r="445" spans="1:13" x14ac:dyDescent="0.2">
      <c r="A445" s="98">
        <v>44123.333333333328</v>
      </c>
      <c r="B445" s="67">
        <v>26.948934999999999</v>
      </c>
      <c r="C445" s="8">
        <v>26</v>
      </c>
      <c r="D445" s="67">
        <v>0</v>
      </c>
      <c r="F445" s="8">
        <v>24.8</v>
      </c>
      <c r="G445" s="8">
        <v>19.399999999999999</v>
      </c>
      <c r="H445" s="8">
        <v>186547</v>
      </c>
      <c r="I445" s="8">
        <v>48.4</v>
      </c>
      <c r="J445" s="8">
        <v>80.599999999999994</v>
      </c>
      <c r="K445" s="8">
        <v>206392</v>
      </c>
    </row>
    <row r="446" spans="1:13" x14ac:dyDescent="0.2">
      <c r="A446" s="98">
        <v>44123.375</v>
      </c>
      <c r="B446" s="67">
        <v>29.968934999999998</v>
      </c>
      <c r="C446" s="8">
        <v>21</v>
      </c>
      <c r="D446" s="67">
        <v>0</v>
      </c>
      <c r="F446" s="8">
        <v>27</v>
      </c>
      <c r="G446" s="8">
        <v>22.8</v>
      </c>
      <c r="H446" s="8">
        <v>186547</v>
      </c>
      <c r="I446" s="8">
        <v>44.3</v>
      </c>
      <c r="J446" s="8">
        <v>77</v>
      </c>
      <c r="K446" s="8">
        <v>206392</v>
      </c>
    </row>
    <row r="447" spans="1:13" x14ac:dyDescent="0.2">
      <c r="A447" s="98">
        <v>44123.416666666672</v>
      </c>
      <c r="B447" s="67">
        <v>32.388934999999996</v>
      </c>
      <c r="C447" s="8">
        <v>17</v>
      </c>
      <c r="D447" s="67">
        <v>0</v>
      </c>
      <c r="F447" s="8">
        <v>28.4</v>
      </c>
      <c r="G447" s="8">
        <v>21.2</v>
      </c>
      <c r="H447" s="8">
        <v>186547</v>
      </c>
      <c r="I447" s="8">
        <v>40</v>
      </c>
      <c r="J447" s="8">
        <v>77</v>
      </c>
      <c r="K447" s="8">
        <v>206392</v>
      </c>
    </row>
    <row r="448" spans="1:13" x14ac:dyDescent="0.2">
      <c r="A448" s="98">
        <v>44123.458333333328</v>
      </c>
      <c r="B448" s="67">
        <v>34.058933000000003</v>
      </c>
      <c r="C448" s="8">
        <v>15</v>
      </c>
      <c r="D448" s="67">
        <v>0</v>
      </c>
      <c r="F448" s="8">
        <v>30.1</v>
      </c>
      <c r="G448" s="8">
        <v>22.9</v>
      </c>
      <c r="H448" s="8">
        <v>186547</v>
      </c>
      <c r="I448" s="8">
        <v>37.299999999999997</v>
      </c>
      <c r="J448" s="8">
        <v>72.099999999999994</v>
      </c>
      <c r="K448" s="8">
        <v>206392</v>
      </c>
    </row>
    <row r="449" spans="1:13" x14ac:dyDescent="0.2">
      <c r="A449" s="98">
        <v>44123.5</v>
      </c>
      <c r="B449" s="67">
        <v>34.938934000000003</v>
      </c>
      <c r="C449" s="8">
        <v>14</v>
      </c>
      <c r="D449" s="67">
        <v>0</v>
      </c>
      <c r="F449" s="8">
        <v>30.6</v>
      </c>
      <c r="G449" s="8">
        <v>23.1</v>
      </c>
      <c r="H449" s="8">
        <v>186547</v>
      </c>
      <c r="I449" s="8">
        <v>36.799999999999997</v>
      </c>
      <c r="J449" s="8">
        <v>71.900000000000006</v>
      </c>
      <c r="K449" s="8">
        <v>206392</v>
      </c>
    </row>
    <row r="450" spans="1:13" x14ac:dyDescent="0.2">
      <c r="A450" s="98">
        <v>44123.541666666672</v>
      </c>
      <c r="B450" s="67">
        <v>35.398933</v>
      </c>
      <c r="C450" s="8">
        <v>13</v>
      </c>
      <c r="D450" s="67">
        <v>0</v>
      </c>
      <c r="F450" s="8">
        <v>31</v>
      </c>
      <c r="G450" s="8">
        <v>22.3</v>
      </c>
      <c r="H450" s="8">
        <v>186686</v>
      </c>
      <c r="I450" s="8">
        <v>32.799999999999997</v>
      </c>
      <c r="J450" s="8">
        <v>69.400000000000006</v>
      </c>
      <c r="K450" s="8">
        <v>206392</v>
      </c>
    </row>
    <row r="451" spans="1:13" x14ac:dyDescent="0.2">
      <c r="A451" s="98">
        <v>44123.583333333328</v>
      </c>
      <c r="B451" s="67">
        <v>35.578933999999997</v>
      </c>
      <c r="C451" s="8">
        <v>12</v>
      </c>
      <c r="D451" s="67">
        <v>0</v>
      </c>
      <c r="F451" s="8">
        <v>31</v>
      </c>
      <c r="G451" s="8">
        <v>21.4</v>
      </c>
      <c r="H451" s="8">
        <v>186752</v>
      </c>
      <c r="I451" s="8">
        <v>34.1</v>
      </c>
      <c r="J451" s="8">
        <v>72.900000000000006</v>
      </c>
      <c r="K451" s="8">
        <v>206392</v>
      </c>
    </row>
    <row r="452" spans="1:13" x14ac:dyDescent="0.2">
      <c r="A452" s="98">
        <v>44123.625</v>
      </c>
      <c r="B452" s="67">
        <v>35.488934</v>
      </c>
      <c r="C452" s="8">
        <v>12</v>
      </c>
      <c r="D452" s="67">
        <v>0</v>
      </c>
      <c r="F452" s="8">
        <v>31</v>
      </c>
      <c r="G452" s="8">
        <v>22.9</v>
      </c>
      <c r="H452" s="8">
        <v>186752</v>
      </c>
      <c r="I452" s="8">
        <v>32.299999999999997</v>
      </c>
      <c r="J452" s="8">
        <v>69.2</v>
      </c>
      <c r="K452" s="8">
        <v>206394</v>
      </c>
    </row>
    <row r="453" spans="1:13" x14ac:dyDescent="0.2">
      <c r="A453" s="98">
        <v>44123.666666666672</v>
      </c>
      <c r="B453" s="67">
        <v>35.148933</v>
      </c>
      <c r="C453" s="8">
        <v>13</v>
      </c>
      <c r="D453" s="67">
        <v>0</v>
      </c>
      <c r="F453" s="8">
        <v>30.8</v>
      </c>
      <c r="G453" s="8">
        <v>19.600000000000001</v>
      </c>
      <c r="H453" s="8">
        <v>186752</v>
      </c>
      <c r="I453" s="8">
        <v>31.7</v>
      </c>
      <c r="J453" s="8">
        <v>76.900000000000006</v>
      </c>
      <c r="K453" s="8">
        <v>206394</v>
      </c>
    </row>
    <row r="454" spans="1:13" x14ac:dyDescent="0.2">
      <c r="A454" s="98">
        <v>44123.708333333328</v>
      </c>
      <c r="B454" s="67">
        <v>34.268932</v>
      </c>
      <c r="C454" s="8">
        <v>13</v>
      </c>
      <c r="D454" s="67">
        <v>0</v>
      </c>
      <c r="F454" s="8">
        <v>28.3</v>
      </c>
      <c r="G454" s="8">
        <v>19.3</v>
      </c>
      <c r="H454" s="8">
        <v>186752</v>
      </c>
      <c r="I454" s="8">
        <v>72.099999999999994</v>
      </c>
      <c r="J454" s="8">
        <v>34.5</v>
      </c>
      <c r="K454" s="8">
        <v>206394</v>
      </c>
    </row>
    <row r="455" spans="1:13" x14ac:dyDescent="0.2">
      <c r="A455" s="98">
        <v>44123.75</v>
      </c>
      <c r="B455" s="67">
        <v>31.668934</v>
      </c>
      <c r="C455" s="8">
        <v>16</v>
      </c>
      <c r="D455" s="67">
        <v>0</v>
      </c>
      <c r="F455" s="8">
        <v>26</v>
      </c>
      <c r="G455" s="8">
        <v>25.8</v>
      </c>
      <c r="H455" s="8">
        <v>186752</v>
      </c>
      <c r="I455" s="8">
        <v>41.6</v>
      </c>
      <c r="J455" s="8">
        <v>41</v>
      </c>
      <c r="K455" s="8">
        <v>206394</v>
      </c>
    </row>
    <row r="456" spans="1:13" x14ac:dyDescent="0.2">
      <c r="A456" s="98">
        <v>44123.791666666672</v>
      </c>
      <c r="B456" s="67">
        <v>30.588933999999998</v>
      </c>
      <c r="C456" s="8">
        <v>16</v>
      </c>
      <c r="D456" s="67">
        <v>0</v>
      </c>
      <c r="F456" s="8">
        <v>26.9</v>
      </c>
      <c r="G456" s="8">
        <v>24.4</v>
      </c>
      <c r="H456" s="8">
        <v>186846</v>
      </c>
      <c r="I456" s="8">
        <v>39.9</v>
      </c>
      <c r="J456" s="8">
        <v>44.6</v>
      </c>
      <c r="K456" s="8">
        <v>206394</v>
      </c>
    </row>
    <row r="457" spans="1:13" x14ac:dyDescent="0.2">
      <c r="A457" s="98">
        <v>44123.833333333328</v>
      </c>
      <c r="B457" s="67">
        <v>29.448934999999999</v>
      </c>
      <c r="C457" s="8">
        <v>17</v>
      </c>
      <c r="D457" s="67">
        <v>0</v>
      </c>
      <c r="F457" s="8">
        <v>26.5</v>
      </c>
      <c r="G457" s="8">
        <v>23.6</v>
      </c>
      <c r="H457" s="8">
        <v>186957</v>
      </c>
      <c r="I457" s="8">
        <v>40.299999999999997</v>
      </c>
      <c r="J457" s="8">
        <v>45</v>
      </c>
      <c r="K457" s="8">
        <v>206394</v>
      </c>
    </row>
    <row r="458" spans="1:13" x14ac:dyDescent="0.2">
      <c r="A458" s="98">
        <v>44123.875</v>
      </c>
      <c r="B458" s="67">
        <v>28.388935</v>
      </c>
      <c r="C458" s="8">
        <v>18</v>
      </c>
      <c r="D458" s="67">
        <v>0</v>
      </c>
    </row>
    <row r="459" spans="1:13" x14ac:dyDescent="0.2">
      <c r="A459" s="98">
        <v>44123.916666666672</v>
      </c>
      <c r="B459" s="67">
        <v>26.988934</v>
      </c>
      <c r="C459" s="8">
        <v>20</v>
      </c>
      <c r="D459" s="67">
        <v>0</v>
      </c>
    </row>
    <row r="460" spans="1:13" x14ac:dyDescent="0.2">
      <c r="A460" s="98">
        <v>44123.958333333328</v>
      </c>
      <c r="B460" s="67">
        <v>23.578934</v>
      </c>
      <c r="C460" s="8">
        <v>30</v>
      </c>
      <c r="D460" s="67">
        <v>1107</v>
      </c>
      <c r="E460" s="67">
        <v>135.83333333333334</v>
      </c>
      <c r="F460" s="69">
        <f>AVERAGE(F443:F458)</f>
        <v>28.185714285714287</v>
      </c>
      <c r="G460" s="69">
        <f>AVERAGE(G443:G458)</f>
        <v>21.914285714285715</v>
      </c>
      <c r="H460" s="69">
        <f>H468-H444</f>
        <v>635</v>
      </c>
      <c r="I460" s="69">
        <f>AVERAGE(I443:I458)</f>
        <v>41.699999999999996</v>
      </c>
      <c r="J460" s="69">
        <f>AVERAGE(J443:J458)</f>
        <v>65.45</v>
      </c>
      <c r="K460" s="69">
        <f>K468-K444</f>
        <v>2</v>
      </c>
      <c r="M460" s="15"/>
    </row>
    <row r="461" spans="1:13" x14ac:dyDescent="0.2">
      <c r="A461" s="11" t="s">
        <v>694</v>
      </c>
      <c r="B461" s="67">
        <v>23</v>
      </c>
      <c r="C461" s="8">
        <v>40</v>
      </c>
      <c r="D461" s="67">
        <v>1381</v>
      </c>
    </row>
    <row r="462" spans="1:13" x14ac:dyDescent="0.2">
      <c r="A462" s="11" t="s">
        <v>695</v>
      </c>
      <c r="B462" s="67">
        <v>23</v>
      </c>
      <c r="C462" s="8">
        <v>43</v>
      </c>
      <c r="D462" s="67">
        <v>1381</v>
      </c>
    </row>
    <row r="463" spans="1:13" x14ac:dyDescent="0.2">
      <c r="A463" s="11" t="s">
        <v>696</v>
      </c>
      <c r="B463" s="67">
        <v>22</v>
      </c>
      <c r="C463" s="8">
        <v>45</v>
      </c>
      <c r="D463" s="67">
        <v>1335</v>
      </c>
    </row>
    <row r="464" spans="1:13" x14ac:dyDescent="0.2">
      <c r="A464" s="11" t="s">
        <v>697</v>
      </c>
      <c r="B464" s="67">
        <v>21</v>
      </c>
      <c r="C464" s="8">
        <v>47</v>
      </c>
      <c r="D464" s="67">
        <v>1286</v>
      </c>
    </row>
    <row r="465" spans="1:11" x14ac:dyDescent="0.2">
      <c r="A465" s="11" t="s">
        <v>698</v>
      </c>
      <c r="B465" s="67">
        <v>20</v>
      </c>
      <c r="C465" s="8">
        <v>50</v>
      </c>
      <c r="D465" s="67">
        <v>1403</v>
      </c>
    </row>
    <row r="466" spans="1:11" x14ac:dyDescent="0.2">
      <c r="A466" s="11" t="s">
        <v>699</v>
      </c>
      <c r="B466" s="67">
        <v>20</v>
      </c>
      <c r="C466" s="8">
        <v>52</v>
      </c>
      <c r="D466" s="67">
        <v>1403</v>
      </c>
    </row>
    <row r="467" spans="1:11" x14ac:dyDescent="0.2">
      <c r="A467" s="11" t="s">
        <v>700</v>
      </c>
      <c r="B467" s="67">
        <v>20</v>
      </c>
      <c r="C467" s="8">
        <v>52</v>
      </c>
      <c r="D467" s="67">
        <v>1403</v>
      </c>
    </row>
    <row r="468" spans="1:11" x14ac:dyDescent="0.2">
      <c r="A468" s="11" t="s">
        <v>701</v>
      </c>
      <c r="B468" s="67">
        <v>21</v>
      </c>
      <c r="C468" s="8">
        <v>47</v>
      </c>
      <c r="D468" s="67">
        <v>1286</v>
      </c>
      <c r="F468" s="8">
        <v>21.7</v>
      </c>
      <c r="G468" s="8">
        <v>24.9</v>
      </c>
      <c r="H468" s="8">
        <v>187182</v>
      </c>
      <c r="I468" s="8">
        <v>60</v>
      </c>
      <c r="J468" s="8">
        <v>54.6</v>
      </c>
      <c r="K468" s="8">
        <v>206394</v>
      </c>
    </row>
    <row r="469" spans="1:11" x14ac:dyDescent="0.2">
      <c r="A469" s="11" t="s">
        <v>702</v>
      </c>
      <c r="B469" s="67">
        <v>25</v>
      </c>
      <c r="C469" s="8">
        <v>39</v>
      </c>
      <c r="D469" s="67">
        <v>1150</v>
      </c>
      <c r="F469" s="8">
        <v>23</v>
      </c>
      <c r="G469" s="8">
        <v>26.9</v>
      </c>
      <c r="H469" s="8">
        <v>187182</v>
      </c>
      <c r="I469" s="8">
        <v>52.1</v>
      </c>
      <c r="J469" s="8">
        <v>45.8</v>
      </c>
      <c r="K469" s="8">
        <v>206394</v>
      </c>
    </row>
    <row r="470" spans="1:11" x14ac:dyDescent="0.2">
      <c r="A470" s="11" t="s">
        <v>703</v>
      </c>
      <c r="B470" s="67">
        <v>28</v>
      </c>
      <c r="C470" s="8">
        <v>33</v>
      </c>
      <c r="D470" s="67">
        <v>1209</v>
      </c>
      <c r="F470" s="8">
        <v>27.1</v>
      </c>
      <c r="G470" s="8">
        <v>29.6</v>
      </c>
      <c r="H470" s="8">
        <v>187277</v>
      </c>
      <c r="I470" s="8">
        <v>45.9</v>
      </c>
      <c r="J470" s="8">
        <v>41.2</v>
      </c>
      <c r="K470" s="8">
        <v>206394</v>
      </c>
    </row>
    <row r="471" spans="1:11" x14ac:dyDescent="0.2">
      <c r="A471" s="11" t="s">
        <v>704</v>
      </c>
      <c r="B471" s="67">
        <v>30</v>
      </c>
      <c r="C471" s="8">
        <v>27</v>
      </c>
      <c r="D471" s="67">
        <v>0</v>
      </c>
      <c r="F471" s="8">
        <v>28.3</v>
      </c>
      <c r="G471" s="8">
        <v>36.4</v>
      </c>
      <c r="H471" s="8">
        <v>187384</v>
      </c>
      <c r="I471" s="8">
        <v>31</v>
      </c>
      <c r="J471" s="8">
        <v>33.9</v>
      </c>
      <c r="K471" s="8">
        <v>206394</v>
      </c>
    </row>
    <row r="472" spans="1:11" x14ac:dyDescent="0.2">
      <c r="A472" s="11" t="s">
        <v>705</v>
      </c>
      <c r="B472" s="67">
        <v>31</v>
      </c>
      <c r="C472" s="8">
        <v>24</v>
      </c>
      <c r="D472" s="67">
        <v>0</v>
      </c>
      <c r="F472" s="8">
        <v>29.9</v>
      </c>
      <c r="G472" s="8">
        <v>32.9</v>
      </c>
      <c r="H472" s="8">
        <v>187384</v>
      </c>
      <c r="I472" s="8">
        <v>37.9</v>
      </c>
      <c r="J472" s="8">
        <v>30.9</v>
      </c>
      <c r="K472" s="8">
        <v>206394</v>
      </c>
    </row>
    <row r="473" spans="1:11" x14ac:dyDescent="0.2">
      <c r="A473" s="11" t="s">
        <v>706</v>
      </c>
      <c r="B473" s="67">
        <v>33</v>
      </c>
      <c r="C473" s="8">
        <v>20</v>
      </c>
      <c r="D473" s="67">
        <v>0</v>
      </c>
      <c r="F473" s="8">
        <v>30.9</v>
      </c>
      <c r="G473" s="8">
        <v>34.299999999999997</v>
      </c>
      <c r="H473" s="8">
        <v>187384</v>
      </c>
      <c r="I473" s="8">
        <v>33.700000000000003</v>
      </c>
      <c r="J473" s="8">
        <v>27</v>
      </c>
      <c r="K473" s="8">
        <v>206394</v>
      </c>
    </row>
    <row r="474" spans="1:11" x14ac:dyDescent="0.2">
      <c r="A474" s="11" t="s">
        <v>707</v>
      </c>
      <c r="B474" s="67">
        <v>34</v>
      </c>
      <c r="C474" s="8">
        <v>18</v>
      </c>
      <c r="D474" s="67">
        <v>0</v>
      </c>
      <c r="F474" s="8">
        <v>31.5</v>
      </c>
      <c r="G474" s="8">
        <v>34.299999999999997</v>
      </c>
      <c r="H474" s="8">
        <v>187384</v>
      </c>
      <c r="I474" s="8">
        <v>35.9</v>
      </c>
      <c r="J474" s="8">
        <v>28.7</v>
      </c>
      <c r="K474" s="8">
        <v>206394</v>
      </c>
    </row>
    <row r="475" spans="1:11" x14ac:dyDescent="0.2">
      <c r="A475" s="11" t="s">
        <v>708</v>
      </c>
      <c r="B475" s="67">
        <v>34</v>
      </c>
      <c r="C475" s="8">
        <v>17</v>
      </c>
      <c r="D475" s="67">
        <v>0</v>
      </c>
      <c r="F475" s="8">
        <v>31.8</v>
      </c>
      <c r="G475" s="8">
        <v>34.9</v>
      </c>
      <c r="H475" s="8">
        <v>187384</v>
      </c>
      <c r="I475" s="8">
        <v>32.1</v>
      </c>
      <c r="J475" s="8">
        <v>27.1</v>
      </c>
      <c r="K475" s="8">
        <v>206394</v>
      </c>
    </row>
    <row r="476" spans="1:11" x14ac:dyDescent="0.2">
      <c r="A476" s="11" t="s">
        <v>709</v>
      </c>
      <c r="B476" s="67">
        <v>35</v>
      </c>
      <c r="C476" s="8">
        <v>15</v>
      </c>
      <c r="D476" s="67">
        <v>0</v>
      </c>
      <c r="F476" s="8">
        <v>31</v>
      </c>
      <c r="G476" s="8">
        <v>35</v>
      </c>
      <c r="H476" s="8">
        <v>187384</v>
      </c>
      <c r="I476" s="8">
        <v>32.6</v>
      </c>
      <c r="J476" s="8">
        <v>25.8</v>
      </c>
      <c r="K476" s="8">
        <v>206394</v>
      </c>
    </row>
    <row r="477" spans="1:11" x14ac:dyDescent="0.2">
      <c r="A477" s="11" t="s">
        <v>710</v>
      </c>
      <c r="B477" s="67">
        <v>34</v>
      </c>
      <c r="C477" s="8">
        <v>15</v>
      </c>
      <c r="D477" s="67">
        <v>0</v>
      </c>
      <c r="F477" s="8">
        <v>30.7</v>
      </c>
      <c r="G477" s="8">
        <v>34.799999999999997</v>
      </c>
      <c r="H477" s="8">
        <v>187384</v>
      </c>
      <c r="I477" s="8">
        <v>30.9</v>
      </c>
      <c r="J477" s="8">
        <v>25.3</v>
      </c>
      <c r="K477" s="8">
        <v>206394</v>
      </c>
    </row>
    <row r="478" spans="1:11" x14ac:dyDescent="0.2">
      <c r="A478" s="11" t="s">
        <v>711</v>
      </c>
      <c r="B478" s="67">
        <v>33</v>
      </c>
      <c r="C478" s="8">
        <v>16</v>
      </c>
      <c r="D478" s="67">
        <v>0</v>
      </c>
      <c r="F478" s="8">
        <v>33.299999999999997</v>
      </c>
      <c r="G478" s="8">
        <v>29.6</v>
      </c>
      <c r="H478" s="8">
        <v>187588</v>
      </c>
      <c r="I478" s="8">
        <v>26.4</v>
      </c>
      <c r="J478" s="8">
        <v>32.799999999999997</v>
      </c>
      <c r="K478" s="8">
        <v>206394</v>
      </c>
    </row>
    <row r="479" spans="1:11" x14ac:dyDescent="0.2">
      <c r="A479" s="11" t="s">
        <v>712</v>
      </c>
      <c r="B479" s="67">
        <v>31</v>
      </c>
      <c r="C479" s="8">
        <v>19</v>
      </c>
      <c r="D479" s="67">
        <v>0</v>
      </c>
      <c r="F479" s="8">
        <v>30</v>
      </c>
      <c r="G479" s="8">
        <v>27.6</v>
      </c>
      <c r="H479" s="8">
        <v>187588</v>
      </c>
      <c r="I479" s="8">
        <v>30.2</v>
      </c>
      <c r="J479" s="8">
        <v>35.6</v>
      </c>
      <c r="K479" s="8">
        <v>206394</v>
      </c>
    </row>
    <row r="480" spans="1:11" x14ac:dyDescent="0.2">
      <c r="A480" s="11" t="s">
        <v>713</v>
      </c>
      <c r="B480" s="67">
        <v>29</v>
      </c>
      <c r="C480" s="8">
        <v>24</v>
      </c>
      <c r="D480" s="67">
        <v>0</v>
      </c>
      <c r="F480" s="8">
        <v>30.6</v>
      </c>
      <c r="G480" s="8">
        <v>28</v>
      </c>
      <c r="H480" s="8">
        <v>187588</v>
      </c>
      <c r="I480" s="8">
        <v>29.3</v>
      </c>
      <c r="J480" s="8">
        <v>34.299999999999997</v>
      </c>
      <c r="K480" s="8">
        <v>206394</v>
      </c>
    </row>
    <row r="481" spans="1:13" x14ac:dyDescent="0.2">
      <c r="A481" s="11" t="s">
        <v>714</v>
      </c>
      <c r="B481" s="67">
        <v>28</v>
      </c>
      <c r="C481" s="8">
        <v>29</v>
      </c>
      <c r="D481" s="67">
        <v>0</v>
      </c>
      <c r="F481" s="8">
        <v>28.6</v>
      </c>
      <c r="G481" s="8">
        <v>27.8</v>
      </c>
      <c r="H481" s="8">
        <v>187588</v>
      </c>
      <c r="I481" s="8">
        <v>34.1</v>
      </c>
      <c r="J481" s="8">
        <v>35.4</v>
      </c>
      <c r="K481" s="8">
        <v>206394</v>
      </c>
    </row>
    <row r="482" spans="1:13" x14ac:dyDescent="0.2">
      <c r="A482" s="11" t="s">
        <v>715</v>
      </c>
      <c r="B482" s="67">
        <v>27</v>
      </c>
      <c r="C482" s="8">
        <v>33</v>
      </c>
      <c r="D482" s="67">
        <v>1188</v>
      </c>
      <c r="F482" s="8">
        <v>26</v>
      </c>
      <c r="G482" s="8">
        <v>28.7</v>
      </c>
      <c r="H482" s="8">
        <v>187588</v>
      </c>
      <c r="I482" s="8">
        <v>37.9</v>
      </c>
      <c r="J482" s="8">
        <v>32.5</v>
      </c>
      <c r="K482" s="8">
        <v>206394</v>
      </c>
    </row>
    <row r="483" spans="1:13" x14ac:dyDescent="0.2">
      <c r="A483" s="11" t="s">
        <v>716</v>
      </c>
      <c r="B483" s="67">
        <v>26</v>
      </c>
      <c r="C483" s="8">
        <v>36</v>
      </c>
      <c r="D483" s="67">
        <v>1169</v>
      </c>
      <c r="F483" s="8">
        <v>28.3</v>
      </c>
      <c r="G483" s="8">
        <v>23.6</v>
      </c>
      <c r="H483" s="8">
        <v>187588</v>
      </c>
      <c r="I483" s="8">
        <v>33</v>
      </c>
      <c r="J483" s="8">
        <v>42.9</v>
      </c>
      <c r="K483" s="8">
        <v>206394</v>
      </c>
    </row>
    <row r="484" spans="1:13" x14ac:dyDescent="0.2">
      <c r="A484" s="11" t="s">
        <v>717</v>
      </c>
      <c r="B484" s="67">
        <v>25</v>
      </c>
      <c r="C484" s="8">
        <v>38</v>
      </c>
      <c r="D484" s="67">
        <v>1150</v>
      </c>
      <c r="E484" s="67">
        <v>697.66666666666663</v>
      </c>
      <c r="F484" s="69">
        <f>AVERAGE(F467:F482)</f>
        <v>28.960000000000004</v>
      </c>
      <c r="G484" s="69">
        <f>AVERAGE(G467:G482)</f>
        <v>31.046666666666674</v>
      </c>
      <c r="H484" s="69">
        <f>H492-H468</f>
        <v>812</v>
      </c>
      <c r="I484" s="69">
        <f>AVERAGE(I467:I482)</f>
        <v>36.666666666666664</v>
      </c>
      <c r="J484" s="69">
        <f>AVERAGE(J467:J482)</f>
        <v>34.060000000000009</v>
      </c>
      <c r="K484" s="69">
        <f>K492-K468</f>
        <v>0</v>
      </c>
      <c r="M484" s="15"/>
    </row>
    <row r="485" spans="1:13" x14ac:dyDescent="0.2">
      <c r="A485" s="11" t="s">
        <v>718</v>
      </c>
      <c r="B485" s="67">
        <v>24</v>
      </c>
      <c r="C485" s="8">
        <v>39</v>
      </c>
      <c r="D485" s="67">
        <v>1130</v>
      </c>
    </row>
    <row r="486" spans="1:13" x14ac:dyDescent="0.2">
      <c r="A486" s="11" t="s">
        <v>719</v>
      </c>
      <c r="B486" s="67">
        <v>23</v>
      </c>
      <c r="C486" s="8">
        <v>40</v>
      </c>
      <c r="D486" s="67">
        <v>1381</v>
      </c>
    </row>
    <row r="487" spans="1:13" x14ac:dyDescent="0.2">
      <c r="A487" s="11" t="s">
        <v>720</v>
      </c>
      <c r="B487" s="67">
        <v>22</v>
      </c>
      <c r="C487" s="8">
        <v>42</v>
      </c>
      <c r="D487" s="67">
        <v>1335</v>
      </c>
    </row>
    <row r="488" spans="1:13" x14ac:dyDescent="0.2">
      <c r="A488" s="11" t="s">
        <v>721</v>
      </c>
      <c r="B488" s="67">
        <v>22</v>
      </c>
      <c r="C488" s="8">
        <v>44</v>
      </c>
      <c r="D488" s="67">
        <v>1335</v>
      </c>
    </row>
    <row r="489" spans="1:13" x14ac:dyDescent="0.2">
      <c r="A489" s="11" t="s">
        <v>722</v>
      </c>
      <c r="B489" s="67">
        <v>21</v>
      </c>
      <c r="C489" s="8">
        <v>46</v>
      </c>
      <c r="D489" s="67">
        <v>1286</v>
      </c>
    </row>
    <row r="490" spans="1:13" x14ac:dyDescent="0.2">
      <c r="A490" s="11" t="s">
        <v>723</v>
      </c>
      <c r="B490" s="67">
        <v>20</v>
      </c>
      <c r="C490" s="8">
        <v>49</v>
      </c>
      <c r="D490" s="67">
        <v>1231</v>
      </c>
    </row>
    <row r="491" spans="1:13" x14ac:dyDescent="0.2">
      <c r="A491" s="11" t="s">
        <v>724</v>
      </c>
      <c r="B491" s="67">
        <v>20</v>
      </c>
      <c r="C491" s="8">
        <v>54</v>
      </c>
      <c r="D491" s="67">
        <v>1403</v>
      </c>
    </row>
    <row r="492" spans="1:13" x14ac:dyDescent="0.2">
      <c r="A492" s="11" t="s">
        <v>725</v>
      </c>
      <c r="B492" s="67">
        <v>20</v>
      </c>
      <c r="C492" s="8">
        <v>55</v>
      </c>
      <c r="D492" s="67">
        <v>1403</v>
      </c>
      <c r="F492" s="8">
        <v>18.100000000000001</v>
      </c>
      <c r="G492" s="8">
        <v>71.099999999999994</v>
      </c>
      <c r="H492" s="8">
        <v>187994</v>
      </c>
      <c r="I492" s="8">
        <v>20.100000000000001</v>
      </c>
      <c r="J492" s="8">
        <v>64.3</v>
      </c>
      <c r="K492" s="8">
        <v>206394</v>
      </c>
    </row>
    <row r="493" spans="1:13" x14ac:dyDescent="0.2">
      <c r="A493" s="11" t="s">
        <v>726</v>
      </c>
      <c r="B493" s="67">
        <v>22</v>
      </c>
      <c r="C493" s="8">
        <v>54</v>
      </c>
      <c r="D493" s="67">
        <v>1590</v>
      </c>
      <c r="F493" s="8">
        <v>18.3</v>
      </c>
      <c r="G493" s="8">
        <v>71.099999999999994</v>
      </c>
      <c r="H493" s="8">
        <v>187994</v>
      </c>
      <c r="I493" s="8">
        <v>20.6</v>
      </c>
      <c r="J493" s="8">
        <v>62.2</v>
      </c>
      <c r="K493" s="8">
        <v>206394</v>
      </c>
    </row>
    <row r="494" spans="1:13" x14ac:dyDescent="0.2">
      <c r="A494" s="11" t="s">
        <v>727</v>
      </c>
      <c r="B494" s="67">
        <v>23</v>
      </c>
      <c r="C494" s="8">
        <v>51</v>
      </c>
      <c r="D494" s="67">
        <v>1682</v>
      </c>
      <c r="F494" s="8">
        <v>19.8</v>
      </c>
      <c r="G494" s="8">
        <v>69.3</v>
      </c>
      <c r="H494" s="8">
        <v>187994</v>
      </c>
      <c r="I494" s="8">
        <v>21.5</v>
      </c>
      <c r="J494" s="8">
        <v>60.7</v>
      </c>
      <c r="K494" s="8">
        <v>206394</v>
      </c>
    </row>
    <row r="495" spans="1:13" x14ac:dyDescent="0.2">
      <c r="A495" s="11" t="s">
        <v>728</v>
      </c>
      <c r="B495" s="67">
        <v>24</v>
      </c>
      <c r="C495" s="8">
        <v>48</v>
      </c>
      <c r="D495" s="67">
        <v>1424</v>
      </c>
      <c r="F495" s="8">
        <v>19.600000000000001</v>
      </c>
      <c r="G495" s="8">
        <v>66.7</v>
      </c>
      <c r="H495" s="8">
        <v>187994</v>
      </c>
      <c r="I495" s="8">
        <v>21.5</v>
      </c>
      <c r="J495" s="8">
        <v>57.2</v>
      </c>
      <c r="K495" s="8">
        <v>206394</v>
      </c>
    </row>
    <row r="496" spans="1:13" x14ac:dyDescent="0.2">
      <c r="A496" s="11" t="s">
        <v>729</v>
      </c>
      <c r="B496" s="67">
        <v>24</v>
      </c>
      <c r="C496" s="8">
        <v>45</v>
      </c>
      <c r="D496" s="67">
        <v>1424</v>
      </c>
      <c r="F496" s="8">
        <v>21.3</v>
      </c>
      <c r="G496" s="8">
        <v>57.2</v>
      </c>
      <c r="H496" s="8">
        <v>188211</v>
      </c>
      <c r="I496" s="8">
        <v>24.6</v>
      </c>
      <c r="J496" s="8">
        <v>47</v>
      </c>
      <c r="K496" s="8">
        <v>206394</v>
      </c>
    </row>
    <row r="497" spans="1:13" x14ac:dyDescent="0.2">
      <c r="A497" s="11" t="s">
        <v>730</v>
      </c>
      <c r="B497" s="67">
        <v>25</v>
      </c>
      <c r="C497" s="8">
        <v>42</v>
      </c>
      <c r="D497" s="67">
        <v>1465</v>
      </c>
      <c r="F497" s="8">
        <v>21.5</v>
      </c>
      <c r="G497" s="8">
        <v>54.4</v>
      </c>
      <c r="H497" s="8">
        <v>188211</v>
      </c>
      <c r="I497" s="8">
        <v>23.8</v>
      </c>
      <c r="J497" s="8">
        <v>46.6</v>
      </c>
      <c r="K497" s="8">
        <v>206394</v>
      </c>
    </row>
    <row r="498" spans="1:13" x14ac:dyDescent="0.2">
      <c r="A498" s="11" t="s">
        <v>731</v>
      </c>
      <c r="B498" s="67">
        <v>26</v>
      </c>
      <c r="C498" s="8">
        <v>38</v>
      </c>
      <c r="D498" s="67">
        <v>1169</v>
      </c>
      <c r="F498" s="8">
        <v>23</v>
      </c>
      <c r="G498" s="8">
        <v>51.1</v>
      </c>
      <c r="H498" s="8">
        <v>188211</v>
      </c>
      <c r="I498" s="8">
        <v>25.3</v>
      </c>
      <c r="J498" s="8">
        <v>44.9</v>
      </c>
      <c r="K498" s="8">
        <v>206394</v>
      </c>
    </row>
    <row r="499" spans="1:13" x14ac:dyDescent="0.2">
      <c r="A499" s="11" t="s">
        <v>732</v>
      </c>
      <c r="B499" s="67">
        <v>26</v>
      </c>
      <c r="C499" s="8">
        <v>35</v>
      </c>
      <c r="D499" s="67">
        <v>1169</v>
      </c>
      <c r="F499" s="8">
        <v>23.6</v>
      </c>
      <c r="G499" s="8">
        <v>48.3</v>
      </c>
      <c r="H499" s="8">
        <v>188211</v>
      </c>
      <c r="I499" s="8">
        <v>27</v>
      </c>
      <c r="J499" s="8">
        <v>39.6</v>
      </c>
      <c r="K499" s="8">
        <v>206394</v>
      </c>
    </row>
    <row r="500" spans="1:13" x14ac:dyDescent="0.2">
      <c r="A500" s="11" t="s">
        <v>733</v>
      </c>
      <c r="B500" s="67">
        <v>27</v>
      </c>
      <c r="C500" s="8">
        <v>32</v>
      </c>
      <c r="D500" s="67">
        <v>1188</v>
      </c>
      <c r="F500" s="8">
        <v>24.2</v>
      </c>
      <c r="G500" s="8">
        <v>45.7</v>
      </c>
      <c r="H500" s="8">
        <v>188211</v>
      </c>
      <c r="I500" s="8">
        <v>27.5</v>
      </c>
      <c r="J500" s="8">
        <v>38.6</v>
      </c>
      <c r="K500" s="8">
        <v>206394</v>
      </c>
    </row>
    <row r="501" spans="1:13" x14ac:dyDescent="0.2">
      <c r="A501" s="11" t="s">
        <v>734</v>
      </c>
      <c r="B501" s="67">
        <v>27</v>
      </c>
      <c r="C501" s="8">
        <v>31</v>
      </c>
      <c r="D501" s="67">
        <v>1188</v>
      </c>
      <c r="F501" s="8">
        <v>25.9</v>
      </c>
      <c r="G501" s="8">
        <v>45.1</v>
      </c>
      <c r="H501" s="8">
        <v>188211</v>
      </c>
      <c r="I501" s="8">
        <v>27.8</v>
      </c>
      <c r="J501" s="8">
        <v>37.700000000000003</v>
      </c>
      <c r="K501" s="8">
        <v>206394</v>
      </c>
    </row>
    <row r="502" spans="1:13" x14ac:dyDescent="0.2">
      <c r="A502" s="11" t="s">
        <v>735</v>
      </c>
      <c r="B502" s="67">
        <v>26</v>
      </c>
      <c r="C502" s="8">
        <v>31</v>
      </c>
      <c r="D502" s="67">
        <v>1169</v>
      </c>
      <c r="F502" s="8">
        <v>21.2</v>
      </c>
      <c r="G502" s="8">
        <v>37.6</v>
      </c>
      <c r="H502" s="8">
        <v>188426</v>
      </c>
      <c r="I502" s="8">
        <v>23.8</v>
      </c>
      <c r="J502" s="8">
        <v>45</v>
      </c>
      <c r="K502" s="8">
        <v>206394</v>
      </c>
    </row>
    <row r="503" spans="1:13" x14ac:dyDescent="0.2">
      <c r="A503" s="11" t="s">
        <v>736</v>
      </c>
      <c r="B503" s="67">
        <v>25</v>
      </c>
      <c r="C503" s="8">
        <v>33</v>
      </c>
      <c r="D503" s="67">
        <v>1150</v>
      </c>
      <c r="F503" s="8">
        <v>26</v>
      </c>
      <c r="G503" s="8">
        <v>38.700000000000003</v>
      </c>
      <c r="H503" s="8">
        <v>188426</v>
      </c>
      <c r="I503" s="8">
        <v>23.3</v>
      </c>
      <c r="J503" s="8">
        <v>45.3</v>
      </c>
      <c r="K503" s="8">
        <v>206394</v>
      </c>
    </row>
    <row r="504" spans="1:13" x14ac:dyDescent="0.2">
      <c r="A504" s="11" t="s">
        <v>737</v>
      </c>
      <c r="B504" s="67">
        <v>23</v>
      </c>
      <c r="C504" s="8">
        <v>37</v>
      </c>
      <c r="D504" s="67">
        <v>1107</v>
      </c>
      <c r="F504" s="8">
        <v>25.3</v>
      </c>
      <c r="G504" s="8">
        <v>38.4</v>
      </c>
      <c r="H504" s="8">
        <v>188426</v>
      </c>
      <c r="I504" s="8">
        <v>22.2</v>
      </c>
      <c r="J504" s="8">
        <v>45</v>
      </c>
      <c r="K504" s="8">
        <v>206394</v>
      </c>
    </row>
    <row r="505" spans="1:13" x14ac:dyDescent="0.2">
      <c r="A505" s="11" t="s">
        <v>738</v>
      </c>
      <c r="B505" s="67">
        <v>23</v>
      </c>
      <c r="C505" s="8">
        <v>39</v>
      </c>
      <c r="D505" s="67">
        <v>1107</v>
      </c>
      <c r="F505" s="8">
        <v>21.1</v>
      </c>
      <c r="G505" s="8">
        <v>30.3</v>
      </c>
      <c r="H505" s="8">
        <v>188426</v>
      </c>
      <c r="I505" s="8">
        <v>23.6</v>
      </c>
      <c r="J505" s="8">
        <v>42.9</v>
      </c>
      <c r="K505" s="8">
        <v>206394</v>
      </c>
    </row>
    <row r="506" spans="1:13" x14ac:dyDescent="0.2">
      <c r="A506" s="11" t="s">
        <v>739</v>
      </c>
      <c r="B506" s="67">
        <v>22</v>
      </c>
      <c r="C506" s="8">
        <v>44</v>
      </c>
      <c r="D506" s="67">
        <v>1335</v>
      </c>
      <c r="F506" s="8">
        <v>23.1</v>
      </c>
      <c r="G506" s="8">
        <v>47.5</v>
      </c>
      <c r="H506" s="8">
        <v>188426</v>
      </c>
      <c r="I506" s="8">
        <v>19.899999999999999</v>
      </c>
      <c r="J506" s="8">
        <v>56.6</v>
      </c>
      <c r="K506" s="8">
        <v>206394</v>
      </c>
    </row>
    <row r="507" spans="1:13" x14ac:dyDescent="0.2">
      <c r="A507" s="11" t="s">
        <v>740</v>
      </c>
      <c r="B507" s="67">
        <v>20</v>
      </c>
      <c r="C507" s="8">
        <v>49</v>
      </c>
      <c r="D507" s="67">
        <v>1231</v>
      </c>
      <c r="F507" s="8" t="s">
        <v>537</v>
      </c>
      <c r="G507" s="8" t="s">
        <v>537</v>
      </c>
      <c r="H507" s="8" t="s">
        <v>537</v>
      </c>
      <c r="I507" s="8" t="s">
        <v>537</v>
      </c>
      <c r="J507" s="8" t="s">
        <v>537</v>
      </c>
      <c r="K507" s="8" t="s">
        <v>537</v>
      </c>
    </row>
    <row r="508" spans="1:13" x14ac:dyDescent="0.2">
      <c r="A508" s="11" t="s">
        <v>741</v>
      </c>
      <c r="B508" s="67">
        <v>19</v>
      </c>
      <c r="C508" s="8">
        <v>53</v>
      </c>
      <c r="D508" s="67">
        <v>1305</v>
      </c>
      <c r="E508" s="67">
        <v>1300.2916666666667</v>
      </c>
      <c r="F508" s="69">
        <f>AVERAGE(F491:F506)</f>
        <v>22.133333333333336</v>
      </c>
      <c r="G508" s="69">
        <f>AVERAGE(G491:G506)</f>
        <v>51.5</v>
      </c>
      <c r="H508" s="69">
        <f>H516-H492</f>
        <v>834</v>
      </c>
      <c r="I508" s="69">
        <f>AVERAGE(I491:I506)</f>
        <v>23.500000000000004</v>
      </c>
      <c r="J508" s="69">
        <f>AVERAGE(J491:J506)</f>
        <v>48.906666666666659</v>
      </c>
      <c r="K508" s="69">
        <f>K516-K492</f>
        <v>0</v>
      </c>
      <c r="M508" s="15"/>
    </row>
    <row r="509" spans="1:13" x14ac:dyDescent="0.2">
      <c r="A509" s="11" t="s">
        <v>742</v>
      </c>
      <c r="B509" s="67">
        <v>18</v>
      </c>
      <c r="C509" s="8">
        <v>57</v>
      </c>
      <c r="D509" s="67">
        <v>1206</v>
      </c>
    </row>
    <row r="510" spans="1:13" x14ac:dyDescent="0.2">
      <c r="A510" s="11" t="s">
        <v>743</v>
      </c>
      <c r="B510" s="67">
        <v>18</v>
      </c>
      <c r="C510" s="8">
        <v>59</v>
      </c>
      <c r="D510" s="67">
        <v>1206</v>
      </c>
    </row>
    <row r="511" spans="1:13" x14ac:dyDescent="0.2">
      <c r="A511" s="11" t="s">
        <v>744</v>
      </c>
      <c r="B511" s="67">
        <v>17</v>
      </c>
      <c r="C511" s="8">
        <v>64</v>
      </c>
      <c r="D511" s="67">
        <v>1242</v>
      </c>
    </row>
    <row r="512" spans="1:13" x14ac:dyDescent="0.2">
      <c r="A512" s="11" t="s">
        <v>745</v>
      </c>
      <c r="B512" s="67">
        <v>16</v>
      </c>
      <c r="C512" s="8">
        <v>67</v>
      </c>
      <c r="D512" s="67">
        <v>1173</v>
      </c>
    </row>
    <row r="513" spans="1:11" x14ac:dyDescent="0.2">
      <c r="A513" s="11" t="s">
        <v>746</v>
      </c>
      <c r="B513" s="67">
        <v>16</v>
      </c>
      <c r="C513" s="8">
        <v>71</v>
      </c>
      <c r="D513" s="67">
        <v>1607</v>
      </c>
    </row>
    <row r="514" spans="1:11" x14ac:dyDescent="0.2">
      <c r="A514" s="11" t="s">
        <v>747</v>
      </c>
      <c r="B514" s="67">
        <v>5</v>
      </c>
      <c r="C514" s="8">
        <v>75</v>
      </c>
      <c r="D514" s="67">
        <v>0</v>
      </c>
    </row>
    <row r="515" spans="1:11" x14ac:dyDescent="0.2">
      <c r="A515" s="11" t="s">
        <v>748</v>
      </c>
      <c r="B515" s="67">
        <v>15</v>
      </c>
      <c r="C515" s="8">
        <v>76</v>
      </c>
      <c r="D515" s="67">
        <v>1423</v>
      </c>
    </row>
    <row r="516" spans="1:11" x14ac:dyDescent="0.2">
      <c r="A516" s="11" t="s">
        <v>749</v>
      </c>
      <c r="B516" s="67">
        <v>16</v>
      </c>
      <c r="C516" s="8">
        <v>75</v>
      </c>
      <c r="D516" s="67">
        <v>1607</v>
      </c>
      <c r="F516" s="8">
        <v>14.7</v>
      </c>
      <c r="G516" s="8">
        <v>79.099999999999994</v>
      </c>
      <c r="H516" s="8">
        <v>188828</v>
      </c>
      <c r="I516" s="8">
        <v>17.5</v>
      </c>
      <c r="J516" s="8">
        <v>68.400000000000006</v>
      </c>
      <c r="K516" s="8">
        <v>206394</v>
      </c>
    </row>
    <row r="517" spans="1:11" x14ac:dyDescent="0.2">
      <c r="A517" s="11" t="s">
        <v>750</v>
      </c>
      <c r="B517" s="67">
        <v>19</v>
      </c>
      <c r="C517" s="8">
        <v>65</v>
      </c>
      <c r="D517" s="67">
        <v>1444</v>
      </c>
      <c r="F517" s="8">
        <v>17</v>
      </c>
      <c r="G517" s="8">
        <v>71.099999999999994</v>
      </c>
      <c r="H517" s="8">
        <v>188828</v>
      </c>
      <c r="I517" s="8">
        <v>19.600000000000001</v>
      </c>
      <c r="J517" s="8">
        <v>62.5</v>
      </c>
      <c r="K517" s="8">
        <v>206394</v>
      </c>
    </row>
    <row r="518" spans="1:11" x14ac:dyDescent="0.2">
      <c r="A518" s="11" t="s">
        <v>751</v>
      </c>
      <c r="B518" s="67">
        <v>22</v>
      </c>
      <c r="C518" s="8">
        <v>54</v>
      </c>
      <c r="D518" s="67">
        <v>1590</v>
      </c>
      <c r="F518" s="8">
        <v>18.600000000000001</v>
      </c>
      <c r="G518" s="8">
        <v>68</v>
      </c>
      <c r="H518" s="8">
        <v>188828</v>
      </c>
      <c r="I518" s="8">
        <v>21.3</v>
      </c>
      <c r="J518" s="8">
        <v>58.3</v>
      </c>
      <c r="K518" s="8">
        <v>206394</v>
      </c>
    </row>
    <row r="519" spans="1:11" x14ac:dyDescent="0.2">
      <c r="A519" s="11" t="s">
        <v>752</v>
      </c>
      <c r="B519" s="67">
        <v>24</v>
      </c>
      <c r="C519" s="8">
        <v>45</v>
      </c>
      <c r="D519" s="67">
        <v>1424</v>
      </c>
      <c r="F519" s="8">
        <v>20.3</v>
      </c>
      <c r="G519" s="8">
        <v>64</v>
      </c>
      <c r="H519" s="8">
        <v>188828</v>
      </c>
      <c r="I519" s="8">
        <v>23.1</v>
      </c>
      <c r="J519" s="8">
        <v>54.4</v>
      </c>
      <c r="K519" s="8">
        <v>206394</v>
      </c>
    </row>
    <row r="520" spans="1:11" x14ac:dyDescent="0.2">
      <c r="A520" s="11" t="s">
        <v>753</v>
      </c>
      <c r="B520" s="67">
        <v>26</v>
      </c>
      <c r="C520" s="8">
        <v>39</v>
      </c>
      <c r="D520" s="67">
        <v>1169</v>
      </c>
      <c r="F520" s="8">
        <v>22.6</v>
      </c>
      <c r="G520" s="8">
        <v>56</v>
      </c>
      <c r="H520" s="8">
        <v>188954</v>
      </c>
      <c r="I520" s="8">
        <v>25.8</v>
      </c>
      <c r="J520" s="8">
        <v>48.7</v>
      </c>
      <c r="K520" s="8">
        <v>206394</v>
      </c>
    </row>
    <row r="521" spans="1:11" x14ac:dyDescent="0.2">
      <c r="A521" s="11" t="s">
        <v>754</v>
      </c>
      <c r="B521" s="67">
        <v>28</v>
      </c>
      <c r="C521" s="8">
        <v>34</v>
      </c>
      <c r="D521" s="67">
        <v>1209</v>
      </c>
      <c r="F521" s="8">
        <v>24.1</v>
      </c>
      <c r="G521" s="8">
        <v>52.5</v>
      </c>
      <c r="H521" s="8">
        <v>188954</v>
      </c>
      <c r="I521" s="8">
        <v>26.6</v>
      </c>
      <c r="J521" s="8">
        <v>45.4</v>
      </c>
      <c r="K521" s="8">
        <v>206394</v>
      </c>
    </row>
    <row r="522" spans="1:11" x14ac:dyDescent="0.2">
      <c r="A522" s="11" t="s">
        <v>755</v>
      </c>
      <c r="B522" s="67">
        <v>29</v>
      </c>
      <c r="C522" s="8">
        <v>30</v>
      </c>
      <c r="D522" s="67">
        <v>1232</v>
      </c>
      <c r="F522" s="8" t="s">
        <v>537</v>
      </c>
      <c r="G522" s="8" t="s">
        <v>537</v>
      </c>
      <c r="H522" s="8">
        <v>188954</v>
      </c>
      <c r="I522" s="8" t="s">
        <v>537</v>
      </c>
      <c r="J522" s="8" t="s">
        <v>537</v>
      </c>
      <c r="K522" s="8">
        <v>206394</v>
      </c>
    </row>
    <row r="523" spans="1:11" x14ac:dyDescent="0.2">
      <c r="A523" s="11" t="s">
        <v>756</v>
      </c>
      <c r="B523" s="67">
        <v>30</v>
      </c>
      <c r="C523" s="8">
        <v>28</v>
      </c>
      <c r="D523" s="67">
        <v>0</v>
      </c>
      <c r="F523" s="8" t="s">
        <v>537</v>
      </c>
      <c r="G523" s="8" t="s">
        <v>537</v>
      </c>
      <c r="H523" s="8">
        <v>188954</v>
      </c>
      <c r="I523" s="8" t="s">
        <v>537</v>
      </c>
      <c r="J523" s="8" t="s">
        <v>537</v>
      </c>
      <c r="K523" s="8">
        <v>206394</v>
      </c>
    </row>
    <row r="524" spans="1:11" x14ac:dyDescent="0.2">
      <c r="A524" s="11" t="s">
        <v>757</v>
      </c>
      <c r="B524" s="67">
        <v>30</v>
      </c>
      <c r="C524" s="8">
        <v>27</v>
      </c>
      <c r="D524" s="67">
        <v>0</v>
      </c>
      <c r="F524" s="8">
        <v>25.6</v>
      </c>
      <c r="G524" s="8">
        <v>37.1</v>
      </c>
      <c r="H524" s="8">
        <v>188954</v>
      </c>
      <c r="I524" s="8">
        <v>29.1</v>
      </c>
      <c r="J524" s="8">
        <v>37.1</v>
      </c>
      <c r="K524" s="8">
        <v>206394</v>
      </c>
    </row>
    <row r="525" spans="1:11" x14ac:dyDescent="0.2">
      <c r="A525" s="11" t="s">
        <v>758</v>
      </c>
      <c r="B525" s="67">
        <v>30</v>
      </c>
      <c r="C525" s="8">
        <v>26</v>
      </c>
      <c r="D525" s="67">
        <v>0</v>
      </c>
      <c r="F525" s="8">
        <v>26.6</v>
      </c>
      <c r="G525" s="8">
        <v>37.799999999999997</v>
      </c>
      <c r="H525" s="8">
        <v>188954</v>
      </c>
      <c r="I525" s="8">
        <v>29.6</v>
      </c>
      <c r="J525" s="8">
        <v>37.799999999999997</v>
      </c>
      <c r="K525" s="8">
        <v>206394</v>
      </c>
    </row>
    <row r="526" spans="1:11" x14ac:dyDescent="0.2">
      <c r="A526" s="11" t="s">
        <v>759</v>
      </c>
      <c r="B526" s="67">
        <v>30</v>
      </c>
      <c r="C526" s="8">
        <v>27</v>
      </c>
      <c r="D526" s="67">
        <v>0</v>
      </c>
      <c r="F526" s="8">
        <v>27.1</v>
      </c>
      <c r="G526" s="8">
        <v>36.4</v>
      </c>
      <c r="H526" s="8">
        <v>188954</v>
      </c>
      <c r="I526" s="8">
        <v>30.1</v>
      </c>
      <c r="J526" s="8">
        <v>36.4</v>
      </c>
      <c r="K526" s="8">
        <v>206394</v>
      </c>
    </row>
    <row r="527" spans="1:11" x14ac:dyDescent="0.2">
      <c r="A527" s="11" t="s">
        <v>760</v>
      </c>
      <c r="B527" s="67">
        <v>28</v>
      </c>
      <c r="C527" s="8">
        <v>31</v>
      </c>
      <c r="D527" s="67">
        <v>1209</v>
      </c>
      <c r="F527" s="8">
        <v>30.1</v>
      </c>
      <c r="G527" s="8">
        <v>43.5</v>
      </c>
      <c r="H527" s="8">
        <v>189044</v>
      </c>
      <c r="I527" s="8">
        <v>26.1</v>
      </c>
      <c r="J527" s="8">
        <v>43.5</v>
      </c>
      <c r="K527" s="8">
        <v>206394</v>
      </c>
    </row>
    <row r="528" spans="1:11" x14ac:dyDescent="0.2">
      <c r="A528" s="11" t="s">
        <v>761</v>
      </c>
      <c r="B528" s="67">
        <v>26</v>
      </c>
      <c r="C528" s="8">
        <v>35</v>
      </c>
      <c r="D528" s="67">
        <v>1169</v>
      </c>
      <c r="F528" s="8">
        <v>29</v>
      </c>
      <c r="G528" s="8">
        <v>44.4</v>
      </c>
      <c r="H528" s="8">
        <v>189221</v>
      </c>
      <c r="I528" s="8">
        <v>25.8</v>
      </c>
      <c r="J528" s="8">
        <v>44.4</v>
      </c>
      <c r="K528" s="8">
        <v>206394</v>
      </c>
    </row>
    <row r="529" spans="1:13" x14ac:dyDescent="0.2">
      <c r="A529" s="11" t="s">
        <v>762</v>
      </c>
      <c r="B529" s="67">
        <v>25</v>
      </c>
      <c r="C529" s="8">
        <v>38</v>
      </c>
      <c r="D529" s="67">
        <v>1150</v>
      </c>
      <c r="F529" s="8" t="s">
        <v>537</v>
      </c>
      <c r="G529" s="8" t="s">
        <v>537</v>
      </c>
      <c r="H529" s="8" t="s">
        <v>537</v>
      </c>
      <c r="I529" s="8" t="s">
        <v>537</v>
      </c>
      <c r="J529" s="8" t="s">
        <v>537</v>
      </c>
      <c r="K529" s="8" t="s">
        <v>537</v>
      </c>
    </row>
    <row r="530" spans="1:13" x14ac:dyDescent="0.2">
      <c r="A530" s="11" t="s">
        <v>763</v>
      </c>
      <c r="B530" s="67">
        <v>23</v>
      </c>
      <c r="C530" s="8">
        <v>42</v>
      </c>
      <c r="D530" s="67">
        <v>1381</v>
      </c>
      <c r="F530" s="8" t="s">
        <v>537</v>
      </c>
      <c r="G530" s="8" t="s">
        <v>537</v>
      </c>
      <c r="H530" s="8" t="s">
        <v>537</v>
      </c>
      <c r="I530" s="8" t="s">
        <v>537</v>
      </c>
      <c r="J530" s="8" t="s">
        <v>537</v>
      </c>
      <c r="K530" s="8" t="s">
        <v>537</v>
      </c>
    </row>
    <row r="531" spans="1:13" x14ac:dyDescent="0.2">
      <c r="A531" s="11" t="s">
        <v>764</v>
      </c>
      <c r="B531" s="67">
        <v>22</v>
      </c>
      <c r="C531" s="8">
        <v>46</v>
      </c>
      <c r="D531" s="67">
        <v>1335</v>
      </c>
      <c r="F531" s="8" t="s">
        <v>537</v>
      </c>
      <c r="G531" s="8" t="s">
        <v>537</v>
      </c>
      <c r="H531" s="8" t="s">
        <v>537</v>
      </c>
      <c r="I531" s="8" t="s">
        <v>537</v>
      </c>
      <c r="J531" s="8" t="s">
        <v>537</v>
      </c>
      <c r="K531" s="8" t="s">
        <v>537</v>
      </c>
    </row>
    <row r="532" spans="1:13" x14ac:dyDescent="0.2">
      <c r="A532" s="11" t="s">
        <v>765</v>
      </c>
      <c r="B532" s="67">
        <v>21</v>
      </c>
      <c r="C532" s="8">
        <v>50</v>
      </c>
      <c r="D532" s="67">
        <v>1497</v>
      </c>
      <c r="E532" s="67">
        <v>1053.0416666666667</v>
      </c>
      <c r="F532" s="69">
        <f>AVERAGE(F515:F530)</f>
        <v>23.245454545454542</v>
      </c>
      <c r="G532" s="69">
        <f>AVERAGE(G515:G530)</f>
        <v>53.627272727272725</v>
      </c>
      <c r="H532" s="69">
        <f>H540-H516</f>
        <v>824</v>
      </c>
      <c r="I532" s="69">
        <f>AVERAGE(I515:I530)</f>
        <v>24.963636363636361</v>
      </c>
      <c r="J532" s="69">
        <f>AVERAGE(J515:J530)</f>
        <v>48.809090909090905</v>
      </c>
      <c r="K532" s="69">
        <f>K540-K516</f>
        <v>0</v>
      </c>
      <c r="M532" s="15"/>
    </row>
    <row r="533" spans="1:13" x14ac:dyDescent="0.2">
      <c r="A533" s="11" t="s">
        <v>766</v>
      </c>
      <c r="B533" s="67">
        <v>20</v>
      </c>
      <c r="C533" s="8">
        <v>52</v>
      </c>
      <c r="D533" s="67">
        <v>1403</v>
      </c>
    </row>
    <row r="534" spans="1:13" x14ac:dyDescent="0.2">
      <c r="A534" s="11" t="s">
        <v>767</v>
      </c>
      <c r="B534" s="67">
        <v>20</v>
      </c>
      <c r="C534" s="8">
        <v>54</v>
      </c>
      <c r="D534" s="67">
        <v>1403</v>
      </c>
    </row>
    <row r="535" spans="1:13" x14ac:dyDescent="0.2">
      <c r="A535" s="11" t="s">
        <v>768</v>
      </c>
      <c r="B535" s="67">
        <v>19</v>
      </c>
      <c r="C535" s="8">
        <v>57</v>
      </c>
      <c r="D535" s="67">
        <v>1305</v>
      </c>
    </row>
    <row r="536" spans="1:13" x14ac:dyDescent="0.2">
      <c r="A536" s="11" t="s">
        <v>769</v>
      </c>
      <c r="B536" s="67">
        <v>18</v>
      </c>
      <c r="C536" s="8">
        <v>60</v>
      </c>
      <c r="D536" s="67">
        <v>1333</v>
      </c>
    </row>
    <row r="537" spans="1:13" x14ac:dyDescent="0.2">
      <c r="A537" s="11" t="s">
        <v>770</v>
      </c>
      <c r="B537" s="67">
        <v>18</v>
      </c>
      <c r="C537" s="8">
        <v>61</v>
      </c>
      <c r="D537" s="67">
        <v>1333</v>
      </c>
    </row>
    <row r="538" spans="1:13" x14ac:dyDescent="0.2">
      <c r="A538" s="11" t="s">
        <v>771</v>
      </c>
      <c r="B538" s="67">
        <v>18</v>
      </c>
      <c r="C538" s="8">
        <v>62</v>
      </c>
      <c r="D538" s="67">
        <v>1333</v>
      </c>
    </row>
    <row r="539" spans="1:13" x14ac:dyDescent="0.2">
      <c r="A539" s="11" t="s">
        <v>772</v>
      </c>
      <c r="B539" s="67">
        <v>18</v>
      </c>
      <c r="C539" s="8">
        <v>62</v>
      </c>
      <c r="D539" s="67">
        <v>1333</v>
      </c>
    </row>
    <row r="540" spans="1:13" x14ac:dyDescent="0.2">
      <c r="A540" s="11" t="s">
        <v>773</v>
      </c>
      <c r="B540" s="67">
        <v>19</v>
      </c>
      <c r="C540" s="8">
        <v>60</v>
      </c>
      <c r="D540" s="67">
        <v>1444</v>
      </c>
      <c r="F540" s="8">
        <v>19.3</v>
      </c>
      <c r="G540" s="8">
        <v>66.7</v>
      </c>
      <c r="H540" s="8">
        <v>189652</v>
      </c>
      <c r="I540" s="8">
        <v>22.3</v>
      </c>
      <c r="J540" s="8">
        <v>59.7</v>
      </c>
      <c r="K540" s="8">
        <v>206394</v>
      </c>
    </row>
    <row r="541" spans="1:13" x14ac:dyDescent="0.2">
      <c r="A541" s="11" t="s">
        <v>774</v>
      </c>
      <c r="B541" s="67">
        <v>22</v>
      </c>
      <c r="C541" s="8">
        <v>50</v>
      </c>
      <c r="D541" s="67">
        <v>1590</v>
      </c>
      <c r="F541" s="8">
        <v>21.7</v>
      </c>
      <c r="G541" s="8">
        <v>60.2</v>
      </c>
      <c r="H541" s="8">
        <v>189652</v>
      </c>
      <c r="I541" s="8">
        <v>25</v>
      </c>
      <c r="J541" s="8">
        <v>50.4</v>
      </c>
      <c r="K541" s="8">
        <v>206394</v>
      </c>
    </row>
    <row r="542" spans="1:13" x14ac:dyDescent="0.2">
      <c r="A542" s="11" t="s">
        <v>775</v>
      </c>
      <c r="B542" s="67">
        <v>25</v>
      </c>
      <c r="C542" s="8">
        <v>52</v>
      </c>
      <c r="D542" s="67">
        <v>1861</v>
      </c>
      <c r="F542" s="8">
        <v>23.8</v>
      </c>
      <c r="G542" s="8">
        <v>55.1</v>
      </c>
      <c r="H542" s="8">
        <v>189700</v>
      </c>
      <c r="I542" s="8">
        <v>26.9</v>
      </c>
      <c r="J542" s="8">
        <v>46.8</v>
      </c>
      <c r="K542" s="8">
        <v>206394</v>
      </c>
    </row>
    <row r="543" spans="1:13" x14ac:dyDescent="0.2">
      <c r="A543" s="11" t="s">
        <v>776</v>
      </c>
      <c r="B543" s="67">
        <v>27</v>
      </c>
      <c r="C543" s="8">
        <v>35</v>
      </c>
      <c r="D543" s="67">
        <v>1188</v>
      </c>
      <c r="F543" s="8">
        <v>25.8</v>
      </c>
      <c r="G543" s="8">
        <v>52.4</v>
      </c>
      <c r="H543" s="8">
        <v>189700</v>
      </c>
      <c r="I543" s="8">
        <v>27.5</v>
      </c>
      <c r="J543" s="8">
        <v>46.2</v>
      </c>
      <c r="K543" s="8">
        <v>206394</v>
      </c>
    </row>
    <row r="544" spans="1:13" x14ac:dyDescent="0.2">
      <c r="A544" s="11" t="s">
        <v>777</v>
      </c>
      <c r="B544" s="67">
        <v>29</v>
      </c>
      <c r="C544" s="8">
        <v>30</v>
      </c>
      <c r="D544" s="67">
        <v>1232</v>
      </c>
      <c r="F544" s="8">
        <v>27</v>
      </c>
      <c r="G544" s="8">
        <v>52.1</v>
      </c>
      <c r="H544" s="8">
        <v>189941</v>
      </c>
      <c r="I544" s="8">
        <v>27.6</v>
      </c>
      <c r="J544" s="8">
        <v>43</v>
      </c>
      <c r="K544" s="8">
        <v>206394</v>
      </c>
    </row>
    <row r="545" spans="1:13" x14ac:dyDescent="0.2">
      <c r="A545" s="11" t="s">
        <v>778</v>
      </c>
      <c r="B545" s="67">
        <v>30</v>
      </c>
      <c r="C545" s="8">
        <v>28</v>
      </c>
      <c r="D545" s="67">
        <v>0</v>
      </c>
      <c r="F545" s="8">
        <v>29.6</v>
      </c>
      <c r="G545" s="8">
        <v>42.7</v>
      </c>
      <c r="H545" s="8">
        <v>189976</v>
      </c>
      <c r="I545" s="8">
        <v>31</v>
      </c>
      <c r="J545" s="8">
        <v>36.9</v>
      </c>
      <c r="K545" s="8">
        <v>206394</v>
      </c>
    </row>
    <row r="546" spans="1:13" x14ac:dyDescent="0.2">
      <c r="A546" s="11" t="s">
        <v>779</v>
      </c>
      <c r="B546" s="67">
        <v>30</v>
      </c>
      <c r="C546" s="8">
        <v>27</v>
      </c>
      <c r="D546" s="67">
        <v>0</v>
      </c>
      <c r="F546" s="8">
        <v>31.3</v>
      </c>
      <c r="G546" s="8">
        <v>43.1</v>
      </c>
      <c r="H546" s="8">
        <v>189976</v>
      </c>
      <c r="I546" s="8">
        <v>28.4</v>
      </c>
      <c r="J546" s="8">
        <v>53.1</v>
      </c>
      <c r="K546" s="8">
        <v>206394</v>
      </c>
    </row>
    <row r="547" spans="1:13" x14ac:dyDescent="0.2">
      <c r="A547" s="11" t="s">
        <v>780</v>
      </c>
      <c r="B547" s="67">
        <v>32</v>
      </c>
      <c r="C547" s="8">
        <v>25</v>
      </c>
      <c r="D547" s="67">
        <v>0</v>
      </c>
      <c r="F547" s="8">
        <v>29.6</v>
      </c>
      <c r="G547" s="8">
        <v>40.6</v>
      </c>
      <c r="H547" s="8">
        <v>189976</v>
      </c>
      <c r="I547" s="8">
        <v>33</v>
      </c>
      <c r="J547" s="8">
        <v>33.700000000000003</v>
      </c>
      <c r="K547" s="8">
        <v>206394</v>
      </c>
    </row>
    <row r="548" spans="1:13" x14ac:dyDescent="0.2">
      <c r="A548" s="11" t="s">
        <v>781</v>
      </c>
      <c r="B548" s="67">
        <v>32</v>
      </c>
      <c r="C548" s="8">
        <v>24</v>
      </c>
      <c r="D548" s="67">
        <v>0</v>
      </c>
      <c r="F548" s="8">
        <v>28.5</v>
      </c>
      <c r="G548" s="8">
        <v>42.6</v>
      </c>
      <c r="H548" s="8">
        <v>1890230</v>
      </c>
      <c r="I548" s="8">
        <v>32.5</v>
      </c>
      <c r="J548" s="8">
        <v>39.299999999999997</v>
      </c>
      <c r="K548" s="8">
        <v>206394</v>
      </c>
    </row>
    <row r="549" spans="1:13" x14ac:dyDescent="0.2">
      <c r="A549" s="11" t="s">
        <v>782</v>
      </c>
      <c r="B549" s="67">
        <v>32</v>
      </c>
      <c r="C549" s="8">
        <v>25</v>
      </c>
      <c r="D549" s="67">
        <v>0</v>
      </c>
      <c r="F549" s="8">
        <v>28.7</v>
      </c>
      <c r="G549" s="8">
        <v>40.9</v>
      </c>
      <c r="H549" s="8">
        <v>1890230</v>
      </c>
      <c r="I549" s="8">
        <v>32.6</v>
      </c>
      <c r="J549" s="8">
        <v>34.200000000000003</v>
      </c>
      <c r="K549" s="8">
        <v>206394</v>
      </c>
    </row>
    <row r="550" spans="1:13" x14ac:dyDescent="0.2">
      <c r="A550" s="11" t="s">
        <v>783</v>
      </c>
      <c r="B550" s="67">
        <v>31</v>
      </c>
      <c r="C550" s="8">
        <v>26</v>
      </c>
      <c r="D550" s="67">
        <v>0</v>
      </c>
    </row>
    <row r="551" spans="1:13" x14ac:dyDescent="0.2">
      <c r="A551" s="11" t="s">
        <v>784</v>
      </c>
      <c r="B551" s="67">
        <v>29</v>
      </c>
      <c r="C551" s="8">
        <v>29</v>
      </c>
      <c r="D551" s="67">
        <v>0</v>
      </c>
    </row>
    <row r="552" spans="1:13" x14ac:dyDescent="0.2">
      <c r="A552" s="11" t="s">
        <v>785</v>
      </c>
      <c r="B552" s="67">
        <v>27</v>
      </c>
      <c r="C552" s="8">
        <v>35</v>
      </c>
      <c r="D552" s="67">
        <v>1188</v>
      </c>
    </row>
    <row r="553" spans="1:13" x14ac:dyDescent="0.2">
      <c r="A553" s="11" t="s">
        <v>786</v>
      </c>
      <c r="B553" s="67">
        <v>25</v>
      </c>
      <c r="C553" s="8">
        <v>41</v>
      </c>
      <c r="D553" s="67">
        <v>1465</v>
      </c>
    </row>
    <row r="554" spans="1:13" x14ac:dyDescent="0.2">
      <c r="A554" s="11" t="s">
        <v>787</v>
      </c>
      <c r="B554" s="67">
        <v>25</v>
      </c>
      <c r="C554" s="8">
        <v>44</v>
      </c>
      <c r="D554" s="67">
        <v>1465</v>
      </c>
    </row>
    <row r="555" spans="1:13" x14ac:dyDescent="0.2">
      <c r="A555" s="11" t="s">
        <v>788</v>
      </c>
      <c r="B555" s="67">
        <v>24</v>
      </c>
      <c r="C555" s="8">
        <v>48</v>
      </c>
      <c r="D555" s="67">
        <v>1424</v>
      </c>
    </row>
    <row r="556" spans="1:13" x14ac:dyDescent="0.2">
      <c r="A556" s="11" t="s">
        <v>789</v>
      </c>
      <c r="B556" s="67">
        <v>23</v>
      </c>
      <c r="C556" s="8">
        <v>49</v>
      </c>
      <c r="D556" s="67">
        <v>1381</v>
      </c>
      <c r="E556" s="67">
        <v>986.70833333333337</v>
      </c>
      <c r="F556" s="69">
        <f>AVERAGE(F539:F554)</f>
        <v>26.53</v>
      </c>
      <c r="G556" s="69">
        <f>AVERAGE(G539:G554)</f>
        <v>49.64</v>
      </c>
      <c r="H556" s="96">
        <f>H612-H540</f>
        <v>2151</v>
      </c>
      <c r="I556" s="69">
        <f>AVERAGE(I539:I554)</f>
        <v>28.68</v>
      </c>
      <c r="J556" s="69">
        <f>AVERAGE(J539:J554)</f>
        <v>44.33</v>
      </c>
      <c r="K556" s="96">
        <f>K612-K540</f>
        <v>2</v>
      </c>
      <c r="L556" s="15"/>
      <c r="M556" s="15"/>
    </row>
    <row r="557" spans="1:13" x14ac:dyDescent="0.2">
      <c r="A557" s="11" t="s">
        <v>790</v>
      </c>
      <c r="B557" s="67">
        <v>23</v>
      </c>
      <c r="C557" s="8">
        <v>52</v>
      </c>
      <c r="D557" s="67">
        <v>1682</v>
      </c>
    </row>
    <row r="558" spans="1:13" x14ac:dyDescent="0.2">
      <c r="A558" s="11" t="s">
        <v>791</v>
      </c>
      <c r="B558" s="67">
        <v>22</v>
      </c>
      <c r="C558" s="8">
        <v>53</v>
      </c>
      <c r="D558" s="67">
        <v>1590</v>
      </c>
    </row>
    <row r="559" spans="1:13" x14ac:dyDescent="0.2">
      <c r="A559" s="11" t="s">
        <v>792</v>
      </c>
      <c r="B559" s="67">
        <v>22</v>
      </c>
      <c r="C559" s="8">
        <v>54</v>
      </c>
      <c r="D559" s="67">
        <v>1590</v>
      </c>
    </row>
    <row r="560" spans="1:13" x14ac:dyDescent="0.2">
      <c r="A560" s="11" t="s">
        <v>793</v>
      </c>
      <c r="B560" s="67">
        <v>21</v>
      </c>
      <c r="C560" s="8">
        <v>57</v>
      </c>
      <c r="D560" s="67">
        <v>1497</v>
      </c>
    </row>
    <row r="561" spans="1:11" x14ac:dyDescent="0.2">
      <c r="A561" s="11" t="s">
        <v>794</v>
      </c>
      <c r="B561" s="67">
        <v>20</v>
      </c>
      <c r="C561" s="8">
        <v>60</v>
      </c>
      <c r="D561" s="67">
        <v>1571</v>
      </c>
    </row>
    <row r="562" spans="1:11" x14ac:dyDescent="0.2">
      <c r="A562" s="11" t="s">
        <v>795</v>
      </c>
      <c r="B562" s="67">
        <v>19</v>
      </c>
      <c r="C562" s="8">
        <v>62</v>
      </c>
      <c r="D562" s="67">
        <v>1444</v>
      </c>
    </row>
    <row r="563" spans="1:11" x14ac:dyDescent="0.2">
      <c r="A563" s="11" t="s">
        <v>796</v>
      </c>
      <c r="B563" s="67">
        <v>19</v>
      </c>
      <c r="C563" s="8">
        <v>62</v>
      </c>
      <c r="D563" s="67">
        <v>1444</v>
      </c>
    </row>
    <row r="564" spans="1:11" x14ac:dyDescent="0.2">
      <c r="A564" s="11" t="s">
        <v>797</v>
      </c>
      <c r="B564" s="67">
        <v>21</v>
      </c>
      <c r="C564" s="8">
        <v>58</v>
      </c>
      <c r="D564" s="67">
        <v>1497</v>
      </c>
      <c r="F564" s="8" t="s">
        <v>537</v>
      </c>
      <c r="G564" s="8" t="s">
        <v>537</v>
      </c>
      <c r="H564" s="8" t="s">
        <v>537</v>
      </c>
      <c r="I564" s="8" t="s">
        <v>537</v>
      </c>
      <c r="J564" s="8" t="s">
        <v>537</v>
      </c>
      <c r="K564" s="8" t="s">
        <v>537</v>
      </c>
    </row>
    <row r="565" spans="1:11" x14ac:dyDescent="0.2">
      <c r="A565" s="11" t="s">
        <v>798</v>
      </c>
      <c r="B565" s="67">
        <v>24</v>
      </c>
      <c r="C565" s="8">
        <v>48</v>
      </c>
      <c r="D565" s="67">
        <v>1424</v>
      </c>
      <c r="F565" s="8" t="s">
        <v>537</v>
      </c>
      <c r="G565" s="8" t="s">
        <v>537</v>
      </c>
      <c r="H565" s="8" t="s">
        <v>537</v>
      </c>
      <c r="I565" s="8" t="s">
        <v>537</v>
      </c>
      <c r="J565" s="8" t="s">
        <v>537</v>
      </c>
      <c r="K565" s="8" t="s">
        <v>537</v>
      </c>
    </row>
    <row r="566" spans="1:11" x14ac:dyDescent="0.2">
      <c r="A566" s="11" t="s">
        <v>799</v>
      </c>
      <c r="B566" s="67">
        <v>27</v>
      </c>
      <c r="C566" s="8">
        <v>41</v>
      </c>
      <c r="D566" s="67">
        <v>1550</v>
      </c>
      <c r="F566" s="8" t="s">
        <v>537</v>
      </c>
      <c r="G566" s="8" t="s">
        <v>537</v>
      </c>
      <c r="H566" s="8" t="s">
        <v>537</v>
      </c>
      <c r="I566" s="8" t="s">
        <v>537</v>
      </c>
      <c r="J566" s="8" t="s">
        <v>537</v>
      </c>
      <c r="K566" s="8" t="s">
        <v>537</v>
      </c>
    </row>
    <row r="567" spans="1:11" x14ac:dyDescent="0.2">
      <c r="A567" s="11" t="s">
        <v>800</v>
      </c>
      <c r="B567" s="67">
        <v>29</v>
      </c>
      <c r="C567" s="8">
        <v>34</v>
      </c>
      <c r="D567" s="67">
        <v>1232</v>
      </c>
      <c r="F567" s="8" t="s">
        <v>537</v>
      </c>
      <c r="G567" s="8" t="s">
        <v>537</v>
      </c>
      <c r="H567" s="8" t="s">
        <v>537</v>
      </c>
      <c r="I567" s="8" t="s">
        <v>537</v>
      </c>
      <c r="J567" s="8" t="s">
        <v>537</v>
      </c>
      <c r="K567" s="8" t="s">
        <v>537</v>
      </c>
    </row>
    <row r="568" spans="1:11" x14ac:dyDescent="0.2">
      <c r="A568" s="11" t="s">
        <v>801</v>
      </c>
      <c r="B568" s="67">
        <v>31</v>
      </c>
      <c r="C568" s="8">
        <v>29</v>
      </c>
      <c r="D568" s="67">
        <v>0</v>
      </c>
      <c r="F568" s="8" t="s">
        <v>537</v>
      </c>
      <c r="G568" s="8" t="s">
        <v>537</v>
      </c>
      <c r="H568" s="8" t="s">
        <v>537</v>
      </c>
      <c r="I568" s="8" t="s">
        <v>537</v>
      </c>
      <c r="J568" s="8" t="s">
        <v>537</v>
      </c>
      <c r="K568" s="8" t="s">
        <v>537</v>
      </c>
    </row>
    <row r="569" spans="1:11" x14ac:dyDescent="0.2">
      <c r="A569" s="11" t="s">
        <v>802</v>
      </c>
      <c r="B569" s="67">
        <v>33</v>
      </c>
      <c r="C569" s="8">
        <v>23</v>
      </c>
      <c r="D569" s="67">
        <v>0</v>
      </c>
      <c r="F569" s="8" t="s">
        <v>537</v>
      </c>
      <c r="G569" s="8" t="s">
        <v>537</v>
      </c>
      <c r="H569" s="8" t="s">
        <v>537</v>
      </c>
      <c r="I569" s="8" t="s">
        <v>537</v>
      </c>
      <c r="J569" s="8" t="s">
        <v>537</v>
      </c>
      <c r="K569" s="8" t="s">
        <v>537</v>
      </c>
    </row>
    <row r="570" spans="1:11" x14ac:dyDescent="0.2">
      <c r="A570" s="11" t="s">
        <v>803</v>
      </c>
      <c r="B570" s="67">
        <v>34</v>
      </c>
      <c r="C570" s="8">
        <v>18</v>
      </c>
      <c r="D570" s="67">
        <v>0</v>
      </c>
      <c r="F570" s="8" t="s">
        <v>537</v>
      </c>
      <c r="G570" s="8" t="s">
        <v>537</v>
      </c>
      <c r="H570" s="8" t="s">
        <v>537</v>
      </c>
      <c r="I570" s="8" t="s">
        <v>537</v>
      </c>
      <c r="J570" s="8" t="s">
        <v>537</v>
      </c>
      <c r="K570" s="8" t="s">
        <v>537</v>
      </c>
    </row>
    <row r="571" spans="1:11" x14ac:dyDescent="0.2">
      <c r="A571" s="11" t="s">
        <v>804</v>
      </c>
      <c r="B571" s="67">
        <v>35</v>
      </c>
      <c r="C571" s="8">
        <v>15</v>
      </c>
      <c r="D571" s="67">
        <v>0</v>
      </c>
      <c r="F571" s="8" t="s">
        <v>537</v>
      </c>
      <c r="G571" s="8" t="s">
        <v>537</v>
      </c>
      <c r="H571" s="8" t="s">
        <v>537</v>
      </c>
      <c r="I571" s="8" t="s">
        <v>537</v>
      </c>
      <c r="J571" s="8" t="s">
        <v>537</v>
      </c>
      <c r="K571" s="8" t="s">
        <v>537</v>
      </c>
    </row>
    <row r="572" spans="1:11" x14ac:dyDescent="0.2">
      <c r="A572" s="11" t="s">
        <v>805</v>
      </c>
      <c r="B572" s="67">
        <v>36</v>
      </c>
      <c r="C572" s="8">
        <v>14</v>
      </c>
      <c r="D572" s="67">
        <v>0</v>
      </c>
      <c r="F572" s="8" t="s">
        <v>537</v>
      </c>
      <c r="G572" s="8" t="s">
        <v>537</v>
      </c>
      <c r="H572" s="8" t="s">
        <v>537</v>
      </c>
      <c r="I572" s="8" t="s">
        <v>537</v>
      </c>
      <c r="J572" s="8" t="s">
        <v>537</v>
      </c>
      <c r="K572" s="8" t="s">
        <v>537</v>
      </c>
    </row>
    <row r="573" spans="1:11" x14ac:dyDescent="0.2">
      <c r="A573" s="11" t="s">
        <v>806</v>
      </c>
      <c r="B573" s="67">
        <v>36</v>
      </c>
      <c r="C573" s="8">
        <v>14</v>
      </c>
      <c r="D573" s="67">
        <v>0</v>
      </c>
      <c r="F573" s="8" t="s">
        <v>537</v>
      </c>
      <c r="G573" s="8" t="s">
        <v>537</v>
      </c>
      <c r="H573" s="8" t="s">
        <v>537</v>
      </c>
      <c r="I573" s="8" t="s">
        <v>537</v>
      </c>
      <c r="J573" s="8" t="s">
        <v>537</v>
      </c>
      <c r="K573" s="8" t="s">
        <v>537</v>
      </c>
    </row>
    <row r="574" spans="1:11" x14ac:dyDescent="0.2">
      <c r="A574" s="11" t="s">
        <v>807</v>
      </c>
      <c r="B574" s="67">
        <v>34</v>
      </c>
      <c r="C574" s="8">
        <v>16</v>
      </c>
      <c r="D574" s="67">
        <v>0</v>
      </c>
    </row>
    <row r="575" spans="1:11" x14ac:dyDescent="0.2">
      <c r="A575" s="11" t="s">
        <v>808</v>
      </c>
      <c r="B575" s="67">
        <v>31</v>
      </c>
      <c r="C575" s="8">
        <v>21</v>
      </c>
      <c r="D575" s="67">
        <v>0</v>
      </c>
    </row>
    <row r="576" spans="1:11" x14ac:dyDescent="0.2">
      <c r="A576" s="11" t="s">
        <v>809</v>
      </c>
      <c r="B576" s="67">
        <v>30</v>
      </c>
      <c r="C576" s="8">
        <v>28</v>
      </c>
      <c r="D576" s="67">
        <v>0</v>
      </c>
    </row>
    <row r="577" spans="1:13" x14ac:dyDescent="0.2">
      <c r="A577" s="11" t="s">
        <v>810</v>
      </c>
      <c r="B577" s="67">
        <v>28</v>
      </c>
      <c r="C577" s="8">
        <v>35</v>
      </c>
      <c r="D577" s="67">
        <v>1209</v>
      </c>
    </row>
    <row r="578" spans="1:13" x14ac:dyDescent="0.2">
      <c r="A578" s="11" t="s">
        <v>811</v>
      </c>
      <c r="B578" s="67">
        <v>26</v>
      </c>
      <c r="C578" s="8">
        <v>41</v>
      </c>
      <c r="D578" s="67">
        <v>1507</v>
      </c>
    </row>
    <row r="579" spans="1:13" x14ac:dyDescent="0.2">
      <c r="A579" s="11" t="s">
        <v>812</v>
      </c>
      <c r="B579" s="67">
        <v>24</v>
      </c>
      <c r="C579" s="8">
        <v>47</v>
      </c>
      <c r="D579" s="67">
        <v>1424</v>
      </c>
    </row>
    <row r="580" spans="1:13" x14ac:dyDescent="0.2">
      <c r="A580" s="11" t="s">
        <v>813</v>
      </c>
      <c r="B580" s="67">
        <v>23</v>
      </c>
      <c r="C580" s="8">
        <v>52</v>
      </c>
      <c r="D580" s="67">
        <v>1682</v>
      </c>
      <c r="E580" s="67">
        <v>930.95833333333337</v>
      </c>
      <c r="L580" s="15"/>
      <c r="M580" s="15"/>
    </row>
    <row r="581" spans="1:13" x14ac:dyDescent="0.2">
      <c r="A581" s="11" t="s">
        <v>814</v>
      </c>
      <c r="B581" s="67">
        <v>22</v>
      </c>
      <c r="C581" s="8">
        <v>53</v>
      </c>
      <c r="D581" s="67">
        <v>1590</v>
      </c>
    </row>
    <row r="582" spans="1:13" x14ac:dyDescent="0.2">
      <c r="A582" s="11" t="s">
        <v>815</v>
      </c>
      <c r="B582" s="67">
        <v>22</v>
      </c>
      <c r="C582" s="8">
        <v>54</v>
      </c>
      <c r="D582" s="67">
        <v>1590</v>
      </c>
    </row>
    <row r="583" spans="1:13" x14ac:dyDescent="0.2">
      <c r="A583" s="11" t="s">
        <v>816</v>
      </c>
      <c r="B583" s="67">
        <v>22</v>
      </c>
      <c r="C583" s="8">
        <v>55</v>
      </c>
      <c r="D583" s="67">
        <v>1590</v>
      </c>
    </row>
    <row r="584" spans="1:13" x14ac:dyDescent="0.2">
      <c r="A584" s="11" t="s">
        <v>817</v>
      </c>
      <c r="B584" s="67">
        <v>21</v>
      </c>
      <c r="C584" s="8">
        <v>58</v>
      </c>
      <c r="D584" s="67">
        <v>1497</v>
      </c>
    </row>
    <row r="585" spans="1:13" x14ac:dyDescent="0.2">
      <c r="A585" s="11" t="s">
        <v>818</v>
      </c>
      <c r="B585" s="67">
        <v>21</v>
      </c>
      <c r="C585" s="8">
        <v>60</v>
      </c>
      <c r="D585" s="67">
        <v>1710</v>
      </c>
    </row>
    <row r="586" spans="1:13" x14ac:dyDescent="0.2">
      <c r="A586" s="11" t="s">
        <v>819</v>
      </c>
      <c r="B586" s="67">
        <v>20</v>
      </c>
      <c r="C586" s="8">
        <v>63</v>
      </c>
      <c r="D586" s="67">
        <v>1571</v>
      </c>
    </row>
    <row r="587" spans="1:13" x14ac:dyDescent="0.2">
      <c r="A587" s="11" t="s">
        <v>820</v>
      </c>
      <c r="B587" s="67">
        <v>20</v>
      </c>
      <c r="C587" s="8">
        <v>63</v>
      </c>
      <c r="D587" s="67">
        <v>1571</v>
      </c>
    </row>
    <row r="588" spans="1:13" x14ac:dyDescent="0.2">
      <c r="A588" s="11" t="s">
        <v>821</v>
      </c>
      <c r="B588" s="67">
        <v>21</v>
      </c>
      <c r="C588" s="8">
        <v>60</v>
      </c>
      <c r="D588" s="67">
        <v>1710</v>
      </c>
      <c r="F588" s="8" t="s">
        <v>537</v>
      </c>
      <c r="G588" s="8" t="s">
        <v>537</v>
      </c>
      <c r="H588" s="8" t="s">
        <v>537</v>
      </c>
      <c r="I588" s="8" t="s">
        <v>537</v>
      </c>
      <c r="J588" s="8" t="s">
        <v>537</v>
      </c>
      <c r="K588" s="8" t="s">
        <v>537</v>
      </c>
    </row>
    <row r="589" spans="1:13" x14ac:dyDescent="0.2">
      <c r="A589" s="11" t="s">
        <v>822</v>
      </c>
      <c r="B589" s="67">
        <v>24</v>
      </c>
      <c r="C589" s="8">
        <v>52</v>
      </c>
      <c r="D589" s="67">
        <v>1772</v>
      </c>
      <c r="F589" s="8" t="s">
        <v>537</v>
      </c>
      <c r="G589" s="8" t="s">
        <v>537</v>
      </c>
      <c r="H589" s="8" t="s">
        <v>537</v>
      </c>
      <c r="I589" s="8" t="s">
        <v>537</v>
      </c>
      <c r="J589" s="8" t="s">
        <v>537</v>
      </c>
      <c r="K589" s="8" t="s">
        <v>537</v>
      </c>
    </row>
    <row r="590" spans="1:13" x14ac:dyDescent="0.2">
      <c r="A590" s="11" t="s">
        <v>823</v>
      </c>
      <c r="B590" s="67">
        <v>26</v>
      </c>
      <c r="C590" s="8">
        <v>44</v>
      </c>
      <c r="D590" s="67">
        <v>1507</v>
      </c>
      <c r="F590" s="8" t="s">
        <v>537</v>
      </c>
      <c r="G590" s="8" t="s">
        <v>537</v>
      </c>
      <c r="H590" s="8" t="s">
        <v>537</v>
      </c>
      <c r="I590" s="8" t="s">
        <v>537</v>
      </c>
      <c r="J590" s="8" t="s">
        <v>537</v>
      </c>
      <c r="K590" s="8" t="s">
        <v>537</v>
      </c>
    </row>
    <row r="591" spans="1:13" x14ac:dyDescent="0.2">
      <c r="A591" s="11" t="s">
        <v>824</v>
      </c>
      <c r="B591" s="67">
        <v>28</v>
      </c>
      <c r="C591" s="8">
        <v>38</v>
      </c>
      <c r="D591" s="67">
        <v>1209</v>
      </c>
      <c r="F591" s="8" t="s">
        <v>537</v>
      </c>
      <c r="G591" s="8" t="s">
        <v>537</v>
      </c>
      <c r="H591" s="8" t="s">
        <v>537</v>
      </c>
      <c r="I591" s="8" t="s">
        <v>537</v>
      </c>
      <c r="J591" s="8" t="s">
        <v>537</v>
      </c>
      <c r="K591" s="8" t="s">
        <v>537</v>
      </c>
    </row>
    <row r="592" spans="1:13" x14ac:dyDescent="0.2">
      <c r="A592" s="11" t="s">
        <v>825</v>
      </c>
      <c r="B592" s="67">
        <v>29</v>
      </c>
      <c r="C592" s="8">
        <v>35</v>
      </c>
      <c r="D592" s="67">
        <v>1232</v>
      </c>
      <c r="F592" s="8" t="s">
        <v>537</v>
      </c>
      <c r="G592" s="8" t="s">
        <v>537</v>
      </c>
      <c r="H592" s="8" t="s">
        <v>537</v>
      </c>
      <c r="I592" s="8" t="s">
        <v>537</v>
      </c>
      <c r="J592" s="8" t="s">
        <v>537</v>
      </c>
      <c r="K592" s="8" t="s">
        <v>537</v>
      </c>
    </row>
    <row r="593" spans="1:14" x14ac:dyDescent="0.2">
      <c r="A593" s="11" t="s">
        <v>826</v>
      </c>
      <c r="B593" s="67">
        <v>32</v>
      </c>
      <c r="C593" s="8">
        <v>29</v>
      </c>
      <c r="D593" s="67">
        <v>0</v>
      </c>
      <c r="F593" s="8" t="s">
        <v>537</v>
      </c>
      <c r="G593" s="8" t="s">
        <v>537</v>
      </c>
      <c r="H593" s="8" t="s">
        <v>537</v>
      </c>
      <c r="I593" s="8" t="s">
        <v>537</v>
      </c>
      <c r="J593" s="8" t="s">
        <v>537</v>
      </c>
      <c r="K593" s="8" t="s">
        <v>537</v>
      </c>
    </row>
    <row r="594" spans="1:14" x14ac:dyDescent="0.2">
      <c r="A594" s="11" t="s">
        <v>827</v>
      </c>
      <c r="B594" s="67">
        <v>33</v>
      </c>
      <c r="C594" s="8">
        <v>25</v>
      </c>
      <c r="D594" s="67">
        <v>0</v>
      </c>
      <c r="F594" s="8" t="s">
        <v>537</v>
      </c>
      <c r="G594" s="8" t="s">
        <v>537</v>
      </c>
      <c r="H594" s="8" t="s">
        <v>537</v>
      </c>
      <c r="I594" s="8" t="s">
        <v>537</v>
      </c>
      <c r="J594" s="8" t="s">
        <v>537</v>
      </c>
      <c r="K594" s="8" t="s">
        <v>537</v>
      </c>
    </row>
    <row r="595" spans="1:14" x14ac:dyDescent="0.2">
      <c r="A595" s="11" t="s">
        <v>828</v>
      </c>
      <c r="B595" s="67">
        <v>33</v>
      </c>
      <c r="C595" s="8">
        <v>23</v>
      </c>
      <c r="D595" s="67">
        <v>0</v>
      </c>
      <c r="F595" s="8" t="s">
        <v>537</v>
      </c>
      <c r="G595" s="8" t="s">
        <v>537</v>
      </c>
      <c r="H595" s="8" t="s">
        <v>537</v>
      </c>
      <c r="I595" s="8" t="s">
        <v>537</v>
      </c>
      <c r="J595" s="8" t="s">
        <v>537</v>
      </c>
      <c r="K595" s="8" t="s">
        <v>537</v>
      </c>
    </row>
    <row r="596" spans="1:14" x14ac:dyDescent="0.2">
      <c r="A596" s="11" t="s">
        <v>829</v>
      </c>
      <c r="B596" s="67">
        <v>33</v>
      </c>
      <c r="C596" s="8">
        <v>22</v>
      </c>
      <c r="D596" s="67">
        <v>0</v>
      </c>
      <c r="F596" s="8" t="s">
        <v>537</v>
      </c>
      <c r="G596" s="8" t="s">
        <v>537</v>
      </c>
      <c r="H596" s="8" t="s">
        <v>537</v>
      </c>
      <c r="I596" s="8" t="s">
        <v>537</v>
      </c>
      <c r="J596" s="8" t="s">
        <v>537</v>
      </c>
      <c r="K596" s="8" t="s">
        <v>537</v>
      </c>
    </row>
    <row r="597" spans="1:14" x14ac:dyDescent="0.2">
      <c r="A597" s="11" t="s">
        <v>830</v>
      </c>
      <c r="B597" s="67">
        <v>33</v>
      </c>
      <c r="C597" s="8">
        <v>21</v>
      </c>
      <c r="D597" s="67">
        <v>0</v>
      </c>
      <c r="F597" s="8" t="s">
        <v>537</v>
      </c>
      <c r="G597" s="8" t="s">
        <v>537</v>
      </c>
      <c r="H597" s="8" t="s">
        <v>537</v>
      </c>
      <c r="I597" s="8" t="s">
        <v>537</v>
      </c>
      <c r="J597" s="8" t="s">
        <v>537</v>
      </c>
      <c r="K597" s="8" t="s">
        <v>537</v>
      </c>
    </row>
    <row r="598" spans="1:14" x14ac:dyDescent="0.2">
      <c r="A598" s="11" t="s">
        <v>831</v>
      </c>
      <c r="B598" s="67">
        <v>32</v>
      </c>
      <c r="C598" s="8">
        <v>22</v>
      </c>
      <c r="D598" s="67">
        <v>0</v>
      </c>
    </row>
    <row r="599" spans="1:14" x14ac:dyDescent="0.2">
      <c r="A599" s="11" t="s">
        <v>832</v>
      </c>
      <c r="B599" s="67">
        <v>32</v>
      </c>
      <c r="C599" s="8">
        <v>23</v>
      </c>
      <c r="D599" s="67">
        <v>0</v>
      </c>
    </row>
    <row r="600" spans="1:14" x14ac:dyDescent="0.2">
      <c r="A600" s="11" t="s">
        <v>833</v>
      </c>
      <c r="B600" s="67">
        <v>30</v>
      </c>
      <c r="C600" s="8">
        <v>26</v>
      </c>
      <c r="D600" s="67">
        <v>0</v>
      </c>
    </row>
    <row r="601" spans="1:14" x14ac:dyDescent="0.2">
      <c r="A601" s="11" t="s">
        <v>834</v>
      </c>
      <c r="B601" s="67">
        <v>29</v>
      </c>
      <c r="C601" s="8">
        <v>27</v>
      </c>
      <c r="D601" s="67">
        <v>0</v>
      </c>
    </row>
    <row r="602" spans="1:14" x14ac:dyDescent="0.2">
      <c r="A602" s="11" t="s">
        <v>835</v>
      </c>
      <c r="B602" s="67">
        <v>28</v>
      </c>
      <c r="C602" s="8">
        <v>33</v>
      </c>
      <c r="D602" s="67">
        <v>1209</v>
      </c>
    </row>
    <row r="603" spans="1:14" x14ac:dyDescent="0.2">
      <c r="A603" s="11" t="s">
        <v>836</v>
      </c>
      <c r="B603" s="67">
        <v>26</v>
      </c>
      <c r="C603" s="8">
        <v>43</v>
      </c>
      <c r="D603" s="67">
        <v>1507</v>
      </c>
    </row>
    <row r="604" spans="1:14" x14ac:dyDescent="0.2">
      <c r="A604" s="11" t="s">
        <v>837</v>
      </c>
      <c r="B604" s="67">
        <v>25</v>
      </c>
      <c r="C604" s="8">
        <v>52</v>
      </c>
      <c r="D604" s="67">
        <v>1861</v>
      </c>
      <c r="E604" s="67">
        <v>963.58333333333337</v>
      </c>
      <c r="F604" s="67"/>
      <c r="L604" s="15"/>
      <c r="M604" s="15"/>
      <c r="N604" s="15"/>
    </row>
    <row r="605" spans="1:14" x14ac:dyDescent="0.2">
      <c r="A605" s="11" t="s">
        <v>841</v>
      </c>
      <c r="B605" s="67">
        <v>22</v>
      </c>
      <c r="C605" s="8">
        <v>48</v>
      </c>
      <c r="D605" s="67">
        <v>1335</v>
      </c>
    </row>
    <row r="606" spans="1:14" x14ac:dyDescent="0.2">
      <c r="A606" s="11" t="s">
        <v>842</v>
      </c>
      <c r="B606" s="67">
        <v>22</v>
      </c>
      <c r="C606" s="8">
        <v>46</v>
      </c>
      <c r="D606" s="67">
        <v>1335</v>
      </c>
    </row>
    <row r="607" spans="1:14" x14ac:dyDescent="0.2">
      <c r="A607" s="11" t="s">
        <v>843</v>
      </c>
      <c r="B607" s="67">
        <v>21</v>
      </c>
      <c r="C607" s="8">
        <v>49</v>
      </c>
      <c r="D607" s="67">
        <v>1286</v>
      </c>
    </row>
    <row r="608" spans="1:14" x14ac:dyDescent="0.2">
      <c r="A608" s="11" t="s">
        <v>844</v>
      </c>
      <c r="B608" s="67">
        <v>21</v>
      </c>
      <c r="C608" s="8">
        <v>49</v>
      </c>
      <c r="D608" s="67">
        <v>1286</v>
      </c>
    </row>
    <row r="609" spans="1:11" x14ac:dyDescent="0.2">
      <c r="A609" s="11" t="s">
        <v>845</v>
      </c>
      <c r="B609" s="67">
        <v>21</v>
      </c>
      <c r="C609" s="8">
        <v>49</v>
      </c>
      <c r="D609" s="67">
        <v>1286</v>
      </c>
    </row>
    <row r="610" spans="1:11" x14ac:dyDescent="0.2">
      <c r="A610" s="11" t="s">
        <v>846</v>
      </c>
      <c r="B610" s="67">
        <v>21</v>
      </c>
      <c r="C610" s="8">
        <v>48</v>
      </c>
      <c r="D610" s="67">
        <v>1286</v>
      </c>
    </row>
    <row r="611" spans="1:11" x14ac:dyDescent="0.2">
      <c r="A611" s="11" t="s">
        <v>847</v>
      </c>
      <c r="B611" s="67">
        <v>21</v>
      </c>
      <c r="C611" s="8">
        <v>48</v>
      </c>
      <c r="D611" s="67">
        <v>1286</v>
      </c>
    </row>
    <row r="612" spans="1:11" x14ac:dyDescent="0.2">
      <c r="A612" s="11" t="s">
        <v>848</v>
      </c>
      <c r="B612" s="67">
        <v>21</v>
      </c>
      <c r="C612" s="8">
        <v>46</v>
      </c>
      <c r="D612" s="67">
        <v>1286</v>
      </c>
      <c r="F612" s="8">
        <v>17.5</v>
      </c>
      <c r="G612" s="8">
        <v>76.2</v>
      </c>
      <c r="H612" s="67">
        <v>191803</v>
      </c>
      <c r="I612" s="8" t="s">
        <v>537</v>
      </c>
      <c r="J612" s="8" t="s">
        <v>537</v>
      </c>
      <c r="K612" s="8">
        <v>206396</v>
      </c>
    </row>
    <row r="613" spans="1:11" x14ac:dyDescent="0.2">
      <c r="A613" s="11" t="s">
        <v>849</v>
      </c>
      <c r="B613" s="67">
        <v>23</v>
      </c>
      <c r="C613" s="8">
        <v>41</v>
      </c>
      <c r="D613" s="67">
        <v>1381</v>
      </c>
      <c r="F613" s="8">
        <v>18.399999999999999</v>
      </c>
      <c r="G613" s="8">
        <v>73.2</v>
      </c>
      <c r="H613" s="67">
        <v>191803</v>
      </c>
      <c r="I613" s="8">
        <v>18.3</v>
      </c>
      <c r="J613" s="8">
        <v>69.2</v>
      </c>
      <c r="K613" s="8">
        <v>206396</v>
      </c>
    </row>
    <row r="614" spans="1:11" x14ac:dyDescent="0.2">
      <c r="A614" s="11" t="s">
        <v>850</v>
      </c>
      <c r="B614" s="67">
        <v>25</v>
      </c>
      <c r="C614" s="8">
        <v>36</v>
      </c>
      <c r="D614" s="67">
        <v>1150</v>
      </c>
      <c r="F614" s="8">
        <v>19</v>
      </c>
      <c r="G614" s="8">
        <v>62.1</v>
      </c>
      <c r="H614" s="67">
        <v>191803</v>
      </c>
      <c r="I614" s="8">
        <v>23.3</v>
      </c>
      <c r="J614" s="8">
        <v>40.9</v>
      </c>
      <c r="K614" s="8">
        <v>206396</v>
      </c>
    </row>
    <row r="615" spans="1:11" x14ac:dyDescent="0.2">
      <c r="A615" s="11" t="s">
        <v>851</v>
      </c>
      <c r="B615" s="67">
        <v>27</v>
      </c>
      <c r="C615" s="8">
        <v>32</v>
      </c>
      <c r="D615" s="67">
        <v>1188</v>
      </c>
      <c r="F615" s="8">
        <v>18.8</v>
      </c>
      <c r="G615" s="8">
        <v>64.5</v>
      </c>
      <c r="H615" s="67">
        <v>191803</v>
      </c>
      <c r="I615" s="8" t="s">
        <v>537</v>
      </c>
      <c r="J615" s="8" t="s">
        <v>537</v>
      </c>
      <c r="K615" s="8">
        <v>206396</v>
      </c>
    </row>
    <row r="616" spans="1:11" x14ac:dyDescent="0.2">
      <c r="A616" s="11" t="s">
        <v>852</v>
      </c>
      <c r="B616" s="67">
        <v>28</v>
      </c>
      <c r="C616" s="8">
        <v>29</v>
      </c>
      <c r="D616" s="67">
        <v>0</v>
      </c>
      <c r="F616" s="8">
        <v>23.3</v>
      </c>
      <c r="G616" s="8">
        <v>60.7</v>
      </c>
      <c r="H616" s="67">
        <v>191803</v>
      </c>
      <c r="I616" s="8" t="s">
        <v>537</v>
      </c>
      <c r="J616" s="8" t="s">
        <v>1607</v>
      </c>
      <c r="K616" s="8">
        <v>206396</v>
      </c>
    </row>
    <row r="617" spans="1:11" x14ac:dyDescent="0.2">
      <c r="A617" s="11" t="s">
        <v>853</v>
      </c>
      <c r="B617" s="67">
        <v>29</v>
      </c>
      <c r="C617" s="8">
        <v>27</v>
      </c>
      <c r="D617" s="67">
        <v>0</v>
      </c>
      <c r="F617" s="8">
        <v>21.8</v>
      </c>
      <c r="G617" s="8">
        <v>67</v>
      </c>
      <c r="H617" s="67">
        <v>191803</v>
      </c>
      <c r="I617" s="8">
        <v>29.3</v>
      </c>
      <c r="J617" s="8">
        <v>37.700000000000003</v>
      </c>
      <c r="K617" s="8">
        <v>206396</v>
      </c>
    </row>
    <row r="618" spans="1:11" x14ac:dyDescent="0.2">
      <c r="A618" s="11" t="s">
        <v>854</v>
      </c>
      <c r="B618" s="67">
        <v>30</v>
      </c>
      <c r="C618" s="8">
        <v>25</v>
      </c>
      <c r="D618" s="67">
        <v>0</v>
      </c>
      <c r="F618" s="8">
        <v>28</v>
      </c>
      <c r="G618" s="8">
        <v>56.3</v>
      </c>
      <c r="H618" s="67">
        <v>192036</v>
      </c>
      <c r="I618" s="8">
        <v>29.8</v>
      </c>
      <c r="J618" s="8">
        <v>38.6</v>
      </c>
      <c r="K618" s="8">
        <v>206396</v>
      </c>
    </row>
    <row r="619" spans="1:11" x14ac:dyDescent="0.2">
      <c r="A619" s="11" t="s">
        <v>855</v>
      </c>
      <c r="B619" s="67">
        <v>30</v>
      </c>
      <c r="C619" s="8">
        <v>24</v>
      </c>
      <c r="D619" s="67">
        <v>0</v>
      </c>
      <c r="F619" s="8">
        <v>24.3</v>
      </c>
      <c r="G619" s="8">
        <v>46.2</v>
      </c>
      <c r="H619" s="67">
        <v>192187</v>
      </c>
      <c r="I619" s="8" t="s">
        <v>537</v>
      </c>
      <c r="J619" s="8" t="s">
        <v>1607</v>
      </c>
      <c r="K619" s="8">
        <v>206396</v>
      </c>
    </row>
    <row r="620" spans="1:11" x14ac:dyDescent="0.2">
      <c r="A620" s="11" t="s">
        <v>856</v>
      </c>
      <c r="B620" s="67">
        <v>30</v>
      </c>
      <c r="C620" s="8">
        <v>25</v>
      </c>
      <c r="D620" s="67">
        <v>0</v>
      </c>
      <c r="F620" s="8">
        <v>24.5</v>
      </c>
      <c r="G620" s="8">
        <v>46.3</v>
      </c>
      <c r="H620" s="67">
        <v>192323</v>
      </c>
      <c r="I620" s="8" t="s">
        <v>537</v>
      </c>
      <c r="J620" s="8" t="s">
        <v>537</v>
      </c>
      <c r="K620" s="8">
        <v>206396</v>
      </c>
    </row>
    <row r="621" spans="1:11" x14ac:dyDescent="0.2">
      <c r="A621" s="11" t="s">
        <v>857</v>
      </c>
      <c r="B621" s="67">
        <v>29</v>
      </c>
      <c r="C621" s="8">
        <v>26</v>
      </c>
      <c r="D621" s="67">
        <v>0</v>
      </c>
      <c r="F621" s="8">
        <v>24.6</v>
      </c>
      <c r="G621" s="8">
        <v>45.4</v>
      </c>
      <c r="H621" s="67">
        <v>192323</v>
      </c>
      <c r="I621" s="8">
        <v>28.6</v>
      </c>
      <c r="J621" s="8">
        <v>37.9</v>
      </c>
      <c r="K621" s="8">
        <v>206396</v>
      </c>
    </row>
    <row r="622" spans="1:11" x14ac:dyDescent="0.2">
      <c r="A622" s="11" t="s">
        <v>858</v>
      </c>
      <c r="B622" s="67">
        <v>28</v>
      </c>
      <c r="C622" s="8">
        <v>28</v>
      </c>
      <c r="D622" s="67">
        <v>0</v>
      </c>
      <c r="F622" s="8">
        <v>29.4</v>
      </c>
      <c r="G622" s="8">
        <v>36.5</v>
      </c>
      <c r="H622" s="67">
        <v>192455</v>
      </c>
      <c r="I622" s="8">
        <v>24.3</v>
      </c>
      <c r="J622" s="8">
        <v>47.4</v>
      </c>
      <c r="K622" s="8">
        <v>206396</v>
      </c>
    </row>
    <row r="623" spans="1:11" x14ac:dyDescent="0.2">
      <c r="A623" s="11" t="s">
        <v>859</v>
      </c>
      <c r="B623" s="67">
        <v>28</v>
      </c>
      <c r="C623" s="8">
        <v>29</v>
      </c>
      <c r="D623" s="67">
        <v>0</v>
      </c>
      <c r="F623" s="8">
        <v>28.3</v>
      </c>
      <c r="G623" s="8">
        <v>37.6</v>
      </c>
      <c r="H623" s="67">
        <v>192626</v>
      </c>
      <c r="I623" s="8">
        <v>23.4</v>
      </c>
      <c r="J623" s="8">
        <v>48.3</v>
      </c>
      <c r="K623" s="8">
        <v>206396</v>
      </c>
    </row>
    <row r="624" spans="1:11" x14ac:dyDescent="0.2">
      <c r="A624" s="11" t="s">
        <v>860</v>
      </c>
      <c r="B624" s="67">
        <v>26</v>
      </c>
      <c r="C624" s="8">
        <v>32</v>
      </c>
      <c r="D624" s="67">
        <v>1169</v>
      </c>
      <c r="F624" s="8">
        <v>27.4</v>
      </c>
      <c r="G624" s="8">
        <v>38.9</v>
      </c>
      <c r="H624" s="67">
        <v>192725</v>
      </c>
      <c r="I624" s="8">
        <v>21.8</v>
      </c>
      <c r="J624" s="8">
        <v>52.1</v>
      </c>
      <c r="K624" s="8">
        <v>206396</v>
      </c>
    </row>
    <row r="625" spans="1:14" x14ac:dyDescent="0.2">
      <c r="A625" s="11" t="s">
        <v>861</v>
      </c>
      <c r="B625" s="67">
        <v>25</v>
      </c>
      <c r="C625" s="8">
        <v>34</v>
      </c>
      <c r="D625" s="67">
        <v>1150</v>
      </c>
      <c r="F625" s="8">
        <v>26.1</v>
      </c>
      <c r="G625" s="8">
        <v>41.3</v>
      </c>
      <c r="H625" s="67">
        <v>192892</v>
      </c>
      <c r="I625" s="8">
        <v>21</v>
      </c>
      <c r="J625" s="8">
        <v>56.2</v>
      </c>
      <c r="K625" s="8">
        <v>206396</v>
      </c>
    </row>
    <row r="626" spans="1:14" x14ac:dyDescent="0.2">
      <c r="A626" s="11" t="s">
        <v>862</v>
      </c>
      <c r="B626" s="67">
        <v>24</v>
      </c>
      <c r="C626" s="8">
        <v>38</v>
      </c>
      <c r="D626" s="67">
        <v>1130</v>
      </c>
      <c r="F626" s="8">
        <v>25</v>
      </c>
      <c r="G626" s="8">
        <v>44.1</v>
      </c>
      <c r="H626" s="67">
        <v>192898</v>
      </c>
      <c r="I626" s="8">
        <v>20.399999999999999</v>
      </c>
      <c r="J626" s="8">
        <v>56.7</v>
      </c>
      <c r="K626" s="8">
        <v>206396</v>
      </c>
    </row>
    <row r="627" spans="1:14" x14ac:dyDescent="0.2">
      <c r="A627" s="11" t="s">
        <v>863</v>
      </c>
      <c r="B627" s="67">
        <v>23</v>
      </c>
      <c r="C627" s="8">
        <v>42</v>
      </c>
      <c r="D627" s="67">
        <v>1381</v>
      </c>
      <c r="F627" s="8">
        <v>25.1</v>
      </c>
      <c r="G627" s="8">
        <v>45</v>
      </c>
      <c r="H627" s="67">
        <v>192974</v>
      </c>
      <c r="I627" s="8">
        <v>20.100000000000001</v>
      </c>
      <c r="J627" s="8">
        <v>56.7</v>
      </c>
      <c r="K627" s="8">
        <v>206396</v>
      </c>
    </row>
    <row r="628" spans="1:14" x14ac:dyDescent="0.2">
      <c r="A628" s="11" t="s">
        <v>864</v>
      </c>
      <c r="B628" s="67">
        <v>22</v>
      </c>
      <c r="C628" s="8">
        <v>46</v>
      </c>
      <c r="D628" s="67">
        <v>1335</v>
      </c>
      <c r="E628" s="67">
        <v>844.58333333333337</v>
      </c>
      <c r="F628" s="69">
        <f>AVERAGE(F611:F626)</f>
        <v>23.76</v>
      </c>
      <c r="G628" s="69">
        <f>AVERAGE(G611:G626)</f>
        <v>53.086666666666666</v>
      </c>
      <c r="H628" s="69">
        <f>H636-H612</f>
        <v>1497</v>
      </c>
      <c r="I628" s="69">
        <f>AVERAGE(I611:I626)</f>
        <v>24.020000000000003</v>
      </c>
      <c r="J628" s="69">
        <f>AVERAGE(J611:J626)</f>
        <v>48.5</v>
      </c>
      <c r="K628" s="69">
        <f>K636-K612</f>
        <v>19</v>
      </c>
      <c r="L628" s="67"/>
      <c r="M628" s="15"/>
      <c r="N628" s="15"/>
    </row>
    <row r="629" spans="1:14" x14ac:dyDescent="0.2">
      <c r="A629" s="11" t="s">
        <v>865</v>
      </c>
      <c r="B629" s="67">
        <v>22</v>
      </c>
      <c r="C629" s="8">
        <v>47</v>
      </c>
      <c r="D629" s="67">
        <v>1335</v>
      </c>
      <c r="H629" s="67"/>
    </row>
    <row r="630" spans="1:14" x14ac:dyDescent="0.2">
      <c r="A630" s="11" t="s">
        <v>866</v>
      </c>
      <c r="B630" s="67">
        <v>21</v>
      </c>
      <c r="C630" s="8">
        <v>48</v>
      </c>
      <c r="D630" s="67">
        <v>1286</v>
      </c>
    </row>
    <row r="631" spans="1:14" x14ac:dyDescent="0.2">
      <c r="A631" s="11" t="s">
        <v>867</v>
      </c>
      <c r="B631" s="67">
        <v>21</v>
      </c>
      <c r="C631" s="8">
        <v>49</v>
      </c>
      <c r="D631" s="67">
        <v>1286</v>
      </c>
    </row>
    <row r="632" spans="1:14" x14ac:dyDescent="0.2">
      <c r="A632" s="11" t="s">
        <v>868</v>
      </c>
      <c r="B632" s="67">
        <v>21</v>
      </c>
      <c r="C632" s="8">
        <v>50</v>
      </c>
      <c r="D632" s="67">
        <v>1497</v>
      </c>
    </row>
    <row r="633" spans="1:14" x14ac:dyDescent="0.2">
      <c r="A633" s="11" t="s">
        <v>869</v>
      </c>
      <c r="B633" s="67">
        <v>20</v>
      </c>
      <c r="C633" s="8">
        <v>52</v>
      </c>
      <c r="D633" s="67">
        <v>1403</v>
      </c>
    </row>
    <row r="634" spans="1:14" x14ac:dyDescent="0.2">
      <c r="A634" s="11" t="s">
        <v>870</v>
      </c>
      <c r="B634" s="67">
        <v>20</v>
      </c>
      <c r="C634" s="8">
        <v>53</v>
      </c>
      <c r="D634" s="67">
        <v>1403</v>
      </c>
    </row>
    <row r="635" spans="1:14" x14ac:dyDescent="0.2">
      <c r="A635" s="11" t="s">
        <v>871</v>
      </c>
      <c r="B635" s="67">
        <v>20</v>
      </c>
      <c r="C635" s="8">
        <v>53</v>
      </c>
      <c r="D635" s="67">
        <v>1403</v>
      </c>
    </row>
    <row r="636" spans="1:14" x14ac:dyDescent="0.2">
      <c r="A636" s="11" t="s">
        <v>872</v>
      </c>
      <c r="B636" s="67">
        <v>20</v>
      </c>
      <c r="C636" s="8">
        <v>52</v>
      </c>
      <c r="D636" s="67">
        <v>1403</v>
      </c>
      <c r="F636" s="8">
        <v>17.3</v>
      </c>
      <c r="G636" s="8">
        <v>75.099999999999994</v>
      </c>
      <c r="H636" s="8">
        <v>193300</v>
      </c>
      <c r="I636" s="8">
        <v>21.3</v>
      </c>
      <c r="J636" s="8">
        <v>59</v>
      </c>
      <c r="K636" s="8">
        <v>206415</v>
      </c>
    </row>
    <row r="637" spans="1:14" x14ac:dyDescent="0.2">
      <c r="A637" s="11" t="s">
        <v>873</v>
      </c>
      <c r="B637" s="67">
        <v>22</v>
      </c>
      <c r="C637" s="8">
        <v>48</v>
      </c>
      <c r="D637" s="67">
        <v>1335</v>
      </c>
      <c r="F637" s="8">
        <v>19.600000000000001</v>
      </c>
      <c r="G637" s="8">
        <v>70.599999999999994</v>
      </c>
      <c r="H637" s="8">
        <v>193462</v>
      </c>
      <c r="I637" s="8">
        <v>23</v>
      </c>
      <c r="J637" s="8">
        <v>54.6</v>
      </c>
      <c r="K637" s="8">
        <v>206415</v>
      </c>
    </row>
    <row r="638" spans="1:14" x14ac:dyDescent="0.2">
      <c r="A638" s="11" t="s">
        <v>874</v>
      </c>
      <c r="B638" s="67">
        <v>24</v>
      </c>
      <c r="C638" s="8">
        <v>42</v>
      </c>
      <c r="D638" s="67">
        <v>1424</v>
      </c>
      <c r="F638" s="8">
        <v>21</v>
      </c>
      <c r="G638" s="8">
        <v>66.400000000000006</v>
      </c>
      <c r="H638" s="8">
        <v>193638</v>
      </c>
      <c r="I638" s="8">
        <v>23.7</v>
      </c>
      <c r="J638" s="8">
        <v>52.7</v>
      </c>
      <c r="K638" s="8">
        <v>206415</v>
      </c>
    </row>
    <row r="639" spans="1:14" x14ac:dyDescent="0.2">
      <c r="A639" s="11" t="s">
        <v>875</v>
      </c>
      <c r="B639" s="67">
        <v>26</v>
      </c>
      <c r="C639" s="8">
        <v>38</v>
      </c>
      <c r="D639" s="67">
        <v>1169</v>
      </c>
      <c r="F639" s="8">
        <v>21.5</v>
      </c>
      <c r="G639" s="8">
        <v>60.2</v>
      </c>
      <c r="H639" s="8">
        <v>193656</v>
      </c>
      <c r="I639" s="8">
        <v>25.8</v>
      </c>
      <c r="J639" s="8">
        <v>47.3</v>
      </c>
      <c r="K639" s="8">
        <v>206415</v>
      </c>
    </row>
    <row r="640" spans="1:14" x14ac:dyDescent="0.2">
      <c r="A640" s="11" t="s">
        <v>876</v>
      </c>
      <c r="B640" s="67">
        <v>27</v>
      </c>
      <c r="C640" s="8">
        <v>34</v>
      </c>
      <c r="D640" s="67">
        <v>1188</v>
      </c>
      <c r="F640" s="8">
        <v>23.3</v>
      </c>
      <c r="G640" s="8">
        <v>58.4</v>
      </c>
      <c r="H640" s="8">
        <v>193656</v>
      </c>
      <c r="I640" s="8">
        <v>26.8</v>
      </c>
      <c r="J640" s="8">
        <v>45.5</v>
      </c>
      <c r="K640" s="8">
        <v>206415</v>
      </c>
    </row>
    <row r="641" spans="1:14" x14ac:dyDescent="0.2">
      <c r="A641" s="11" t="s">
        <v>877</v>
      </c>
      <c r="B641" s="67">
        <v>28</v>
      </c>
      <c r="C641" s="8">
        <v>31</v>
      </c>
      <c r="D641" s="67">
        <v>1209</v>
      </c>
      <c r="F641" s="8">
        <v>24.8</v>
      </c>
      <c r="G641" s="8">
        <v>54.3</v>
      </c>
      <c r="H641" s="8">
        <v>193656</v>
      </c>
      <c r="I641" s="8">
        <v>25.6</v>
      </c>
      <c r="J641" s="8">
        <v>43</v>
      </c>
      <c r="K641" s="8">
        <v>206415</v>
      </c>
    </row>
    <row r="642" spans="1:14" x14ac:dyDescent="0.2">
      <c r="A642" s="11" t="s">
        <v>878</v>
      </c>
      <c r="B642" s="67">
        <v>30</v>
      </c>
      <c r="C642" s="8">
        <v>28</v>
      </c>
      <c r="D642" s="67">
        <v>0</v>
      </c>
      <c r="F642" s="8">
        <v>26.6</v>
      </c>
      <c r="G642" s="8">
        <v>48</v>
      </c>
      <c r="H642" s="8">
        <v>187384</v>
      </c>
      <c r="I642" s="8">
        <v>27.8</v>
      </c>
      <c r="J642" s="8">
        <v>41.4</v>
      </c>
      <c r="K642" s="8">
        <v>206415</v>
      </c>
    </row>
    <row r="643" spans="1:14" x14ac:dyDescent="0.2">
      <c r="A643" s="11" t="s">
        <v>879</v>
      </c>
      <c r="B643" s="67">
        <v>30</v>
      </c>
      <c r="C643" s="8">
        <v>26</v>
      </c>
      <c r="D643" s="67">
        <v>0</v>
      </c>
      <c r="F643" s="8">
        <v>27.3</v>
      </c>
      <c r="G643" s="8">
        <v>41.9</v>
      </c>
      <c r="H643" s="8">
        <v>193883</v>
      </c>
      <c r="I643" s="8">
        <v>30</v>
      </c>
      <c r="J643" s="8">
        <v>37.4</v>
      </c>
      <c r="K643" s="8">
        <v>206415</v>
      </c>
    </row>
    <row r="644" spans="1:14" x14ac:dyDescent="0.2">
      <c r="A644" s="11" t="s">
        <v>880</v>
      </c>
      <c r="B644" s="67">
        <v>31</v>
      </c>
      <c r="C644" s="8">
        <v>25</v>
      </c>
      <c r="D644" s="67">
        <v>0</v>
      </c>
      <c r="F644" s="8">
        <v>26.8</v>
      </c>
      <c r="G644" s="8">
        <v>39.700000000000003</v>
      </c>
      <c r="H644" s="8">
        <v>193917</v>
      </c>
      <c r="I644" s="8">
        <v>31</v>
      </c>
      <c r="J644" s="8">
        <v>34.9</v>
      </c>
      <c r="K644" s="8">
        <v>206415</v>
      </c>
    </row>
    <row r="645" spans="1:14" x14ac:dyDescent="0.2">
      <c r="A645" s="11" t="s">
        <v>881</v>
      </c>
      <c r="B645" s="67">
        <v>31</v>
      </c>
      <c r="C645" s="8">
        <v>24</v>
      </c>
      <c r="D645" s="67">
        <v>0</v>
      </c>
      <c r="F645" s="8">
        <v>26.8</v>
      </c>
      <c r="G645" s="8">
        <v>40.9</v>
      </c>
      <c r="H645" s="8">
        <v>193917</v>
      </c>
      <c r="I645" s="8">
        <v>31</v>
      </c>
      <c r="J645" s="8">
        <v>34.200000000000003</v>
      </c>
      <c r="K645" s="8">
        <v>206415</v>
      </c>
    </row>
    <row r="646" spans="1:14" x14ac:dyDescent="0.2">
      <c r="A646" s="11" t="s">
        <v>882</v>
      </c>
      <c r="B646" s="67">
        <v>30</v>
      </c>
      <c r="C646" s="8">
        <v>25</v>
      </c>
      <c r="D646" s="67">
        <v>0</v>
      </c>
      <c r="F646" s="8">
        <v>25.5</v>
      </c>
      <c r="G646" s="8">
        <v>38.5</v>
      </c>
      <c r="H646" s="8">
        <v>193917</v>
      </c>
      <c r="I646" s="8">
        <v>28.3</v>
      </c>
      <c r="J646" s="8">
        <v>37</v>
      </c>
      <c r="K646" s="8">
        <v>206415</v>
      </c>
    </row>
    <row r="647" spans="1:14" x14ac:dyDescent="0.2">
      <c r="A647" s="11" t="s">
        <v>883</v>
      </c>
      <c r="B647" s="67">
        <v>29</v>
      </c>
      <c r="C647" s="8">
        <v>28</v>
      </c>
      <c r="D647" s="67">
        <v>0</v>
      </c>
      <c r="F647" s="8">
        <v>23.5</v>
      </c>
      <c r="G647" s="8">
        <v>42.7</v>
      </c>
      <c r="H647" s="8">
        <v>193917</v>
      </c>
      <c r="I647" s="8">
        <v>26.9</v>
      </c>
      <c r="J647" s="8">
        <v>40.799999999999997</v>
      </c>
      <c r="K647" s="8">
        <v>206415</v>
      </c>
    </row>
    <row r="648" spans="1:14" x14ac:dyDescent="0.2">
      <c r="A648" s="11" t="s">
        <v>884</v>
      </c>
      <c r="B648" s="67">
        <v>27</v>
      </c>
      <c r="C648" s="8">
        <v>35</v>
      </c>
      <c r="D648" s="67">
        <v>1188</v>
      </c>
      <c r="F648" s="8">
        <v>23.4</v>
      </c>
      <c r="G648" s="8">
        <v>46.2</v>
      </c>
      <c r="H648" s="8">
        <v>193917</v>
      </c>
      <c r="I648" s="8">
        <v>25.8</v>
      </c>
      <c r="J648" s="8">
        <v>42.4</v>
      </c>
      <c r="K648" s="8">
        <v>206415</v>
      </c>
    </row>
    <row r="649" spans="1:14" x14ac:dyDescent="0.2">
      <c r="A649" s="11" t="s">
        <v>885</v>
      </c>
      <c r="B649" s="67">
        <v>25</v>
      </c>
      <c r="C649" s="8">
        <v>41</v>
      </c>
      <c r="D649" s="67">
        <v>1465</v>
      </c>
      <c r="F649" s="8">
        <v>21.1</v>
      </c>
      <c r="G649" s="8">
        <v>48.6</v>
      </c>
      <c r="H649" s="8">
        <v>193917</v>
      </c>
      <c r="I649" s="8">
        <v>23.8</v>
      </c>
      <c r="J649" s="8">
        <v>47.8</v>
      </c>
      <c r="K649" s="8">
        <v>206415</v>
      </c>
    </row>
    <row r="650" spans="1:14" x14ac:dyDescent="0.2">
      <c r="A650" s="11" t="s">
        <v>886</v>
      </c>
      <c r="B650" s="67">
        <v>24</v>
      </c>
      <c r="C650" s="8">
        <v>45</v>
      </c>
      <c r="D650" s="67">
        <v>1424</v>
      </c>
      <c r="F650" s="8">
        <v>20.100000000000001</v>
      </c>
      <c r="G650" s="8">
        <v>57</v>
      </c>
      <c r="H650" s="8">
        <v>193917</v>
      </c>
      <c r="I650" s="8">
        <v>23.7</v>
      </c>
      <c r="J650" s="8">
        <v>50.1</v>
      </c>
      <c r="K650" s="8">
        <v>206415</v>
      </c>
    </row>
    <row r="651" spans="1:14" x14ac:dyDescent="0.2">
      <c r="A651" s="11" t="s">
        <v>887</v>
      </c>
      <c r="B651" s="67">
        <v>23</v>
      </c>
      <c r="C651" s="8">
        <v>50</v>
      </c>
      <c r="D651" s="67">
        <v>1682</v>
      </c>
      <c r="F651" s="8">
        <v>19.100000000000001</v>
      </c>
      <c r="G651" s="8">
        <v>59.5</v>
      </c>
      <c r="H651" s="8">
        <v>193917</v>
      </c>
      <c r="I651" s="8">
        <v>23.7</v>
      </c>
      <c r="J651" s="8">
        <v>49.8</v>
      </c>
      <c r="K651" s="8">
        <v>206415</v>
      </c>
    </row>
    <row r="652" spans="1:14" x14ac:dyDescent="0.2">
      <c r="A652" s="11" t="s">
        <v>888</v>
      </c>
      <c r="B652" s="67">
        <v>22</v>
      </c>
      <c r="C652" s="8">
        <v>52</v>
      </c>
      <c r="D652" s="67">
        <v>1590</v>
      </c>
      <c r="E652" s="67">
        <v>1028.75</v>
      </c>
      <c r="F652" s="69">
        <f>AVERAGE(F635:F650)</f>
        <v>23.240000000000002</v>
      </c>
      <c r="G652" s="69">
        <f>AVERAGE(G635:G650)</f>
        <v>52.566666666666677</v>
      </c>
      <c r="H652" s="69">
        <f>H660-H636</f>
        <v>617</v>
      </c>
      <c r="I652" s="69">
        <f>AVERAGE(I635:I650)</f>
        <v>26.3</v>
      </c>
      <c r="J652" s="69">
        <f>AVERAGE(J635:J650)</f>
        <v>44.539999999999992</v>
      </c>
      <c r="K652" s="69">
        <f>K660-K636</f>
        <v>0</v>
      </c>
      <c r="L652" s="67"/>
      <c r="M652" s="15"/>
      <c r="N652" s="15"/>
    </row>
    <row r="653" spans="1:14" x14ac:dyDescent="0.2">
      <c r="A653" s="11" t="s">
        <v>889</v>
      </c>
      <c r="B653" s="67">
        <v>21</v>
      </c>
      <c r="C653" s="8">
        <v>54</v>
      </c>
      <c r="D653" s="67">
        <v>1497</v>
      </c>
    </row>
    <row r="654" spans="1:14" x14ac:dyDescent="0.2">
      <c r="A654" s="11" t="s">
        <v>890</v>
      </c>
      <c r="B654" s="67">
        <v>20</v>
      </c>
      <c r="C654" s="8">
        <v>56</v>
      </c>
      <c r="D654" s="67">
        <v>1403</v>
      </c>
    </row>
    <row r="655" spans="1:14" x14ac:dyDescent="0.2">
      <c r="A655" s="11" t="s">
        <v>891</v>
      </c>
      <c r="B655" s="67">
        <v>20</v>
      </c>
      <c r="C655" s="8">
        <v>58</v>
      </c>
      <c r="D655" s="67">
        <v>1403</v>
      </c>
    </row>
    <row r="656" spans="1:14" x14ac:dyDescent="0.2">
      <c r="A656" s="11" t="s">
        <v>892</v>
      </c>
      <c r="B656" s="67">
        <v>19</v>
      </c>
      <c r="C656" s="8">
        <v>59</v>
      </c>
      <c r="D656" s="67">
        <v>1305</v>
      </c>
    </row>
    <row r="657" spans="1:11" x14ac:dyDescent="0.2">
      <c r="A657" s="11" t="s">
        <v>893</v>
      </c>
      <c r="B657" s="67">
        <v>19</v>
      </c>
      <c r="C657" s="8">
        <v>60</v>
      </c>
      <c r="D657" s="67">
        <v>1444</v>
      </c>
    </row>
    <row r="658" spans="1:11" x14ac:dyDescent="0.2">
      <c r="A658" s="11" t="s">
        <v>894</v>
      </c>
      <c r="B658" s="67">
        <v>19</v>
      </c>
      <c r="C658" s="8">
        <v>61</v>
      </c>
      <c r="D658" s="67">
        <v>1444</v>
      </c>
    </row>
    <row r="659" spans="1:11" x14ac:dyDescent="0.2">
      <c r="A659" s="11" t="s">
        <v>895</v>
      </c>
      <c r="B659" s="67">
        <v>19</v>
      </c>
      <c r="C659" s="8">
        <v>60</v>
      </c>
      <c r="D659" s="67">
        <v>1444</v>
      </c>
    </row>
    <row r="660" spans="1:11" x14ac:dyDescent="0.2">
      <c r="A660" s="11" t="s">
        <v>896</v>
      </c>
      <c r="B660" s="67">
        <v>20</v>
      </c>
      <c r="C660" s="8">
        <v>57</v>
      </c>
      <c r="D660" s="67">
        <v>1403</v>
      </c>
      <c r="F660" s="8">
        <v>21.3</v>
      </c>
      <c r="G660" s="8">
        <v>76.400000000000006</v>
      </c>
      <c r="H660" s="8">
        <v>193917</v>
      </c>
      <c r="I660" s="8">
        <v>22.4</v>
      </c>
      <c r="J660" s="8">
        <v>63.1</v>
      </c>
      <c r="K660" s="8">
        <v>206415</v>
      </c>
    </row>
    <row r="661" spans="1:11" x14ac:dyDescent="0.2">
      <c r="A661" s="11" t="s">
        <v>897</v>
      </c>
      <c r="B661" s="67">
        <v>23</v>
      </c>
      <c r="C661" s="8">
        <v>49</v>
      </c>
      <c r="D661" s="67">
        <v>1381</v>
      </c>
      <c r="F661" s="8">
        <v>22</v>
      </c>
      <c r="G661" s="8">
        <v>65.7</v>
      </c>
      <c r="H661" s="8">
        <v>193917</v>
      </c>
      <c r="I661" s="8">
        <v>24.1</v>
      </c>
      <c r="J661" s="8">
        <v>52.5</v>
      </c>
      <c r="K661" s="8">
        <v>206415</v>
      </c>
    </row>
    <row r="662" spans="1:11" x14ac:dyDescent="0.2">
      <c r="A662" s="11" t="s">
        <v>898</v>
      </c>
      <c r="B662" s="67">
        <v>25</v>
      </c>
      <c r="C662" s="8">
        <v>42</v>
      </c>
      <c r="D662" s="67">
        <v>1465</v>
      </c>
      <c r="F662" s="8">
        <v>22.5</v>
      </c>
      <c r="G662" s="8">
        <v>59.6</v>
      </c>
      <c r="H662" s="8">
        <v>193917</v>
      </c>
      <c r="I662" s="8">
        <v>25.9</v>
      </c>
      <c r="J662" s="8">
        <v>42.8</v>
      </c>
      <c r="K662" s="8">
        <v>206415</v>
      </c>
    </row>
    <row r="663" spans="1:11" x14ac:dyDescent="0.2">
      <c r="A663" s="11" t="s">
        <v>899</v>
      </c>
      <c r="B663" s="67">
        <v>28</v>
      </c>
      <c r="C663" s="8">
        <v>36</v>
      </c>
      <c r="D663" s="67">
        <v>1209</v>
      </c>
      <c r="F663" s="8">
        <v>24.3</v>
      </c>
      <c r="G663" s="8">
        <v>51.4</v>
      </c>
      <c r="H663" s="8">
        <v>194026</v>
      </c>
      <c r="I663" s="8">
        <v>27.5</v>
      </c>
      <c r="J663" s="8">
        <v>45.3</v>
      </c>
      <c r="K663" s="8">
        <v>206415</v>
      </c>
    </row>
    <row r="664" spans="1:11" x14ac:dyDescent="0.2">
      <c r="A664" s="11" t="s">
        <v>900</v>
      </c>
      <c r="B664" s="67">
        <v>29</v>
      </c>
      <c r="C664" s="8">
        <v>31</v>
      </c>
      <c r="D664" s="67">
        <v>1232</v>
      </c>
      <c r="F664" s="8">
        <v>24.6</v>
      </c>
      <c r="G664" s="8">
        <v>45.3</v>
      </c>
      <c r="H664" s="8">
        <v>194126</v>
      </c>
      <c r="I664" s="8">
        <v>29.8</v>
      </c>
      <c r="J664" s="8">
        <v>40.799999999999997</v>
      </c>
      <c r="K664" s="8">
        <v>206415</v>
      </c>
    </row>
    <row r="665" spans="1:11" x14ac:dyDescent="0.2">
      <c r="A665" s="11" t="s">
        <v>901</v>
      </c>
      <c r="B665" s="67">
        <v>31</v>
      </c>
      <c r="C665" s="8">
        <v>28</v>
      </c>
      <c r="D665" s="67">
        <v>0</v>
      </c>
      <c r="F665" s="8">
        <v>21</v>
      </c>
      <c r="G665" s="8">
        <v>40.799999999999997</v>
      </c>
      <c r="H665" s="8">
        <v>194382</v>
      </c>
      <c r="I665" s="8">
        <v>31</v>
      </c>
      <c r="J665" s="8">
        <v>36.700000000000003</v>
      </c>
      <c r="K665" s="8">
        <v>206415</v>
      </c>
    </row>
    <row r="666" spans="1:11" x14ac:dyDescent="0.2">
      <c r="A666" s="11" t="s">
        <v>902</v>
      </c>
      <c r="B666" s="67">
        <v>31</v>
      </c>
      <c r="C666" s="8">
        <v>26</v>
      </c>
      <c r="D666" s="67">
        <v>0</v>
      </c>
      <c r="F666" s="8">
        <v>26.1</v>
      </c>
      <c r="G666" s="8">
        <v>36.700000000000003</v>
      </c>
      <c r="H666" s="8">
        <v>194383</v>
      </c>
      <c r="I666" s="8">
        <v>31</v>
      </c>
      <c r="J666" s="8">
        <v>34.5</v>
      </c>
      <c r="K666" s="8">
        <v>206415</v>
      </c>
    </row>
    <row r="667" spans="1:11" x14ac:dyDescent="0.2">
      <c r="A667" s="11" t="s">
        <v>903</v>
      </c>
      <c r="B667" s="67">
        <v>32</v>
      </c>
      <c r="C667" s="8">
        <v>24</v>
      </c>
      <c r="D667" s="67">
        <v>0</v>
      </c>
      <c r="F667" s="8">
        <v>26.8</v>
      </c>
      <c r="G667" s="8">
        <v>34.5</v>
      </c>
      <c r="H667" s="8">
        <v>194383</v>
      </c>
      <c r="I667" s="8">
        <v>31.8</v>
      </c>
      <c r="J667" s="8">
        <v>33.799999999999997</v>
      </c>
      <c r="K667" s="8">
        <v>206415</v>
      </c>
    </row>
    <row r="668" spans="1:11" x14ac:dyDescent="0.2">
      <c r="A668" s="11" t="s">
        <v>904</v>
      </c>
      <c r="B668" s="67">
        <v>32</v>
      </c>
      <c r="C668" s="8">
        <v>23</v>
      </c>
      <c r="D668" s="67">
        <v>0</v>
      </c>
      <c r="F668" s="8">
        <v>27.1</v>
      </c>
      <c r="G668" s="8">
        <v>33.799999999999997</v>
      </c>
      <c r="H668" s="8">
        <v>194383</v>
      </c>
      <c r="I668" s="8">
        <v>32.299999999999997</v>
      </c>
      <c r="J668" s="8">
        <v>31.1</v>
      </c>
      <c r="K668" s="8">
        <v>206415</v>
      </c>
    </row>
    <row r="669" spans="1:11" x14ac:dyDescent="0.2">
      <c r="A669" s="11" t="s">
        <v>905</v>
      </c>
      <c r="B669" s="67">
        <v>32</v>
      </c>
      <c r="C669" s="8">
        <v>24</v>
      </c>
      <c r="D669" s="67">
        <v>0</v>
      </c>
      <c r="F669" s="8">
        <v>26.7</v>
      </c>
      <c r="G669" s="8">
        <v>31.1</v>
      </c>
      <c r="H669" s="8">
        <v>194614</v>
      </c>
      <c r="I669" s="8">
        <v>32.1</v>
      </c>
      <c r="J669" s="8">
        <v>29.8</v>
      </c>
      <c r="K669" s="8">
        <v>206415</v>
      </c>
    </row>
    <row r="670" spans="1:11" x14ac:dyDescent="0.2">
      <c r="A670" s="11" t="s">
        <v>906</v>
      </c>
      <c r="B670" s="67">
        <v>31</v>
      </c>
      <c r="C670" s="8">
        <v>25</v>
      </c>
      <c r="D670" s="67">
        <v>0</v>
      </c>
      <c r="F670" s="8">
        <v>26.1</v>
      </c>
      <c r="G670" s="8">
        <v>29.8</v>
      </c>
      <c r="H670" s="8">
        <v>194614</v>
      </c>
      <c r="I670" s="8">
        <v>31.2</v>
      </c>
      <c r="J670" s="8">
        <v>32</v>
      </c>
      <c r="K670" s="8">
        <v>206415</v>
      </c>
    </row>
    <row r="671" spans="1:11" x14ac:dyDescent="0.2">
      <c r="A671" s="11" t="s">
        <v>907</v>
      </c>
      <c r="B671" s="67">
        <v>30</v>
      </c>
      <c r="C671" s="8">
        <v>27</v>
      </c>
      <c r="D671" s="67">
        <v>0</v>
      </c>
      <c r="F671" s="8">
        <v>25.3</v>
      </c>
      <c r="G671" s="8">
        <v>32</v>
      </c>
      <c r="H671" s="8">
        <v>194852</v>
      </c>
      <c r="I671" s="8">
        <v>30.4</v>
      </c>
      <c r="J671" s="8">
        <v>33.5</v>
      </c>
      <c r="K671" s="8">
        <v>206415</v>
      </c>
    </row>
    <row r="672" spans="1:11" x14ac:dyDescent="0.2">
      <c r="A672" s="11" t="s">
        <v>908</v>
      </c>
      <c r="B672" s="67">
        <v>28</v>
      </c>
      <c r="C672" s="8">
        <v>30</v>
      </c>
      <c r="D672" s="67">
        <v>1209</v>
      </c>
      <c r="F672" s="8">
        <v>24.5</v>
      </c>
      <c r="G672" s="8">
        <v>33.5</v>
      </c>
      <c r="H672" s="8">
        <v>194852</v>
      </c>
      <c r="I672" s="8">
        <v>29</v>
      </c>
      <c r="J672" s="8">
        <v>38.4</v>
      </c>
      <c r="K672" s="8">
        <v>206415</v>
      </c>
    </row>
    <row r="673" spans="1:13" x14ac:dyDescent="0.2">
      <c r="A673" s="11" t="s">
        <v>909</v>
      </c>
      <c r="B673" s="67">
        <v>27</v>
      </c>
      <c r="C673" s="8">
        <v>32</v>
      </c>
      <c r="D673" s="67">
        <v>1188</v>
      </c>
      <c r="F673" s="8">
        <v>23.4</v>
      </c>
      <c r="G673" s="8">
        <v>38.4</v>
      </c>
      <c r="H673" s="8">
        <v>194858</v>
      </c>
      <c r="I673" s="8">
        <v>27.6</v>
      </c>
      <c r="J673" s="8">
        <v>39.1</v>
      </c>
      <c r="K673" s="8">
        <v>206415</v>
      </c>
    </row>
    <row r="674" spans="1:13" x14ac:dyDescent="0.2">
      <c r="A674" s="11" t="s">
        <v>910</v>
      </c>
      <c r="B674" s="67">
        <v>25</v>
      </c>
      <c r="C674" s="8">
        <v>34</v>
      </c>
      <c r="D674" s="67">
        <v>1150</v>
      </c>
      <c r="F674" s="8">
        <v>21.3</v>
      </c>
      <c r="G674" s="8">
        <v>39.1</v>
      </c>
      <c r="H674" s="8">
        <v>195086</v>
      </c>
      <c r="I674" s="8">
        <v>26</v>
      </c>
      <c r="J674" s="8">
        <v>40.1</v>
      </c>
      <c r="K674" s="8">
        <v>206415</v>
      </c>
    </row>
    <row r="675" spans="1:13" x14ac:dyDescent="0.2">
      <c r="A675" s="11" t="s">
        <v>911</v>
      </c>
      <c r="B675" s="67">
        <v>24</v>
      </c>
      <c r="C675" s="8">
        <v>34</v>
      </c>
      <c r="D675" s="67">
        <v>1130</v>
      </c>
      <c r="F675" s="8">
        <v>21</v>
      </c>
      <c r="G675" s="8">
        <v>40.1</v>
      </c>
      <c r="H675" s="8">
        <v>195086</v>
      </c>
      <c r="I675" s="8">
        <v>25.9</v>
      </c>
      <c r="J675" s="8">
        <v>39.799999999999997</v>
      </c>
      <c r="K675" s="8">
        <v>206415</v>
      </c>
    </row>
    <row r="676" spans="1:13" x14ac:dyDescent="0.2">
      <c r="A676" s="11" t="s">
        <v>912</v>
      </c>
      <c r="B676" s="67">
        <v>23</v>
      </c>
      <c r="C676" s="8">
        <v>34</v>
      </c>
      <c r="D676" s="67">
        <v>1107</v>
      </c>
      <c r="E676" s="67">
        <v>933.91666666666663</v>
      </c>
      <c r="F676" s="69">
        <f>AVERAGE(F659:F674)</f>
        <v>24.2</v>
      </c>
      <c r="G676" s="69">
        <f>AVERAGE(G659:G674)</f>
        <v>43.206666666666678</v>
      </c>
      <c r="H676" s="69">
        <f>H684-H660</f>
        <v>1813</v>
      </c>
      <c r="I676" s="69">
        <f>AVERAGE(I659:I674)</f>
        <v>28.806666666666668</v>
      </c>
      <c r="J676" s="69">
        <f>AVERAGE(J659:J674)</f>
        <v>39.566666666666677</v>
      </c>
      <c r="K676" s="69">
        <f>K684-K660</f>
        <v>0</v>
      </c>
      <c r="L676" s="67"/>
      <c r="M676" s="15"/>
    </row>
    <row r="677" spans="1:13" x14ac:dyDescent="0.2">
      <c r="A677" s="11" t="s">
        <v>913</v>
      </c>
      <c r="B677" s="67">
        <v>22</v>
      </c>
      <c r="C677" s="8">
        <v>37</v>
      </c>
      <c r="D677" s="67">
        <v>1080</v>
      </c>
    </row>
    <row r="678" spans="1:13" x14ac:dyDescent="0.2">
      <c r="A678" s="11" t="s">
        <v>914</v>
      </c>
      <c r="B678" s="67">
        <v>21</v>
      </c>
      <c r="C678" s="8">
        <v>40</v>
      </c>
      <c r="D678" s="67">
        <v>1286</v>
      </c>
    </row>
    <row r="679" spans="1:13" x14ac:dyDescent="0.2">
      <c r="A679" s="11" t="s">
        <v>915</v>
      </c>
      <c r="B679" s="67">
        <v>20</v>
      </c>
      <c r="C679" s="8">
        <v>43</v>
      </c>
      <c r="D679" s="67">
        <v>1231</v>
      </c>
    </row>
    <row r="680" spans="1:13" x14ac:dyDescent="0.2">
      <c r="A680" s="11" t="s">
        <v>916</v>
      </c>
      <c r="B680" s="67">
        <v>20</v>
      </c>
      <c r="C680" s="8">
        <v>45</v>
      </c>
      <c r="D680" s="67">
        <v>1231</v>
      </c>
    </row>
    <row r="681" spans="1:13" x14ac:dyDescent="0.2">
      <c r="A681" s="11" t="s">
        <v>917</v>
      </c>
      <c r="B681" s="67">
        <v>19</v>
      </c>
      <c r="C681" s="8">
        <v>47</v>
      </c>
      <c r="D681" s="67">
        <v>1169</v>
      </c>
    </row>
    <row r="682" spans="1:13" x14ac:dyDescent="0.2">
      <c r="A682" s="11" t="s">
        <v>918</v>
      </c>
      <c r="B682" s="67">
        <v>19</v>
      </c>
      <c r="C682" s="8">
        <v>49</v>
      </c>
      <c r="D682" s="67">
        <v>1169</v>
      </c>
    </row>
    <row r="683" spans="1:13" x14ac:dyDescent="0.2">
      <c r="A683" s="11" t="s">
        <v>919</v>
      </c>
      <c r="B683" s="67">
        <v>19</v>
      </c>
      <c r="C683" s="8">
        <v>49</v>
      </c>
      <c r="D683" s="67">
        <v>1169</v>
      </c>
    </row>
    <row r="684" spans="1:13" x14ac:dyDescent="0.2">
      <c r="A684" s="11" t="s">
        <v>920</v>
      </c>
      <c r="B684" s="67">
        <v>20</v>
      </c>
      <c r="C684" s="8">
        <v>45</v>
      </c>
      <c r="D684" s="67">
        <v>1231</v>
      </c>
      <c r="F684" s="8">
        <v>18.600000000000001</v>
      </c>
      <c r="H684" s="8">
        <v>195730</v>
      </c>
      <c r="I684" s="8">
        <v>28.3</v>
      </c>
      <c r="J684" s="8">
        <v>39.799999999999997</v>
      </c>
      <c r="K684" s="8">
        <v>206415</v>
      </c>
    </row>
    <row r="685" spans="1:13" x14ac:dyDescent="0.2">
      <c r="A685" s="11" t="s">
        <v>921</v>
      </c>
      <c r="B685" s="67">
        <v>23</v>
      </c>
      <c r="C685" s="8">
        <v>37</v>
      </c>
      <c r="D685" s="67">
        <v>1107</v>
      </c>
      <c r="F685" s="8">
        <v>19.399999999999999</v>
      </c>
      <c r="H685" s="8">
        <v>195730</v>
      </c>
      <c r="I685" s="8">
        <v>26.9</v>
      </c>
      <c r="J685" s="8">
        <v>40.799999999999997</v>
      </c>
      <c r="K685" s="8">
        <v>206415</v>
      </c>
    </row>
    <row r="686" spans="1:13" x14ac:dyDescent="0.2">
      <c r="A686" s="11" t="s">
        <v>922</v>
      </c>
      <c r="B686" s="67">
        <v>25</v>
      </c>
      <c r="C686" s="8">
        <v>32</v>
      </c>
      <c r="D686" s="67">
        <v>1150</v>
      </c>
      <c r="F686" s="8">
        <v>21.5</v>
      </c>
      <c r="H686" s="8">
        <v>195908</v>
      </c>
      <c r="I686" s="8">
        <v>25.9</v>
      </c>
      <c r="J686" s="8">
        <v>48.1</v>
      </c>
      <c r="K686" s="8">
        <v>206415</v>
      </c>
    </row>
    <row r="687" spans="1:13" x14ac:dyDescent="0.2">
      <c r="A687" s="11" t="s">
        <v>923</v>
      </c>
      <c r="B687" s="67">
        <v>27</v>
      </c>
      <c r="C687" s="8">
        <v>27</v>
      </c>
      <c r="D687" s="67">
        <v>0</v>
      </c>
      <c r="F687" s="8">
        <v>21.2</v>
      </c>
      <c r="H687" s="8">
        <v>195908</v>
      </c>
      <c r="I687" s="8">
        <v>24.7</v>
      </c>
      <c r="J687" s="8">
        <v>32</v>
      </c>
      <c r="K687" s="8">
        <v>206415</v>
      </c>
    </row>
    <row r="688" spans="1:13" x14ac:dyDescent="0.2">
      <c r="A688" s="11" t="s">
        <v>924</v>
      </c>
      <c r="B688" s="67">
        <v>28</v>
      </c>
      <c r="C688" s="8">
        <v>24</v>
      </c>
      <c r="D688" s="67">
        <v>0</v>
      </c>
      <c r="F688" s="8">
        <v>23.9</v>
      </c>
      <c r="H688" s="8">
        <v>195924</v>
      </c>
      <c r="I688" s="8">
        <v>31.1</v>
      </c>
      <c r="J688" s="8">
        <v>33.5</v>
      </c>
      <c r="K688" s="8">
        <v>206415</v>
      </c>
    </row>
    <row r="689" spans="1:13" x14ac:dyDescent="0.2">
      <c r="A689" s="11" t="s">
        <v>925</v>
      </c>
      <c r="B689" s="67">
        <v>29</v>
      </c>
      <c r="C689" s="8">
        <v>21</v>
      </c>
      <c r="D689" s="67">
        <v>0</v>
      </c>
      <c r="F689" s="8">
        <v>25.1</v>
      </c>
      <c r="H689" s="8">
        <v>196128</v>
      </c>
      <c r="I689" s="8">
        <v>26.1</v>
      </c>
      <c r="J689" s="8">
        <v>38.4</v>
      </c>
      <c r="K689" s="8">
        <v>206415</v>
      </c>
    </row>
    <row r="690" spans="1:13" x14ac:dyDescent="0.2">
      <c r="A690" s="11" t="s">
        <v>926</v>
      </c>
      <c r="B690" s="67">
        <v>30</v>
      </c>
      <c r="C690" s="8">
        <v>19</v>
      </c>
      <c r="D690" s="67">
        <v>0</v>
      </c>
      <c r="F690" s="8">
        <v>26.1</v>
      </c>
      <c r="H690" s="8">
        <v>196128</v>
      </c>
      <c r="I690" s="8">
        <v>21.3</v>
      </c>
      <c r="J690" s="8">
        <v>54.6</v>
      </c>
      <c r="K690" s="8">
        <v>206415</v>
      </c>
    </row>
    <row r="691" spans="1:13" x14ac:dyDescent="0.2">
      <c r="A691" s="11" t="s">
        <v>927</v>
      </c>
      <c r="B691" s="67">
        <v>31</v>
      </c>
      <c r="C691" s="8">
        <v>17</v>
      </c>
      <c r="D691" s="67">
        <v>0</v>
      </c>
      <c r="F691" s="8">
        <v>27</v>
      </c>
      <c r="H691" s="8">
        <v>196128</v>
      </c>
      <c r="I691" s="8">
        <v>23</v>
      </c>
      <c r="J691" s="8">
        <v>52.7</v>
      </c>
      <c r="K691" s="8">
        <v>206415</v>
      </c>
    </row>
    <row r="692" spans="1:13" x14ac:dyDescent="0.2">
      <c r="A692" s="11" t="s">
        <v>928</v>
      </c>
      <c r="B692" s="67">
        <v>32</v>
      </c>
      <c r="C692" s="8">
        <v>17</v>
      </c>
      <c r="D692" s="67">
        <v>0</v>
      </c>
      <c r="F692" s="8">
        <v>26.1</v>
      </c>
      <c r="H692" s="8">
        <v>196128</v>
      </c>
      <c r="I692" s="8">
        <v>23.7</v>
      </c>
      <c r="J692" s="8">
        <v>47.3</v>
      </c>
      <c r="K692" s="8">
        <v>206415</v>
      </c>
    </row>
    <row r="693" spans="1:13" x14ac:dyDescent="0.2">
      <c r="A693" s="11" t="s">
        <v>929</v>
      </c>
      <c r="B693" s="67">
        <v>31</v>
      </c>
      <c r="C693" s="8">
        <v>17</v>
      </c>
      <c r="D693" s="67">
        <v>0</v>
      </c>
      <c r="F693" s="8">
        <v>26.1</v>
      </c>
      <c r="H693" s="8">
        <v>196177</v>
      </c>
      <c r="I693" s="8">
        <v>25.8</v>
      </c>
      <c r="J693" s="8">
        <v>45.5</v>
      </c>
      <c r="K693" s="8">
        <v>206415</v>
      </c>
    </row>
    <row r="694" spans="1:13" x14ac:dyDescent="0.2">
      <c r="A694" s="11" t="s">
        <v>930</v>
      </c>
      <c r="B694" s="67">
        <v>31</v>
      </c>
      <c r="C694" s="8">
        <v>18</v>
      </c>
      <c r="D694" s="67">
        <v>0</v>
      </c>
      <c r="F694" s="8">
        <v>25.8</v>
      </c>
      <c r="H694" s="8">
        <v>196315</v>
      </c>
      <c r="I694" s="8">
        <v>26.8</v>
      </c>
      <c r="J694" s="8">
        <v>43</v>
      </c>
      <c r="K694" s="8">
        <v>206415</v>
      </c>
    </row>
    <row r="695" spans="1:13" x14ac:dyDescent="0.2">
      <c r="A695" s="11" t="s">
        <v>931</v>
      </c>
      <c r="B695" s="67">
        <v>29</v>
      </c>
      <c r="C695" s="8">
        <v>20</v>
      </c>
      <c r="D695" s="67">
        <v>0</v>
      </c>
      <c r="F695" s="8">
        <v>23.6</v>
      </c>
      <c r="H695" s="8">
        <v>196315</v>
      </c>
      <c r="I695" s="8">
        <v>25.6</v>
      </c>
      <c r="J695" s="8">
        <v>41.4</v>
      </c>
      <c r="K695" s="8">
        <v>206415</v>
      </c>
    </row>
    <row r="696" spans="1:13" x14ac:dyDescent="0.2">
      <c r="A696" s="11" t="s">
        <v>932</v>
      </c>
      <c r="B696" s="67">
        <v>27</v>
      </c>
      <c r="C696" s="8">
        <v>23</v>
      </c>
      <c r="D696" s="67">
        <v>0</v>
      </c>
      <c r="F696" s="8">
        <v>22.2</v>
      </c>
      <c r="H696" s="8">
        <v>196315</v>
      </c>
      <c r="I696" s="8">
        <v>27.8</v>
      </c>
      <c r="J696" s="8">
        <v>37.4</v>
      </c>
      <c r="K696" s="8">
        <v>206415</v>
      </c>
    </row>
    <row r="697" spans="1:13" x14ac:dyDescent="0.2">
      <c r="A697" s="11" t="s">
        <v>933</v>
      </c>
      <c r="B697" s="67">
        <v>26</v>
      </c>
      <c r="C697" s="8">
        <v>26</v>
      </c>
      <c r="D697" s="67">
        <v>0</v>
      </c>
      <c r="F697" s="8">
        <v>21.3</v>
      </c>
      <c r="H697" s="8">
        <v>196328</v>
      </c>
      <c r="I697" s="8">
        <v>30</v>
      </c>
      <c r="J697" s="8">
        <v>34.9</v>
      </c>
      <c r="K697" s="8">
        <v>206415</v>
      </c>
    </row>
    <row r="698" spans="1:13" x14ac:dyDescent="0.2">
      <c r="A698" s="11" t="s">
        <v>934</v>
      </c>
      <c r="B698" s="67">
        <v>25</v>
      </c>
      <c r="C698" s="8">
        <v>27</v>
      </c>
      <c r="D698" s="67">
        <v>0</v>
      </c>
      <c r="F698" s="8">
        <v>20</v>
      </c>
      <c r="H698" s="8">
        <v>196328</v>
      </c>
      <c r="I698" s="8">
        <v>31</v>
      </c>
      <c r="J698" s="8">
        <v>34.200000000000003</v>
      </c>
      <c r="K698" s="8">
        <v>206415</v>
      </c>
    </row>
    <row r="699" spans="1:13" x14ac:dyDescent="0.2">
      <c r="A699" s="11" t="s">
        <v>935</v>
      </c>
      <c r="B699" s="67">
        <v>23</v>
      </c>
      <c r="C699" s="8">
        <v>27</v>
      </c>
      <c r="D699" s="67">
        <v>0</v>
      </c>
      <c r="F699" s="8">
        <v>21.2</v>
      </c>
      <c r="H699" s="8">
        <v>196510</v>
      </c>
      <c r="I699" s="8">
        <v>31</v>
      </c>
      <c r="K699" s="8">
        <v>206415</v>
      </c>
    </row>
    <row r="700" spans="1:13" x14ac:dyDescent="0.2">
      <c r="A700" s="11" t="s">
        <v>936</v>
      </c>
      <c r="B700" s="67">
        <v>22</v>
      </c>
      <c r="C700" s="8">
        <v>27</v>
      </c>
      <c r="D700" s="67">
        <v>0</v>
      </c>
      <c r="E700" s="67">
        <v>492.625</v>
      </c>
      <c r="F700" s="69">
        <f>AVERAGE(F683:F698)</f>
        <v>23.193333333333332</v>
      </c>
      <c r="G700" s="69" t="e">
        <f>AVERAGE(G683:G698)</f>
        <v>#DIV/0!</v>
      </c>
      <c r="H700" s="69">
        <f>H708-H684</f>
        <v>983</v>
      </c>
      <c r="I700" s="69">
        <f>AVERAGE(I683:I698)</f>
        <v>26.533333333333339</v>
      </c>
      <c r="J700" s="69">
        <f>AVERAGE(J683:J698)</f>
        <v>41.573333333333338</v>
      </c>
      <c r="K700" s="69">
        <f>K708-K684</f>
        <v>0</v>
      </c>
      <c r="L700" s="67"/>
      <c r="M700" s="15"/>
    </row>
    <row r="701" spans="1:13" x14ac:dyDescent="0.2">
      <c r="A701" s="11" t="s">
        <v>937</v>
      </c>
      <c r="B701" s="67">
        <v>22</v>
      </c>
      <c r="C701" s="8">
        <v>28</v>
      </c>
      <c r="D701" s="67">
        <v>0</v>
      </c>
    </row>
    <row r="702" spans="1:13" x14ac:dyDescent="0.2">
      <c r="A702" s="11" t="s">
        <v>938</v>
      </c>
      <c r="B702" s="67">
        <v>21</v>
      </c>
      <c r="C702" s="8">
        <v>29</v>
      </c>
      <c r="D702" s="67">
        <v>0</v>
      </c>
    </row>
    <row r="703" spans="1:13" x14ac:dyDescent="0.2">
      <c r="A703" s="11" t="s">
        <v>939</v>
      </c>
      <c r="B703" s="67">
        <v>20</v>
      </c>
      <c r="C703" s="8">
        <v>31</v>
      </c>
      <c r="D703" s="67">
        <v>1003</v>
      </c>
    </row>
    <row r="704" spans="1:13" x14ac:dyDescent="0.2">
      <c r="A704" s="11" t="s">
        <v>940</v>
      </c>
      <c r="B704" s="67">
        <v>19</v>
      </c>
      <c r="C704" s="8">
        <v>33</v>
      </c>
      <c r="D704" s="67">
        <v>949</v>
      </c>
    </row>
    <row r="705" spans="1:11" x14ac:dyDescent="0.2">
      <c r="A705" s="11" t="s">
        <v>941</v>
      </c>
      <c r="B705" s="67">
        <v>18</v>
      </c>
      <c r="C705" s="8">
        <v>36</v>
      </c>
      <c r="D705" s="67">
        <v>881</v>
      </c>
    </row>
    <row r="706" spans="1:11" x14ac:dyDescent="0.2">
      <c r="A706" s="11" t="s">
        <v>942</v>
      </c>
      <c r="B706" s="67">
        <v>18</v>
      </c>
      <c r="C706" s="8">
        <v>38</v>
      </c>
      <c r="D706" s="67">
        <v>881</v>
      </c>
    </row>
    <row r="707" spans="1:11" x14ac:dyDescent="0.2">
      <c r="A707" s="11" t="s">
        <v>943</v>
      </c>
      <c r="B707" s="67">
        <v>18</v>
      </c>
      <c r="C707" s="8">
        <v>38</v>
      </c>
      <c r="D707" s="67">
        <v>881</v>
      </c>
    </row>
    <row r="708" spans="1:11" x14ac:dyDescent="0.2">
      <c r="A708" s="11" t="s">
        <v>944</v>
      </c>
      <c r="B708" s="67">
        <v>20</v>
      </c>
      <c r="C708" s="8">
        <v>36</v>
      </c>
      <c r="D708" s="67">
        <v>1003</v>
      </c>
      <c r="F708" s="8">
        <v>18.100000000000001</v>
      </c>
      <c r="G708" s="8">
        <v>60.3</v>
      </c>
      <c r="H708" s="8">
        <v>196713</v>
      </c>
      <c r="I708" s="8">
        <v>23.1</v>
      </c>
      <c r="J708" s="8">
        <v>38</v>
      </c>
      <c r="K708" s="8">
        <v>206415</v>
      </c>
    </row>
    <row r="709" spans="1:11" x14ac:dyDescent="0.2">
      <c r="A709" s="11" t="s">
        <v>945</v>
      </c>
      <c r="B709" s="67">
        <v>23</v>
      </c>
      <c r="C709" s="8">
        <v>31</v>
      </c>
      <c r="D709" s="67">
        <v>1107</v>
      </c>
      <c r="F709" s="8">
        <v>25.3</v>
      </c>
      <c r="G709" s="8">
        <v>45.4</v>
      </c>
      <c r="H709" s="8">
        <v>196717</v>
      </c>
      <c r="I709" s="8">
        <v>25.3</v>
      </c>
      <c r="J709" s="8">
        <v>34.799999999999997</v>
      </c>
      <c r="K709" s="8">
        <v>206415</v>
      </c>
    </row>
    <row r="710" spans="1:11" x14ac:dyDescent="0.2">
      <c r="A710" s="11" t="s">
        <v>946</v>
      </c>
      <c r="B710" s="67">
        <v>26</v>
      </c>
      <c r="C710" s="8">
        <v>26</v>
      </c>
      <c r="D710" s="67">
        <v>0</v>
      </c>
      <c r="F710" s="8">
        <v>22.2</v>
      </c>
      <c r="G710" s="8">
        <v>41.5</v>
      </c>
      <c r="H710" s="8">
        <v>196717</v>
      </c>
      <c r="I710" s="8">
        <v>26.6</v>
      </c>
      <c r="J710" s="8">
        <v>33.6</v>
      </c>
      <c r="K710" s="8">
        <v>206415</v>
      </c>
    </row>
    <row r="711" spans="1:11" x14ac:dyDescent="0.2">
      <c r="A711" s="11" t="s">
        <v>947</v>
      </c>
      <c r="B711" s="67">
        <v>28</v>
      </c>
      <c r="C711" s="8">
        <v>22</v>
      </c>
      <c r="D711" s="67">
        <v>0</v>
      </c>
      <c r="F711" s="8">
        <v>23.8</v>
      </c>
      <c r="G711" s="8">
        <v>36.700000000000003</v>
      </c>
      <c r="H711" s="8">
        <v>196924</v>
      </c>
      <c r="I711" s="8">
        <v>28.5</v>
      </c>
      <c r="J711" s="8">
        <v>30.4</v>
      </c>
      <c r="K711" s="8">
        <v>206415</v>
      </c>
    </row>
    <row r="712" spans="1:11" x14ac:dyDescent="0.2">
      <c r="A712" s="11" t="s">
        <v>948</v>
      </c>
      <c r="B712" s="67">
        <v>30</v>
      </c>
      <c r="C712" s="8">
        <v>19</v>
      </c>
      <c r="D712" s="67">
        <v>0</v>
      </c>
      <c r="F712" s="8">
        <v>23.4</v>
      </c>
      <c r="G712" s="8">
        <v>40</v>
      </c>
      <c r="H712" s="8">
        <v>196924</v>
      </c>
      <c r="I712" s="8">
        <v>29.5</v>
      </c>
      <c r="J712" s="8">
        <v>28.3</v>
      </c>
      <c r="K712" s="8">
        <v>206415</v>
      </c>
    </row>
    <row r="713" spans="1:11" x14ac:dyDescent="0.2">
      <c r="A713" s="11" t="s">
        <v>949</v>
      </c>
      <c r="B713" s="67">
        <v>31</v>
      </c>
      <c r="C713" s="8">
        <v>17</v>
      </c>
      <c r="D713" s="67">
        <v>0</v>
      </c>
      <c r="F713" s="8">
        <v>26.1</v>
      </c>
      <c r="G713" s="8">
        <v>31.4</v>
      </c>
      <c r="H713" s="8">
        <v>196924</v>
      </c>
      <c r="I713" s="8">
        <v>31.4</v>
      </c>
      <c r="J713" s="8">
        <v>29</v>
      </c>
      <c r="K713" s="8">
        <v>206415</v>
      </c>
    </row>
    <row r="714" spans="1:11" x14ac:dyDescent="0.2">
      <c r="A714" s="11" t="s">
        <v>950</v>
      </c>
      <c r="B714" s="67">
        <v>32</v>
      </c>
      <c r="C714" s="8">
        <v>16</v>
      </c>
      <c r="D714" s="67">
        <v>0</v>
      </c>
      <c r="F714" s="8">
        <v>26.1</v>
      </c>
      <c r="G714" s="8">
        <v>33.9</v>
      </c>
      <c r="H714" s="8">
        <v>196924</v>
      </c>
      <c r="I714" s="8">
        <v>31</v>
      </c>
      <c r="J714" s="8">
        <v>26.4</v>
      </c>
      <c r="K714" s="8">
        <v>206415</v>
      </c>
    </row>
    <row r="715" spans="1:11" x14ac:dyDescent="0.2">
      <c r="A715" s="11" t="s">
        <v>951</v>
      </c>
      <c r="B715" s="67">
        <v>32</v>
      </c>
      <c r="C715" s="8">
        <v>14</v>
      </c>
      <c r="D715" s="67">
        <v>0</v>
      </c>
      <c r="F715" s="8">
        <v>26.3</v>
      </c>
      <c r="G715" s="8">
        <v>34.1</v>
      </c>
      <c r="H715" s="8">
        <v>196924</v>
      </c>
      <c r="I715" s="8">
        <v>31.6</v>
      </c>
      <c r="J715" s="8">
        <v>26.8</v>
      </c>
      <c r="K715" s="8">
        <v>206415</v>
      </c>
    </row>
    <row r="716" spans="1:11" x14ac:dyDescent="0.2">
      <c r="A716" s="11" t="s">
        <v>952</v>
      </c>
      <c r="B716" s="67">
        <v>33</v>
      </c>
      <c r="C716" s="8">
        <v>13</v>
      </c>
      <c r="D716" s="67">
        <v>0</v>
      </c>
      <c r="F716" s="8">
        <v>27.6</v>
      </c>
      <c r="G716" s="8">
        <v>29.4</v>
      </c>
      <c r="H716" s="8">
        <v>196924</v>
      </c>
      <c r="I716" s="8">
        <v>31.8</v>
      </c>
      <c r="J716" s="8">
        <v>25.8</v>
      </c>
      <c r="K716" s="8">
        <v>206415</v>
      </c>
    </row>
    <row r="717" spans="1:11" x14ac:dyDescent="0.2">
      <c r="A717" s="11" t="s">
        <v>953</v>
      </c>
      <c r="B717" s="67">
        <v>32</v>
      </c>
      <c r="C717" s="8">
        <v>13</v>
      </c>
      <c r="D717" s="67">
        <v>0</v>
      </c>
      <c r="F717" s="8">
        <v>27.1</v>
      </c>
      <c r="G717" s="8">
        <v>29.3</v>
      </c>
      <c r="H717" s="8">
        <v>196924</v>
      </c>
      <c r="I717" s="8">
        <v>31.6</v>
      </c>
      <c r="J717" s="8">
        <v>25.2</v>
      </c>
      <c r="K717" s="8">
        <v>206415</v>
      </c>
    </row>
    <row r="718" spans="1:11" x14ac:dyDescent="0.2">
      <c r="A718" s="11" t="s">
        <v>954</v>
      </c>
      <c r="B718" s="67">
        <v>31</v>
      </c>
      <c r="C718" s="8">
        <v>14</v>
      </c>
      <c r="D718" s="67">
        <v>0</v>
      </c>
      <c r="F718" s="8">
        <v>22.3</v>
      </c>
      <c r="G718" s="8">
        <v>30</v>
      </c>
      <c r="H718" s="8">
        <v>196924</v>
      </c>
      <c r="K718" s="8">
        <v>206415</v>
      </c>
    </row>
    <row r="719" spans="1:11" x14ac:dyDescent="0.2">
      <c r="A719" s="11" t="s">
        <v>955</v>
      </c>
      <c r="B719" s="67">
        <v>29</v>
      </c>
      <c r="C719" s="8">
        <v>16</v>
      </c>
      <c r="D719" s="67">
        <v>0</v>
      </c>
      <c r="K719" s="8">
        <v>206415</v>
      </c>
    </row>
    <row r="720" spans="1:11" x14ac:dyDescent="0.2">
      <c r="A720" s="11" t="s">
        <v>956</v>
      </c>
      <c r="B720" s="67">
        <v>28</v>
      </c>
      <c r="C720" s="8">
        <v>18</v>
      </c>
      <c r="D720" s="67">
        <v>0</v>
      </c>
      <c r="K720" s="8">
        <v>206415</v>
      </c>
    </row>
    <row r="721" spans="1:13" x14ac:dyDescent="0.2">
      <c r="A721" s="11" t="s">
        <v>957</v>
      </c>
      <c r="B721" s="67">
        <v>26</v>
      </c>
      <c r="C721" s="8">
        <v>20</v>
      </c>
      <c r="D721" s="67">
        <v>0</v>
      </c>
      <c r="K721" s="8">
        <v>206415</v>
      </c>
    </row>
    <row r="722" spans="1:13" x14ac:dyDescent="0.2">
      <c r="A722" s="11" t="s">
        <v>958</v>
      </c>
      <c r="B722" s="67">
        <v>24</v>
      </c>
      <c r="C722" s="8">
        <v>24</v>
      </c>
      <c r="D722" s="67">
        <v>0</v>
      </c>
      <c r="K722" s="8">
        <v>206415</v>
      </c>
    </row>
    <row r="723" spans="1:13" x14ac:dyDescent="0.2">
      <c r="A723" s="11" t="s">
        <v>959</v>
      </c>
      <c r="B723" s="67">
        <v>23</v>
      </c>
      <c r="C723" s="8">
        <v>30</v>
      </c>
      <c r="D723" s="67">
        <v>1107</v>
      </c>
      <c r="K723" s="8">
        <v>206415</v>
      </c>
    </row>
    <row r="724" spans="1:13" x14ac:dyDescent="0.2">
      <c r="A724" s="11" t="s">
        <v>960</v>
      </c>
      <c r="B724" s="67">
        <v>22</v>
      </c>
      <c r="C724" s="8">
        <v>36</v>
      </c>
      <c r="D724" s="67">
        <v>1080</v>
      </c>
      <c r="E724" s="67">
        <v>370.5</v>
      </c>
      <c r="F724" s="69">
        <f>AVERAGE(F707:F722)</f>
        <v>24.390909090909091</v>
      </c>
      <c r="G724" s="69">
        <f>AVERAGE(G707:G722)</f>
        <v>37.454545454545453</v>
      </c>
      <c r="H724" s="69">
        <f>'Nov ''20'!H34-'Oct ''20'!H708</f>
        <v>2823</v>
      </c>
      <c r="I724" s="69">
        <f>AVERAGE(I707:I722)</f>
        <v>29.040000000000003</v>
      </c>
      <c r="J724" s="69">
        <f>AVERAGE(J707:J722)</f>
        <v>29.830000000000002</v>
      </c>
      <c r="K724" s="69">
        <f>'Nov ''20'!K34-'Oct ''20'!K708</f>
        <v>0</v>
      </c>
      <c r="M724" s="15"/>
    </row>
    <row r="725" spans="1:13" x14ac:dyDescent="0.2">
      <c r="A725" s="11" t="s">
        <v>961</v>
      </c>
      <c r="B725" s="67">
        <v>21</v>
      </c>
      <c r="C725" s="8">
        <v>40</v>
      </c>
      <c r="D725" s="67">
        <v>1286</v>
      </c>
    </row>
    <row r="726" spans="1:13" x14ac:dyDescent="0.2">
      <c r="A726" s="11" t="s">
        <v>962</v>
      </c>
      <c r="B726" s="67">
        <v>20</v>
      </c>
      <c r="C726" s="8">
        <v>45</v>
      </c>
      <c r="D726" s="67">
        <v>1231</v>
      </c>
    </row>
    <row r="727" spans="1:13" x14ac:dyDescent="0.2">
      <c r="A727" s="11" t="s">
        <v>963</v>
      </c>
      <c r="B727" s="67">
        <v>20</v>
      </c>
      <c r="C727" s="8">
        <v>49</v>
      </c>
      <c r="D727" s="67">
        <v>1231</v>
      </c>
    </row>
    <row r="728" spans="1:13" x14ac:dyDescent="0.2">
      <c r="A728" s="11" t="s">
        <v>964</v>
      </c>
      <c r="B728" s="67">
        <v>19</v>
      </c>
      <c r="C728" s="8">
        <v>56</v>
      </c>
      <c r="D728" s="67">
        <v>1305</v>
      </c>
    </row>
    <row r="729" spans="1:13" x14ac:dyDescent="0.2">
      <c r="A729" s="11" t="s">
        <v>965</v>
      </c>
      <c r="B729" s="67">
        <v>18</v>
      </c>
      <c r="C729" s="8">
        <v>65</v>
      </c>
      <c r="D729" s="67">
        <v>1333</v>
      </c>
    </row>
    <row r="730" spans="1:13" x14ac:dyDescent="0.2">
      <c r="A730" s="11" t="s">
        <v>966</v>
      </c>
      <c r="B730" s="67">
        <v>17</v>
      </c>
      <c r="C730" s="8">
        <v>71</v>
      </c>
      <c r="D730" s="67">
        <v>1791</v>
      </c>
    </row>
    <row r="731" spans="1:13" x14ac:dyDescent="0.2">
      <c r="A731" s="11" t="s">
        <v>967</v>
      </c>
      <c r="B731" s="67">
        <v>17</v>
      </c>
      <c r="C731" s="8">
        <v>72</v>
      </c>
      <c r="D731" s="67">
        <v>1791</v>
      </c>
    </row>
    <row r="732" spans="1:13" x14ac:dyDescent="0.2">
      <c r="A732" s="11" t="s">
        <v>968</v>
      </c>
      <c r="B732" s="67">
        <v>18</v>
      </c>
      <c r="C732" s="8">
        <v>69</v>
      </c>
      <c r="D732" s="67">
        <v>1333</v>
      </c>
      <c r="F732" s="8" t="s">
        <v>537</v>
      </c>
      <c r="G732" s="8" t="s">
        <v>537</v>
      </c>
      <c r="H732" s="8" t="s">
        <v>537</v>
      </c>
      <c r="I732" s="8" t="s">
        <v>537</v>
      </c>
      <c r="J732" s="8" t="s">
        <v>537</v>
      </c>
      <c r="K732" s="8" t="s">
        <v>537</v>
      </c>
    </row>
    <row r="733" spans="1:13" x14ac:dyDescent="0.2">
      <c r="A733" s="11" t="s">
        <v>969</v>
      </c>
      <c r="B733" s="67">
        <v>20</v>
      </c>
      <c r="C733" s="8">
        <v>61</v>
      </c>
      <c r="D733" s="67">
        <v>1571</v>
      </c>
      <c r="F733" s="8" t="s">
        <v>537</v>
      </c>
      <c r="G733" s="8" t="s">
        <v>537</v>
      </c>
      <c r="H733" s="8" t="s">
        <v>537</v>
      </c>
      <c r="I733" s="8" t="s">
        <v>537</v>
      </c>
      <c r="J733" s="8" t="s">
        <v>537</v>
      </c>
      <c r="K733" s="8" t="s">
        <v>537</v>
      </c>
    </row>
    <row r="734" spans="1:13" x14ac:dyDescent="0.2">
      <c r="A734" s="11" t="s">
        <v>970</v>
      </c>
      <c r="B734" s="67">
        <v>22</v>
      </c>
      <c r="C734" s="8">
        <v>52</v>
      </c>
      <c r="D734" s="67">
        <v>1590</v>
      </c>
      <c r="F734" s="8" t="s">
        <v>537</v>
      </c>
      <c r="G734" s="8" t="s">
        <v>537</v>
      </c>
      <c r="H734" s="8" t="s">
        <v>537</v>
      </c>
      <c r="I734" s="8" t="s">
        <v>537</v>
      </c>
      <c r="J734" s="8" t="s">
        <v>537</v>
      </c>
      <c r="K734" s="8" t="s">
        <v>537</v>
      </c>
    </row>
    <row r="735" spans="1:13" x14ac:dyDescent="0.2">
      <c r="A735" s="11" t="s">
        <v>971</v>
      </c>
      <c r="B735" s="67">
        <v>24</v>
      </c>
      <c r="C735" s="8">
        <v>45</v>
      </c>
      <c r="D735" s="67">
        <v>1424</v>
      </c>
      <c r="F735" s="8" t="s">
        <v>537</v>
      </c>
      <c r="G735" s="8" t="s">
        <v>537</v>
      </c>
      <c r="H735" s="8" t="s">
        <v>537</v>
      </c>
      <c r="I735" s="8" t="s">
        <v>537</v>
      </c>
      <c r="J735" s="8" t="s">
        <v>537</v>
      </c>
      <c r="K735" s="8" t="s">
        <v>537</v>
      </c>
    </row>
    <row r="736" spans="1:13" x14ac:dyDescent="0.2">
      <c r="A736" s="11" t="s">
        <v>972</v>
      </c>
      <c r="B736" s="67">
        <v>26</v>
      </c>
      <c r="C736" s="8">
        <v>40</v>
      </c>
      <c r="D736" s="67">
        <v>1507</v>
      </c>
      <c r="F736" s="8" t="s">
        <v>537</v>
      </c>
      <c r="G736" s="8" t="s">
        <v>537</v>
      </c>
      <c r="H736" s="8" t="s">
        <v>537</v>
      </c>
      <c r="I736" s="8" t="s">
        <v>537</v>
      </c>
      <c r="J736" s="8" t="s">
        <v>537</v>
      </c>
      <c r="K736" s="8" t="s">
        <v>537</v>
      </c>
    </row>
    <row r="737" spans="1:13" x14ac:dyDescent="0.2">
      <c r="A737" s="11" t="s">
        <v>973</v>
      </c>
      <c r="B737" s="67">
        <v>27</v>
      </c>
      <c r="C737" s="8">
        <v>36</v>
      </c>
      <c r="D737" s="67">
        <v>1188</v>
      </c>
      <c r="F737" s="8" t="s">
        <v>537</v>
      </c>
      <c r="G737" s="8" t="s">
        <v>537</v>
      </c>
      <c r="H737" s="8" t="s">
        <v>537</v>
      </c>
      <c r="I737" s="8" t="s">
        <v>537</v>
      </c>
      <c r="J737" s="8" t="s">
        <v>537</v>
      </c>
      <c r="K737" s="8" t="s">
        <v>537</v>
      </c>
    </row>
    <row r="738" spans="1:13" x14ac:dyDescent="0.2">
      <c r="A738" s="11" t="s">
        <v>974</v>
      </c>
      <c r="B738" s="67">
        <v>28</v>
      </c>
      <c r="C738" s="8">
        <v>35</v>
      </c>
      <c r="D738" s="67">
        <v>1209</v>
      </c>
      <c r="F738" s="8" t="s">
        <v>537</v>
      </c>
      <c r="G738" s="8" t="s">
        <v>537</v>
      </c>
      <c r="H738" s="8" t="s">
        <v>537</v>
      </c>
      <c r="I738" s="8" t="s">
        <v>537</v>
      </c>
      <c r="J738" s="8" t="s">
        <v>537</v>
      </c>
      <c r="K738" s="8" t="s">
        <v>537</v>
      </c>
    </row>
    <row r="739" spans="1:13" x14ac:dyDescent="0.2">
      <c r="A739" s="11" t="s">
        <v>975</v>
      </c>
      <c r="B739" s="67">
        <v>28</v>
      </c>
      <c r="C739" s="8">
        <v>33</v>
      </c>
      <c r="D739" s="67">
        <v>1209</v>
      </c>
      <c r="F739" s="8" t="s">
        <v>537</v>
      </c>
      <c r="G739" s="8" t="s">
        <v>537</v>
      </c>
      <c r="H739" s="8" t="s">
        <v>537</v>
      </c>
      <c r="I739" s="8" t="s">
        <v>537</v>
      </c>
      <c r="J739" s="8" t="s">
        <v>537</v>
      </c>
      <c r="K739" s="8" t="s">
        <v>537</v>
      </c>
    </row>
    <row r="740" spans="1:13" x14ac:dyDescent="0.2">
      <c r="A740" s="11" t="s">
        <v>976</v>
      </c>
      <c r="B740" s="67">
        <v>29</v>
      </c>
      <c r="C740" s="8">
        <v>31</v>
      </c>
      <c r="D740" s="67">
        <v>1232</v>
      </c>
      <c r="F740" s="8" t="s">
        <v>537</v>
      </c>
      <c r="G740" s="8" t="s">
        <v>537</v>
      </c>
      <c r="H740" s="8" t="s">
        <v>537</v>
      </c>
      <c r="I740" s="8" t="s">
        <v>537</v>
      </c>
      <c r="J740" s="8" t="s">
        <v>537</v>
      </c>
      <c r="K740" s="8" t="s">
        <v>537</v>
      </c>
    </row>
    <row r="741" spans="1:13" x14ac:dyDescent="0.2">
      <c r="A741" s="11" t="s">
        <v>977</v>
      </c>
      <c r="B741" s="67">
        <v>29</v>
      </c>
      <c r="C741" s="8">
        <v>30</v>
      </c>
      <c r="D741" s="67">
        <v>1232</v>
      </c>
      <c r="F741" s="8" t="s">
        <v>537</v>
      </c>
      <c r="G741" s="8" t="s">
        <v>537</v>
      </c>
      <c r="H741" s="8" t="s">
        <v>537</v>
      </c>
      <c r="I741" s="8" t="s">
        <v>537</v>
      </c>
      <c r="J741" s="8" t="s">
        <v>537</v>
      </c>
      <c r="K741" s="8" t="s">
        <v>537</v>
      </c>
    </row>
    <row r="742" spans="1:13" x14ac:dyDescent="0.2">
      <c r="A742" s="11" t="s">
        <v>978</v>
      </c>
      <c r="B742" s="67">
        <v>29</v>
      </c>
      <c r="C742" s="8">
        <v>30</v>
      </c>
      <c r="D742" s="67">
        <v>1232</v>
      </c>
    </row>
    <row r="743" spans="1:13" x14ac:dyDescent="0.2">
      <c r="A743" s="11" t="s">
        <v>979</v>
      </c>
      <c r="B743" s="67">
        <v>27</v>
      </c>
      <c r="C743" s="8">
        <v>32</v>
      </c>
      <c r="D743" s="67">
        <v>1188</v>
      </c>
    </row>
    <row r="744" spans="1:13" x14ac:dyDescent="0.2">
      <c r="A744" s="11" t="s">
        <v>980</v>
      </c>
      <c r="B744" s="67">
        <v>25</v>
      </c>
      <c r="C744" s="8">
        <v>34</v>
      </c>
      <c r="D744" s="67">
        <v>1150</v>
      </c>
    </row>
    <row r="745" spans="1:13" x14ac:dyDescent="0.2">
      <c r="A745" s="11" t="s">
        <v>981</v>
      </c>
      <c r="B745" s="67">
        <v>24</v>
      </c>
      <c r="C745" s="8">
        <v>35</v>
      </c>
      <c r="D745" s="67">
        <v>1130</v>
      </c>
    </row>
    <row r="746" spans="1:13" x14ac:dyDescent="0.2">
      <c r="A746" s="11" t="s">
        <v>982</v>
      </c>
      <c r="B746" s="67">
        <v>23</v>
      </c>
      <c r="C746" s="8">
        <v>39</v>
      </c>
      <c r="D746" s="67">
        <v>1107</v>
      </c>
    </row>
    <row r="747" spans="1:13" x14ac:dyDescent="0.2">
      <c r="A747" s="11" t="s">
        <v>983</v>
      </c>
      <c r="B747" s="67">
        <v>22</v>
      </c>
      <c r="C747" s="8">
        <v>44</v>
      </c>
      <c r="D747" s="67">
        <v>1335</v>
      </c>
    </row>
    <row r="748" spans="1:13" x14ac:dyDescent="0.2">
      <c r="A748" s="11" t="s">
        <v>984</v>
      </c>
      <c r="B748" s="67">
        <v>21</v>
      </c>
      <c r="C748" s="8">
        <v>47</v>
      </c>
      <c r="D748" s="67">
        <v>1286</v>
      </c>
      <c r="E748" s="67">
        <v>1328.7916666666667</v>
      </c>
      <c r="M748" s="15"/>
    </row>
    <row r="749" spans="1:13" x14ac:dyDescent="0.2">
      <c r="E749" s="67"/>
    </row>
  </sheetData>
  <mergeCells count="2">
    <mergeCell ref="F1:K1"/>
    <mergeCell ref="A1:E1"/>
  </mergeCells>
  <phoneticPr fontId="11" type="noConversion"/>
  <conditionalFormatting sqref="F30:H30">
    <cfRule type="containsText" dxfId="408" priority="179" operator="containsText" text="off">
      <formula>NOT(ISERROR(SEARCH("off",F30)))</formula>
    </cfRule>
  </conditionalFormatting>
  <conditionalFormatting sqref="F724:H724">
    <cfRule type="containsText" dxfId="407" priority="100" operator="containsText" text="off">
      <formula>NOT(ISERROR(SEARCH("off",F724)))</formula>
    </cfRule>
  </conditionalFormatting>
  <conditionalFormatting sqref="I724:J724">
    <cfRule type="containsText" dxfId="406" priority="99" operator="containsText" text="off">
      <formula>NOT(ISERROR(SEARCH("off",I724)))</formula>
    </cfRule>
  </conditionalFormatting>
  <conditionalFormatting sqref="K724">
    <cfRule type="containsText" dxfId="405" priority="97" operator="containsText" text="off">
      <formula>NOT(ISERROR(SEARCH("off",K724)))</formula>
    </cfRule>
  </conditionalFormatting>
  <conditionalFormatting sqref="K30">
    <cfRule type="containsText" dxfId="404" priority="175" operator="containsText" text="off">
      <formula>NOT(ISERROR(SEARCH("off",K30)))</formula>
    </cfRule>
  </conditionalFormatting>
  <conditionalFormatting sqref="I30:J30">
    <cfRule type="containsText" dxfId="403" priority="174" operator="containsText" text="off">
      <formula>NOT(ISERROR(SEARCH("off",I30)))</formula>
    </cfRule>
  </conditionalFormatting>
  <conditionalFormatting sqref="F54:H54">
    <cfRule type="containsText" dxfId="402" priority="173" operator="containsText" text="off">
      <formula>NOT(ISERROR(SEARCH("off",F54)))</formula>
    </cfRule>
  </conditionalFormatting>
  <conditionalFormatting sqref="I54:J54">
    <cfRule type="containsText" dxfId="401" priority="171" operator="containsText" text="off">
      <formula>NOT(ISERROR(SEARCH("off",I54)))</formula>
    </cfRule>
  </conditionalFormatting>
  <conditionalFormatting sqref="K54">
    <cfRule type="containsText" dxfId="400" priority="170" operator="containsText" text="off">
      <formula>NOT(ISERROR(SEARCH("off",K54)))</formula>
    </cfRule>
  </conditionalFormatting>
  <conditionalFormatting sqref="F123:H123">
    <cfRule type="containsText" dxfId="399" priority="169" operator="containsText" text="off">
      <formula>NOT(ISERROR(SEARCH("off",F123)))</formula>
    </cfRule>
  </conditionalFormatting>
  <conditionalFormatting sqref="O82:P82">
    <cfRule type="containsText" dxfId="398" priority="7" operator="containsText" text="off">
      <formula>NOT(ISERROR(SEARCH("off",O82)))</formula>
    </cfRule>
  </conditionalFormatting>
  <conditionalFormatting sqref="O83:P83">
    <cfRule type="containsText" dxfId="397" priority="5" operator="containsText" text="off">
      <formula>NOT(ISERROR(SEARCH("off",O83)))</formula>
    </cfRule>
  </conditionalFormatting>
  <conditionalFormatting sqref="I123:J123">
    <cfRule type="containsText" dxfId="396" priority="166" operator="containsText" text="off">
      <formula>NOT(ISERROR(SEARCH("off",I123)))</formula>
    </cfRule>
  </conditionalFormatting>
  <conditionalFormatting sqref="K123">
    <cfRule type="containsText" dxfId="395" priority="165" operator="containsText" text="off">
      <formula>NOT(ISERROR(SEARCH("off",K123)))</formula>
    </cfRule>
  </conditionalFormatting>
  <conditionalFormatting sqref="F150:H150">
    <cfRule type="containsText" dxfId="394" priority="164" operator="containsText" text="off">
      <formula>NOT(ISERROR(SEARCH("off",F150)))</formula>
    </cfRule>
  </conditionalFormatting>
  <conditionalFormatting sqref="I150:J150">
    <cfRule type="containsText" dxfId="393" priority="163" operator="containsText" text="off">
      <formula>NOT(ISERROR(SEARCH("off",I150)))</formula>
    </cfRule>
  </conditionalFormatting>
  <conditionalFormatting sqref="K150">
    <cfRule type="containsText" dxfId="392" priority="162" operator="containsText" text="off">
      <formula>NOT(ISERROR(SEARCH("off",K150)))</formula>
    </cfRule>
  </conditionalFormatting>
  <conditionalFormatting sqref="O84:P84">
    <cfRule type="containsText" dxfId="391" priority="3" operator="containsText" text="off">
      <formula>NOT(ISERROR(SEARCH("off",O84)))</formula>
    </cfRule>
  </conditionalFormatting>
  <conditionalFormatting sqref="F147:H147">
    <cfRule type="containsText" dxfId="390" priority="161" operator="containsText" text="off">
      <formula>NOT(ISERROR(SEARCH("off",F147)))</formula>
    </cfRule>
  </conditionalFormatting>
  <conditionalFormatting sqref="I147:J147">
    <cfRule type="containsText" dxfId="389" priority="160" operator="containsText" text="off">
      <formula>NOT(ISERROR(SEARCH("off",I147)))</formula>
    </cfRule>
  </conditionalFormatting>
  <conditionalFormatting sqref="K147">
    <cfRule type="containsText" dxfId="388" priority="159" operator="containsText" text="off">
      <formula>NOT(ISERROR(SEARCH("off",K147)))</formula>
    </cfRule>
  </conditionalFormatting>
  <conditionalFormatting sqref="F170:H170">
    <cfRule type="containsText" dxfId="387" priority="158" operator="containsText" text="off">
      <formula>NOT(ISERROR(SEARCH("off",F170)))</formula>
    </cfRule>
  </conditionalFormatting>
  <conditionalFormatting sqref="I170:J170">
    <cfRule type="containsText" dxfId="386" priority="157" operator="containsText" text="off">
      <formula>NOT(ISERROR(SEARCH("off",I170)))</formula>
    </cfRule>
  </conditionalFormatting>
  <conditionalFormatting sqref="K170">
    <cfRule type="containsText" dxfId="385" priority="155" operator="containsText" text="off">
      <formula>NOT(ISERROR(SEARCH("off",K170)))</formula>
    </cfRule>
  </conditionalFormatting>
  <conditionalFormatting sqref="F194:H194">
    <cfRule type="containsText" dxfId="384" priority="154" operator="containsText" text="off">
      <formula>NOT(ISERROR(SEARCH("off",F194)))</formula>
    </cfRule>
  </conditionalFormatting>
  <conditionalFormatting sqref="I194:J194">
    <cfRule type="containsText" dxfId="383" priority="153" operator="containsText" text="off">
      <formula>NOT(ISERROR(SEARCH("off",I194)))</formula>
    </cfRule>
  </conditionalFormatting>
  <conditionalFormatting sqref="K194">
    <cfRule type="containsText" dxfId="382" priority="152" operator="containsText" text="off">
      <formula>NOT(ISERROR(SEARCH("off",K194)))</formula>
    </cfRule>
  </conditionalFormatting>
  <conditionalFormatting sqref="F218:H218">
    <cfRule type="containsText" dxfId="381" priority="151" operator="containsText" text="off">
      <formula>NOT(ISERROR(SEARCH("off",F218)))</formula>
    </cfRule>
  </conditionalFormatting>
  <conditionalFormatting sqref="I218:J218">
    <cfRule type="containsText" dxfId="380" priority="150" operator="containsText" text="off">
      <formula>NOT(ISERROR(SEARCH("off",I218)))</formula>
    </cfRule>
  </conditionalFormatting>
  <conditionalFormatting sqref="K218">
    <cfRule type="containsText" dxfId="379" priority="148" operator="containsText" text="off">
      <formula>NOT(ISERROR(SEARCH("off",K218)))</formula>
    </cfRule>
  </conditionalFormatting>
  <conditionalFormatting sqref="F296:H296">
    <cfRule type="containsText" dxfId="378" priority="147" operator="containsText" text="off">
      <formula>NOT(ISERROR(SEARCH("off",F296)))</formula>
    </cfRule>
  </conditionalFormatting>
  <conditionalFormatting sqref="I296:J296">
    <cfRule type="containsText" dxfId="377" priority="146" operator="containsText" text="off">
      <formula>NOT(ISERROR(SEARCH("off",I296)))</formula>
    </cfRule>
  </conditionalFormatting>
  <conditionalFormatting sqref="K296">
    <cfRule type="containsText" dxfId="376" priority="145" operator="containsText" text="off">
      <formula>NOT(ISERROR(SEARCH("off",K296)))</formula>
    </cfRule>
  </conditionalFormatting>
  <conditionalFormatting sqref="F319:H319">
    <cfRule type="containsText" dxfId="375" priority="144" operator="containsText" text="off">
      <formula>NOT(ISERROR(SEARCH("off",F319)))</formula>
    </cfRule>
  </conditionalFormatting>
  <conditionalFormatting sqref="I319:J319">
    <cfRule type="containsText" dxfId="374" priority="143" operator="containsText" text="off">
      <formula>NOT(ISERROR(SEARCH("off",I319)))</formula>
    </cfRule>
  </conditionalFormatting>
  <conditionalFormatting sqref="K319">
    <cfRule type="containsText" dxfId="373" priority="142" operator="containsText" text="off">
      <formula>NOT(ISERROR(SEARCH("off",K319)))</formula>
    </cfRule>
  </conditionalFormatting>
  <conditionalFormatting sqref="F340:H340">
    <cfRule type="containsText" dxfId="372" priority="141" operator="containsText" text="off">
      <formula>NOT(ISERROR(SEARCH("off",F340)))</formula>
    </cfRule>
  </conditionalFormatting>
  <conditionalFormatting sqref="I340:J340">
    <cfRule type="containsText" dxfId="371" priority="140" operator="containsText" text="off">
      <formula>NOT(ISERROR(SEARCH("off",I340)))</formula>
    </cfRule>
  </conditionalFormatting>
  <conditionalFormatting sqref="K340">
    <cfRule type="containsText" dxfId="370" priority="139" operator="containsText" text="off">
      <formula>NOT(ISERROR(SEARCH("off",K340)))</formula>
    </cfRule>
  </conditionalFormatting>
  <conditionalFormatting sqref="F364:H364">
    <cfRule type="containsText" dxfId="369" priority="138" operator="containsText" text="off">
      <formula>NOT(ISERROR(SEARCH("off",F364)))</formula>
    </cfRule>
  </conditionalFormatting>
  <conditionalFormatting sqref="I364:J364">
    <cfRule type="containsText" dxfId="368" priority="137" operator="containsText" text="off">
      <formula>NOT(ISERROR(SEARCH("off",I364)))</formula>
    </cfRule>
  </conditionalFormatting>
  <conditionalFormatting sqref="K364">
    <cfRule type="containsText" dxfId="367" priority="136" operator="containsText" text="off">
      <formula>NOT(ISERROR(SEARCH("off",K364)))</formula>
    </cfRule>
  </conditionalFormatting>
  <conditionalFormatting sqref="F388:H388">
    <cfRule type="containsText" dxfId="366" priority="135" operator="containsText" text="off">
      <formula>NOT(ISERROR(SEARCH("off",F388)))</formula>
    </cfRule>
  </conditionalFormatting>
  <conditionalFormatting sqref="I388:J388">
    <cfRule type="containsText" dxfId="365" priority="134" operator="containsText" text="off">
      <formula>NOT(ISERROR(SEARCH("off",I388)))</formula>
    </cfRule>
  </conditionalFormatting>
  <conditionalFormatting sqref="K388">
    <cfRule type="containsText" dxfId="364" priority="133" operator="containsText" text="off">
      <formula>NOT(ISERROR(SEARCH("off",K388)))</formula>
    </cfRule>
  </conditionalFormatting>
  <conditionalFormatting sqref="F412:H412">
    <cfRule type="containsText" dxfId="363" priority="132" operator="containsText" text="off">
      <formula>NOT(ISERROR(SEARCH("off",F412)))</formula>
    </cfRule>
  </conditionalFormatting>
  <conditionalFormatting sqref="I412:J412">
    <cfRule type="containsText" dxfId="362" priority="131" operator="containsText" text="off">
      <formula>NOT(ISERROR(SEARCH("off",I412)))</formula>
    </cfRule>
  </conditionalFormatting>
  <conditionalFormatting sqref="K412">
    <cfRule type="containsText" dxfId="361" priority="129" operator="containsText" text="off">
      <formula>NOT(ISERROR(SEARCH("off",K412)))</formula>
    </cfRule>
  </conditionalFormatting>
  <conditionalFormatting sqref="F460:H460">
    <cfRule type="containsText" dxfId="360" priority="128" operator="containsText" text="off">
      <formula>NOT(ISERROR(SEARCH("off",F460)))</formula>
    </cfRule>
  </conditionalFormatting>
  <conditionalFormatting sqref="I460:J460">
    <cfRule type="containsText" dxfId="359" priority="127" operator="containsText" text="off">
      <formula>NOT(ISERROR(SEARCH("off",I460)))</formula>
    </cfRule>
  </conditionalFormatting>
  <conditionalFormatting sqref="K460">
    <cfRule type="containsText" dxfId="358" priority="126" operator="containsText" text="off">
      <formula>NOT(ISERROR(SEARCH("off",K460)))</formula>
    </cfRule>
  </conditionalFormatting>
  <conditionalFormatting sqref="F484:H484">
    <cfRule type="containsText" dxfId="357" priority="125" operator="containsText" text="off">
      <formula>NOT(ISERROR(SEARCH("off",F484)))</formula>
    </cfRule>
  </conditionalFormatting>
  <conditionalFormatting sqref="I484:J484">
    <cfRule type="containsText" dxfId="356" priority="124" operator="containsText" text="off">
      <formula>NOT(ISERROR(SEARCH("off",I484)))</formula>
    </cfRule>
  </conditionalFormatting>
  <conditionalFormatting sqref="K484">
    <cfRule type="containsText" dxfId="355" priority="123" operator="containsText" text="off">
      <formula>NOT(ISERROR(SEARCH("off",K484)))</formula>
    </cfRule>
  </conditionalFormatting>
  <conditionalFormatting sqref="F508:H508">
    <cfRule type="containsText" dxfId="354" priority="122" operator="containsText" text="off">
      <formula>NOT(ISERROR(SEARCH("off",F508)))</formula>
    </cfRule>
  </conditionalFormatting>
  <conditionalFormatting sqref="I508:J508">
    <cfRule type="containsText" dxfId="353" priority="121" operator="containsText" text="off">
      <formula>NOT(ISERROR(SEARCH("off",I508)))</formula>
    </cfRule>
  </conditionalFormatting>
  <conditionalFormatting sqref="K508">
    <cfRule type="containsText" dxfId="352" priority="120" operator="containsText" text="off">
      <formula>NOT(ISERROR(SEARCH("off",K508)))</formula>
    </cfRule>
  </conditionalFormatting>
  <conditionalFormatting sqref="F532:H532">
    <cfRule type="containsText" dxfId="351" priority="119" operator="containsText" text="off">
      <formula>NOT(ISERROR(SEARCH("off",F532)))</formula>
    </cfRule>
  </conditionalFormatting>
  <conditionalFormatting sqref="I532:J532">
    <cfRule type="containsText" dxfId="350" priority="118" operator="containsText" text="off">
      <formula>NOT(ISERROR(SEARCH("off",I532)))</formula>
    </cfRule>
  </conditionalFormatting>
  <conditionalFormatting sqref="K532">
    <cfRule type="containsText" dxfId="349" priority="117" operator="containsText" text="off">
      <formula>NOT(ISERROR(SEARCH("off",K532)))</formula>
    </cfRule>
  </conditionalFormatting>
  <conditionalFormatting sqref="F556:H556">
    <cfRule type="containsText" dxfId="348" priority="116" operator="containsText" text="off">
      <formula>NOT(ISERROR(SEARCH("off",F556)))</formula>
    </cfRule>
  </conditionalFormatting>
  <conditionalFormatting sqref="I556:J556">
    <cfRule type="containsText" dxfId="347" priority="115" operator="containsText" text="off">
      <formula>NOT(ISERROR(SEARCH("off",I556)))</formula>
    </cfRule>
  </conditionalFormatting>
  <conditionalFormatting sqref="K556">
    <cfRule type="containsText" dxfId="346" priority="113" operator="containsText" text="off">
      <formula>NOT(ISERROR(SEARCH("off",K556)))</formula>
    </cfRule>
  </conditionalFormatting>
  <conditionalFormatting sqref="F628:H628">
    <cfRule type="containsText" dxfId="345" priority="112" operator="containsText" text="off">
      <formula>NOT(ISERROR(SEARCH("off",F628)))</formula>
    </cfRule>
  </conditionalFormatting>
  <conditionalFormatting sqref="I628:J628">
    <cfRule type="containsText" dxfId="344" priority="111" operator="containsText" text="off">
      <formula>NOT(ISERROR(SEARCH("off",I628)))</formula>
    </cfRule>
  </conditionalFormatting>
  <conditionalFormatting sqref="K628">
    <cfRule type="containsText" dxfId="343" priority="110" operator="containsText" text="off">
      <formula>NOT(ISERROR(SEARCH("off",K628)))</formula>
    </cfRule>
  </conditionalFormatting>
  <conditionalFormatting sqref="F652:H652">
    <cfRule type="containsText" dxfId="342" priority="109" operator="containsText" text="off">
      <formula>NOT(ISERROR(SEARCH("off",F652)))</formula>
    </cfRule>
  </conditionalFormatting>
  <conditionalFormatting sqref="I652:J652">
    <cfRule type="containsText" dxfId="341" priority="108" operator="containsText" text="off">
      <formula>NOT(ISERROR(SEARCH("off",I652)))</formula>
    </cfRule>
  </conditionalFormatting>
  <conditionalFormatting sqref="K652">
    <cfRule type="containsText" dxfId="340" priority="107" operator="containsText" text="off">
      <formula>NOT(ISERROR(SEARCH("off",K652)))</formula>
    </cfRule>
  </conditionalFormatting>
  <conditionalFormatting sqref="F676:H676">
    <cfRule type="containsText" dxfId="339" priority="106" operator="containsText" text="off">
      <formula>NOT(ISERROR(SEARCH("off",F676)))</formula>
    </cfRule>
  </conditionalFormatting>
  <conditionalFormatting sqref="I676:J676">
    <cfRule type="containsText" dxfId="338" priority="105" operator="containsText" text="off">
      <formula>NOT(ISERROR(SEARCH("off",I676)))</formula>
    </cfRule>
  </conditionalFormatting>
  <conditionalFormatting sqref="K676">
    <cfRule type="containsText" dxfId="337" priority="104" operator="containsText" text="off">
      <formula>NOT(ISERROR(SEARCH("off",K676)))</formula>
    </cfRule>
  </conditionalFormatting>
  <conditionalFormatting sqref="F700:H700">
    <cfRule type="containsText" dxfId="336" priority="103" operator="containsText" text="off">
      <formula>NOT(ISERROR(SEARCH("off",F700)))</formula>
    </cfRule>
  </conditionalFormatting>
  <conditionalFormatting sqref="I700:J700">
    <cfRule type="containsText" dxfId="335" priority="102" operator="containsText" text="off">
      <formula>NOT(ISERROR(SEARCH("off",I700)))</formula>
    </cfRule>
  </conditionalFormatting>
  <conditionalFormatting sqref="K700">
    <cfRule type="containsText" dxfId="334" priority="101" operator="containsText" text="off">
      <formula>NOT(ISERROR(SEARCH("off",K700)))</formula>
    </cfRule>
  </conditionalFormatting>
  <conditionalFormatting sqref="O59:P59">
    <cfRule type="containsText" dxfId="333" priority="43" operator="containsText" text="off">
      <formula>NOT(ISERROR(SEARCH("off",O59)))</formula>
    </cfRule>
  </conditionalFormatting>
  <conditionalFormatting sqref="O60:P60">
    <cfRule type="containsText" dxfId="332" priority="41" operator="containsText" text="off">
      <formula>NOT(ISERROR(SEARCH("off",O60)))</formula>
    </cfRule>
  </conditionalFormatting>
  <conditionalFormatting sqref="O61:P61">
    <cfRule type="containsText" dxfId="331" priority="39" operator="containsText" text="off">
      <formula>NOT(ISERROR(SEARCH("off",O61)))</formula>
    </cfRule>
  </conditionalFormatting>
  <conditionalFormatting sqref="O62:P62">
    <cfRule type="containsText" dxfId="330" priority="37" operator="containsText" text="off">
      <formula>NOT(ISERROR(SEARCH("off",O62)))</formula>
    </cfRule>
  </conditionalFormatting>
  <conditionalFormatting sqref="O63:P63">
    <cfRule type="containsText" dxfId="329" priority="35" operator="containsText" text="off">
      <formula>NOT(ISERROR(SEARCH("off",O63)))</formula>
    </cfRule>
  </conditionalFormatting>
  <conditionalFormatting sqref="O66:P66">
    <cfRule type="containsText" dxfId="328" priority="33" operator="containsText" text="off">
      <formula>NOT(ISERROR(SEARCH("off",O66)))</formula>
    </cfRule>
  </conditionalFormatting>
  <conditionalFormatting sqref="O67:P67">
    <cfRule type="containsText" dxfId="327" priority="31" operator="containsText" text="off">
      <formula>NOT(ISERROR(SEARCH("off",O67)))</formula>
    </cfRule>
  </conditionalFormatting>
  <conditionalFormatting sqref="O68:P68">
    <cfRule type="containsText" dxfId="326" priority="29" operator="containsText" text="off">
      <formula>NOT(ISERROR(SEARCH("off",O68)))</formula>
    </cfRule>
  </conditionalFormatting>
  <conditionalFormatting sqref="O69:P69">
    <cfRule type="containsText" dxfId="325" priority="27" operator="containsText" text="off">
      <formula>NOT(ISERROR(SEARCH("off",O69)))</formula>
    </cfRule>
  </conditionalFormatting>
  <conditionalFormatting sqref="O70:P70">
    <cfRule type="containsText" dxfId="324" priority="25" operator="containsText" text="off">
      <formula>NOT(ISERROR(SEARCH("off",O70)))</formula>
    </cfRule>
  </conditionalFormatting>
  <conditionalFormatting sqref="O71:P71">
    <cfRule type="containsText" dxfId="323" priority="23" operator="containsText" text="off">
      <formula>NOT(ISERROR(SEARCH("off",O71)))</formula>
    </cfRule>
  </conditionalFormatting>
  <conditionalFormatting sqref="O73:P73">
    <cfRule type="containsText" dxfId="322" priority="21" operator="containsText" text="off">
      <formula>NOT(ISERROR(SEARCH("off",O73)))</formula>
    </cfRule>
  </conditionalFormatting>
  <conditionalFormatting sqref="O74:P74">
    <cfRule type="containsText" dxfId="321" priority="19" operator="containsText" text="off">
      <formula>NOT(ISERROR(SEARCH("off",O74)))</formula>
    </cfRule>
  </conditionalFormatting>
  <conditionalFormatting sqref="O75:P75">
    <cfRule type="containsText" dxfId="320" priority="17" operator="containsText" text="off">
      <formula>NOT(ISERROR(SEARCH("off",O75)))</formula>
    </cfRule>
  </conditionalFormatting>
  <conditionalFormatting sqref="O76:P76">
    <cfRule type="containsText" dxfId="319" priority="15" operator="containsText" text="off">
      <formula>NOT(ISERROR(SEARCH("off",O76)))</formula>
    </cfRule>
  </conditionalFormatting>
  <conditionalFormatting sqref="O77:P77">
    <cfRule type="containsText" dxfId="318" priority="13" operator="containsText" text="off">
      <formula>NOT(ISERROR(SEARCH("off",O77)))</formula>
    </cfRule>
  </conditionalFormatting>
  <conditionalFormatting sqref="O80:P80">
    <cfRule type="containsText" dxfId="317" priority="11" operator="containsText" text="off">
      <formula>NOT(ISERROR(SEARCH("off",O80)))</formula>
    </cfRule>
  </conditionalFormatting>
  <conditionalFormatting sqref="O81:P81">
    <cfRule type="containsText" dxfId="316" priority="9" operator="containsText" text="off">
      <formula>NOT(ISERROR(SEARCH("off",O81)))</formula>
    </cfRule>
  </conditionalFormatting>
  <conditionalFormatting sqref="O55:P55">
    <cfRule type="containsText" dxfId="315" priority="2" operator="containsText" text="off">
      <formula>NOT(ISERROR(SEARCH("off",O55)))</formula>
    </cfRule>
  </conditionalFormatting>
  <conditionalFormatting sqref="O56:P56">
    <cfRule type="containsText" dxfId="314" priority="1" operator="containsText" text="off">
      <formula>NOT(ISERROR(SEARCH("off",O56)))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/>
  <dimension ref="A1:Z750"/>
  <sheetViews>
    <sheetView zoomScale="70" zoomScaleNormal="70" zoomScalePageLayoutView="70" workbookViewId="0">
      <pane xSplit="1" topLeftCell="B1" activePane="topRight" state="frozen"/>
      <selection activeCell="A275" sqref="A275"/>
      <selection pane="topRight" activeCell="I13" sqref="I13"/>
    </sheetView>
  </sheetViews>
  <sheetFormatPr baseColWidth="10" defaultColWidth="11" defaultRowHeight="16" x14ac:dyDescent="0.2"/>
  <cols>
    <col min="1" max="1" width="25.83203125" style="8" customWidth="1"/>
    <col min="2" max="2" width="19" style="67" customWidth="1"/>
    <col min="3" max="3" width="13.6640625" style="8" customWidth="1"/>
    <col min="4" max="4" width="17.33203125" style="67" customWidth="1"/>
    <col min="5" max="11" width="17" style="8" customWidth="1"/>
    <col min="12" max="12" width="15.33203125" style="8" customWidth="1"/>
    <col min="13" max="13" width="11" style="8"/>
    <col min="14" max="14" width="22.1640625" style="8" customWidth="1"/>
    <col min="15" max="15" width="61.5" style="8" customWidth="1"/>
    <col min="16" max="16" width="17.6640625" style="8" customWidth="1"/>
    <col min="17" max="16384" width="11" style="8"/>
  </cols>
  <sheetData>
    <row r="1" spans="1:17" s="76" customFormat="1" ht="16" customHeight="1" x14ac:dyDescent="0.2">
      <c r="A1" s="103" t="s">
        <v>5731</v>
      </c>
      <c r="B1" s="103"/>
      <c r="C1" s="103"/>
      <c r="D1" s="103"/>
      <c r="E1" s="103"/>
      <c r="F1" s="103" t="s">
        <v>539</v>
      </c>
      <c r="G1" s="103"/>
      <c r="H1" s="103"/>
      <c r="I1" s="103"/>
      <c r="J1" s="103"/>
      <c r="K1" s="103"/>
      <c r="N1" s="78"/>
    </row>
    <row r="2" spans="1:17" s="76" customFormat="1" ht="48" x14ac:dyDescent="0.2">
      <c r="A2" s="79"/>
      <c r="B2" s="87" t="s">
        <v>9</v>
      </c>
      <c r="C2" s="77" t="s">
        <v>10</v>
      </c>
      <c r="D2" s="80" t="s">
        <v>52</v>
      </c>
      <c r="E2" s="81" t="s">
        <v>5735</v>
      </c>
      <c r="F2" s="81" t="s">
        <v>529</v>
      </c>
      <c r="G2" s="81" t="s">
        <v>530</v>
      </c>
      <c r="H2" s="81" t="s">
        <v>534</v>
      </c>
      <c r="I2" s="81" t="s">
        <v>532</v>
      </c>
      <c r="J2" s="81" t="s">
        <v>533</v>
      </c>
      <c r="K2" s="81" t="s">
        <v>534</v>
      </c>
      <c r="L2" s="81"/>
      <c r="M2" s="113"/>
      <c r="N2" s="116"/>
      <c r="O2" s="113"/>
    </row>
    <row r="3" spans="1:17" x14ac:dyDescent="0.2">
      <c r="A3" s="11" t="s">
        <v>985</v>
      </c>
      <c r="B3" s="67">
        <v>20</v>
      </c>
      <c r="C3" s="8">
        <v>71</v>
      </c>
      <c r="D3" s="67">
        <v>3951.4</v>
      </c>
      <c r="N3" s="73" t="s">
        <v>5734</v>
      </c>
      <c r="O3" s="88" t="s">
        <v>541</v>
      </c>
      <c r="P3" s="82"/>
      <c r="Q3" s="88"/>
    </row>
    <row r="4" spans="1:17" ht="35.25" customHeight="1" x14ac:dyDescent="0.2">
      <c r="A4" s="11" t="s">
        <v>986</v>
      </c>
      <c r="B4" s="67">
        <v>19</v>
      </c>
      <c r="C4" s="8">
        <v>73</v>
      </c>
      <c r="D4" s="67">
        <v>3219</v>
      </c>
      <c r="N4" s="70">
        <v>44136</v>
      </c>
      <c r="O4" s="89" t="s">
        <v>839</v>
      </c>
      <c r="P4" s="67"/>
    </row>
    <row r="5" spans="1:17" x14ac:dyDescent="0.2">
      <c r="A5" s="11" t="s">
        <v>987</v>
      </c>
      <c r="B5" s="67">
        <v>18</v>
      </c>
      <c r="C5" s="8">
        <v>76</v>
      </c>
      <c r="D5" s="67">
        <v>3219</v>
      </c>
      <c r="N5" s="70">
        <v>44137</v>
      </c>
      <c r="O5" s="89" t="s">
        <v>839</v>
      </c>
      <c r="P5" s="67"/>
    </row>
    <row r="6" spans="1:17" ht="56" customHeight="1" x14ac:dyDescent="0.2">
      <c r="A6" s="11" t="s">
        <v>988</v>
      </c>
      <c r="B6" s="67">
        <v>18</v>
      </c>
      <c r="C6" s="8">
        <v>76</v>
      </c>
      <c r="D6" s="67">
        <v>3219</v>
      </c>
      <c r="N6" s="70">
        <v>44138</v>
      </c>
      <c r="O6" s="89" t="s">
        <v>1637</v>
      </c>
      <c r="P6" s="67"/>
    </row>
    <row r="7" spans="1:17" x14ac:dyDescent="0.2">
      <c r="A7" s="11" t="s">
        <v>989</v>
      </c>
      <c r="B7" s="67">
        <v>18</v>
      </c>
      <c r="C7" s="8">
        <v>75</v>
      </c>
      <c r="D7" s="67">
        <v>3219</v>
      </c>
      <c r="N7" s="70">
        <v>44139</v>
      </c>
      <c r="O7" s="89"/>
      <c r="P7" s="67"/>
    </row>
    <row r="8" spans="1:17" x14ac:dyDescent="0.2">
      <c r="A8" s="11" t="s">
        <v>990</v>
      </c>
      <c r="B8" s="67">
        <v>18</v>
      </c>
      <c r="C8" s="8">
        <v>75</v>
      </c>
      <c r="D8" s="67">
        <v>3219</v>
      </c>
      <c r="N8" s="70">
        <v>44140</v>
      </c>
      <c r="O8" s="89"/>
      <c r="P8" s="67"/>
    </row>
    <row r="9" spans="1:17" x14ac:dyDescent="0.2">
      <c r="A9" s="11" t="s">
        <v>991</v>
      </c>
      <c r="B9" s="67">
        <v>18</v>
      </c>
      <c r="C9" s="8">
        <v>73</v>
      </c>
      <c r="D9" s="67">
        <v>3219</v>
      </c>
      <c r="N9" s="70">
        <v>44141</v>
      </c>
      <c r="O9" s="89"/>
      <c r="P9" s="67"/>
    </row>
    <row r="10" spans="1:17" x14ac:dyDescent="0.2">
      <c r="A10" s="11" t="s">
        <v>992</v>
      </c>
      <c r="B10" s="67">
        <v>19</v>
      </c>
      <c r="C10" s="8">
        <v>72</v>
      </c>
      <c r="D10" s="67">
        <v>3219</v>
      </c>
      <c r="F10" s="8" t="s">
        <v>537</v>
      </c>
      <c r="G10" s="8" t="s">
        <v>537</v>
      </c>
      <c r="H10" s="8" t="s">
        <v>537</v>
      </c>
      <c r="I10" s="8" t="s">
        <v>537</v>
      </c>
      <c r="J10" s="8" t="s">
        <v>537</v>
      </c>
      <c r="K10" s="8" t="s">
        <v>537</v>
      </c>
      <c r="N10" s="70">
        <v>44142</v>
      </c>
      <c r="O10" s="89"/>
      <c r="P10" s="67"/>
    </row>
    <row r="11" spans="1:17" x14ac:dyDescent="0.2">
      <c r="A11" s="11" t="s">
        <v>993</v>
      </c>
      <c r="B11" s="67">
        <v>20</v>
      </c>
      <c r="C11" s="8">
        <v>68</v>
      </c>
      <c r="D11" s="67">
        <v>3186.6</v>
      </c>
      <c r="F11" s="8" t="s">
        <v>537</v>
      </c>
      <c r="G11" s="8" t="s">
        <v>537</v>
      </c>
      <c r="H11" s="8" t="s">
        <v>537</v>
      </c>
      <c r="I11" s="8" t="s">
        <v>537</v>
      </c>
      <c r="J11" s="8" t="s">
        <v>537</v>
      </c>
      <c r="K11" s="8" t="s">
        <v>537</v>
      </c>
      <c r="N11" s="70">
        <v>44143</v>
      </c>
      <c r="O11" s="89"/>
      <c r="P11" s="67"/>
    </row>
    <row r="12" spans="1:17" x14ac:dyDescent="0.2">
      <c r="A12" s="11" t="s">
        <v>994</v>
      </c>
      <c r="B12" s="67">
        <v>22</v>
      </c>
      <c r="C12" s="8">
        <v>61</v>
      </c>
      <c r="D12" s="67">
        <v>3186.6</v>
      </c>
      <c r="F12" s="8" t="s">
        <v>537</v>
      </c>
      <c r="G12" s="8" t="s">
        <v>537</v>
      </c>
      <c r="H12" s="8" t="s">
        <v>537</v>
      </c>
      <c r="I12" s="8" t="s">
        <v>537</v>
      </c>
      <c r="J12" s="8" t="s">
        <v>537</v>
      </c>
      <c r="K12" s="8" t="s">
        <v>537</v>
      </c>
      <c r="N12" s="70">
        <v>44144</v>
      </c>
      <c r="O12" s="89"/>
      <c r="P12" s="67"/>
    </row>
    <row r="13" spans="1:17" ht="32" x14ac:dyDescent="0.2">
      <c r="A13" s="11" t="s">
        <v>1606</v>
      </c>
      <c r="B13" s="67">
        <v>23</v>
      </c>
      <c r="C13" s="8">
        <v>56</v>
      </c>
      <c r="D13" s="67">
        <v>2851</v>
      </c>
      <c r="F13" s="8" t="s">
        <v>537</v>
      </c>
      <c r="G13" s="8" t="s">
        <v>537</v>
      </c>
      <c r="H13" s="8" t="s">
        <v>537</v>
      </c>
      <c r="I13" s="8" t="s">
        <v>537</v>
      </c>
      <c r="J13" s="8" t="s">
        <v>537</v>
      </c>
      <c r="K13" s="8" t="s">
        <v>537</v>
      </c>
      <c r="N13" s="70">
        <v>44145</v>
      </c>
      <c r="O13" s="89" t="s">
        <v>1639</v>
      </c>
      <c r="P13" s="67"/>
    </row>
    <row r="14" spans="1:17" ht="32" x14ac:dyDescent="0.2">
      <c r="A14" s="11" t="s">
        <v>995</v>
      </c>
      <c r="B14" s="67">
        <v>24</v>
      </c>
      <c r="C14" s="8">
        <v>53</v>
      </c>
      <c r="D14" s="67">
        <v>2851</v>
      </c>
      <c r="F14" s="8" t="s">
        <v>537</v>
      </c>
      <c r="G14" s="8" t="s">
        <v>537</v>
      </c>
      <c r="H14" s="8" t="s">
        <v>537</v>
      </c>
      <c r="I14" s="8" t="s">
        <v>537</v>
      </c>
      <c r="J14" s="8" t="s">
        <v>537</v>
      </c>
      <c r="K14" s="8" t="s">
        <v>537</v>
      </c>
      <c r="N14" s="70">
        <v>44146</v>
      </c>
      <c r="O14" s="89" t="s">
        <v>1638</v>
      </c>
      <c r="P14" s="67"/>
    </row>
    <row r="15" spans="1:17" ht="32" x14ac:dyDescent="0.2">
      <c r="A15" s="11" t="s">
        <v>996</v>
      </c>
      <c r="B15" s="67">
        <v>26</v>
      </c>
      <c r="C15" s="8">
        <v>49</v>
      </c>
      <c r="D15" s="67">
        <v>2866</v>
      </c>
      <c r="F15" s="8" t="s">
        <v>537</v>
      </c>
      <c r="G15" s="8" t="s">
        <v>537</v>
      </c>
      <c r="H15" s="8" t="s">
        <v>537</v>
      </c>
      <c r="I15" s="8" t="s">
        <v>537</v>
      </c>
      <c r="J15" s="8" t="s">
        <v>537</v>
      </c>
      <c r="K15" s="8" t="s">
        <v>537</v>
      </c>
      <c r="N15" s="70">
        <v>44147</v>
      </c>
      <c r="O15" s="89" t="s">
        <v>1640</v>
      </c>
      <c r="P15" s="67"/>
    </row>
    <row r="16" spans="1:17" x14ac:dyDescent="0.2">
      <c r="A16" s="11" t="s">
        <v>997</v>
      </c>
      <c r="B16" s="67">
        <v>27</v>
      </c>
      <c r="C16" s="8">
        <v>45</v>
      </c>
      <c r="D16" s="67">
        <v>2866</v>
      </c>
      <c r="F16" s="8" t="s">
        <v>537</v>
      </c>
      <c r="G16" s="8" t="s">
        <v>537</v>
      </c>
      <c r="H16" s="8" t="s">
        <v>537</v>
      </c>
      <c r="I16" s="8" t="s">
        <v>537</v>
      </c>
      <c r="J16" s="8" t="s">
        <v>537</v>
      </c>
      <c r="K16" s="8" t="s">
        <v>537</v>
      </c>
      <c r="N16" s="70">
        <v>44148</v>
      </c>
      <c r="P16" s="67"/>
    </row>
    <row r="17" spans="1:17" x14ac:dyDescent="0.2">
      <c r="A17" s="11" t="s">
        <v>998</v>
      </c>
      <c r="B17" s="67">
        <v>28</v>
      </c>
      <c r="C17" s="8">
        <v>44</v>
      </c>
      <c r="D17" s="67">
        <v>2866</v>
      </c>
      <c r="F17" s="8" t="s">
        <v>537</v>
      </c>
      <c r="G17" s="8" t="s">
        <v>537</v>
      </c>
      <c r="H17" s="8" t="s">
        <v>537</v>
      </c>
      <c r="I17" s="8" t="s">
        <v>537</v>
      </c>
      <c r="J17" s="8" t="s">
        <v>537</v>
      </c>
      <c r="K17" s="8" t="s">
        <v>537</v>
      </c>
      <c r="N17" s="70">
        <v>44149</v>
      </c>
      <c r="O17" s="89"/>
      <c r="P17" s="67"/>
      <c r="Q17" s="67"/>
    </row>
    <row r="18" spans="1:17" x14ac:dyDescent="0.2">
      <c r="A18" s="11" t="s">
        <v>999</v>
      </c>
      <c r="B18" s="67">
        <v>28</v>
      </c>
      <c r="C18" s="8">
        <v>40</v>
      </c>
      <c r="D18" s="67">
        <v>2866</v>
      </c>
      <c r="F18" s="8" t="s">
        <v>537</v>
      </c>
      <c r="G18" s="8" t="s">
        <v>537</v>
      </c>
      <c r="H18" s="8" t="s">
        <v>537</v>
      </c>
      <c r="I18" s="8" t="s">
        <v>537</v>
      </c>
      <c r="J18" s="8" t="s">
        <v>537</v>
      </c>
      <c r="K18" s="8" t="s">
        <v>537</v>
      </c>
      <c r="N18" s="70">
        <v>44150</v>
      </c>
      <c r="O18" s="91"/>
      <c r="P18" s="67"/>
      <c r="Q18" s="67"/>
    </row>
    <row r="19" spans="1:17" x14ac:dyDescent="0.2">
      <c r="A19" s="11" t="s">
        <v>1000</v>
      </c>
      <c r="B19" s="67">
        <v>28</v>
      </c>
      <c r="C19" s="8">
        <v>35</v>
      </c>
      <c r="D19" s="67">
        <v>2274</v>
      </c>
      <c r="F19" s="8" t="s">
        <v>537</v>
      </c>
      <c r="G19" s="8" t="s">
        <v>537</v>
      </c>
      <c r="H19" s="8" t="s">
        <v>537</v>
      </c>
      <c r="I19" s="8" t="s">
        <v>537</v>
      </c>
      <c r="J19" s="8" t="s">
        <v>537</v>
      </c>
      <c r="K19" s="8" t="s">
        <v>537</v>
      </c>
      <c r="N19" s="70">
        <v>44151</v>
      </c>
      <c r="O19" s="90"/>
      <c r="P19" s="67"/>
      <c r="Q19" s="67"/>
    </row>
    <row r="20" spans="1:17" x14ac:dyDescent="0.2">
      <c r="A20" s="11" t="s">
        <v>1001</v>
      </c>
      <c r="B20" s="67">
        <v>28</v>
      </c>
      <c r="C20" s="8">
        <v>33</v>
      </c>
      <c r="D20" s="67">
        <v>2274</v>
      </c>
      <c r="N20" s="70">
        <v>44152</v>
      </c>
      <c r="O20" s="91" t="s">
        <v>1643</v>
      </c>
      <c r="P20" s="67"/>
      <c r="Q20" s="67"/>
    </row>
    <row r="21" spans="1:17" x14ac:dyDescent="0.2">
      <c r="A21" s="11" t="s">
        <v>1002</v>
      </c>
      <c r="B21" s="67">
        <v>26</v>
      </c>
      <c r="C21" s="8">
        <v>39</v>
      </c>
      <c r="D21" s="67">
        <v>2274</v>
      </c>
      <c r="N21" s="70">
        <v>44153</v>
      </c>
      <c r="O21" s="91" t="s">
        <v>1644</v>
      </c>
      <c r="P21" s="67"/>
      <c r="Q21" s="67"/>
    </row>
    <row r="22" spans="1:17" x14ac:dyDescent="0.2">
      <c r="A22" s="11" t="s">
        <v>1003</v>
      </c>
      <c r="B22" s="67">
        <v>22</v>
      </c>
      <c r="C22" s="8">
        <v>52</v>
      </c>
      <c r="D22" s="67">
        <v>2851</v>
      </c>
      <c r="N22" s="70">
        <v>44154</v>
      </c>
      <c r="O22" s="91"/>
      <c r="P22" s="67"/>
      <c r="Q22" s="67"/>
    </row>
    <row r="23" spans="1:17" x14ac:dyDescent="0.2">
      <c r="A23" s="11" t="s">
        <v>1004</v>
      </c>
      <c r="B23" s="67">
        <v>19</v>
      </c>
      <c r="C23" s="8">
        <v>65</v>
      </c>
      <c r="D23" s="67">
        <v>2249.1999999999998</v>
      </c>
      <c r="N23" s="70">
        <v>44155</v>
      </c>
      <c r="O23" s="89"/>
      <c r="P23" s="67"/>
      <c r="Q23" s="67"/>
    </row>
    <row r="24" spans="1:17" x14ac:dyDescent="0.2">
      <c r="A24" s="11" t="s">
        <v>1005</v>
      </c>
      <c r="B24" s="67">
        <v>19</v>
      </c>
      <c r="C24" s="8">
        <v>66</v>
      </c>
      <c r="D24" s="67">
        <v>2249.1999999999998</v>
      </c>
      <c r="N24" s="70">
        <v>44156</v>
      </c>
      <c r="O24" s="90"/>
      <c r="P24" s="67"/>
      <c r="Q24" s="67"/>
    </row>
    <row r="25" spans="1:17" x14ac:dyDescent="0.2">
      <c r="A25" s="11" t="s">
        <v>1006</v>
      </c>
      <c r="B25" s="67">
        <v>18</v>
      </c>
      <c r="C25" s="8">
        <v>68</v>
      </c>
      <c r="D25" s="67">
        <v>2249.1999999999998</v>
      </c>
      <c r="N25" s="70">
        <v>44157</v>
      </c>
      <c r="O25" s="89"/>
      <c r="P25" s="67"/>
      <c r="Q25" s="67"/>
    </row>
    <row r="26" spans="1:17" x14ac:dyDescent="0.2">
      <c r="A26" s="11" t="s">
        <v>1007</v>
      </c>
      <c r="B26" s="67">
        <v>18</v>
      </c>
      <c r="C26" s="8">
        <v>68</v>
      </c>
      <c r="D26" s="67">
        <v>2249.1999999999998</v>
      </c>
      <c r="E26" s="67">
        <v>2862.2249999999999</v>
      </c>
      <c r="F26" s="67"/>
      <c r="N26" s="70">
        <v>44158</v>
      </c>
      <c r="O26" s="89"/>
      <c r="P26" s="67"/>
      <c r="Q26" s="67"/>
    </row>
    <row r="27" spans="1:17" x14ac:dyDescent="0.2">
      <c r="A27" s="11" t="s">
        <v>1008</v>
      </c>
      <c r="B27" s="67">
        <v>19</v>
      </c>
      <c r="C27" s="8">
        <v>72</v>
      </c>
      <c r="D27" s="67">
        <v>3219</v>
      </c>
      <c r="E27" s="67"/>
      <c r="N27" s="70">
        <v>44159</v>
      </c>
      <c r="O27" s="89"/>
      <c r="P27" s="67"/>
      <c r="Q27" s="67"/>
    </row>
    <row r="28" spans="1:17" x14ac:dyDescent="0.2">
      <c r="A28" s="11" t="s">
        <v>1009</v>
      </c>
      <c r="B28" s="67">
        <v>19</v>
      </c>
      <c r="C28" s="8">
        <v>72</v>
      </c>
      <c r="D28" s="67">
        <v>3219</v>
      </c>
      <c r="N28" s="70">
        <v>44160</v>
      </c>
      <c r="O28" s="89"/>
      <c r="P28" s="67"/>
      <c r="Q28" s="67"/>
    </row>
    <row r="29" spans="1:17" x14ac:dyDescent="0.2">
      <c r="A29" s="11" t="s">
        <v>1010</v>
      </c>
      <c r="B29" s="67">
        <v>18</v>
      </c>
      <c r="C29" s="8">
        <v>72</v>
      </c>
      <c r="D29" s="67">
        <v>3219</v>
      </c>
      <c r="N29" s="70">
        <v>44161</v>
      </c>
      <c r="P29" s="67"/>
    </row>
    <row r="30" spans="1:17" x14ac:dyDescent="0.2">
      <c r="A30" s="11" t="s">
        <v>1011</v>
      </c>
      <c r="B30" s="67">
        <v>18</v>
      </c>
      <c r="C30" s="8">
        <v>73</v>
      </c>
      <c r="D30" s="67">
        <v>3219</v>
      </c>
      <c r="N30" s="70">
        <v>44162</v>
      </c>
      <c r="P30" s="67"/>
    </row>
    <row r="31" spans="1:17" x14ac:dyDescent="0.2">
      <c r="A31" s="11" t="s">
        <v>1012</v>
      </c>
      <c r="B31" s="67">
        <v>17</v>
      </c>
      <c r="C31" s="8">
        <v>75</v>
      </c>
      <c r="D31" s="67">
        <v>3219</v>
      </c>
      <c r="N31" s="70">
        <v>44163</v>
      </c>
      <c r="P31" s="67"/>
    </row>
    <row r="32" spans="1:17" x14ac:dyDescent="0.2">
      <c r="A32" s="11" t="s">
        <v>1013</v>
      </c>
      <c r="B32" s="67">
        <v>17</v>
      </c>
      <c r="C32" s="8">
        <v>76</v>
      </c>
      <c r="D32" s="67">
        <v>3219</v>
      </c>
      <c r="N32" s="70">
        <v>44164</v>
      </c>
      <c r="P32" s="67"/>
    </row>
    <row r="33" spans="1:16" x14ac:dyDescent="0.2">
      <c r="A33" s="11" t="s">
        <v>1014</v>
      </c>
      <c r="B33" s="67">
        <v>17</v>
      </c>
      <c r="C33" s="8">
        <v>72</v>
      </c>
      <c r="D33" s="67">
        <v>3219</v>
      </c>
      <c r="N33" s="70">
        <v>44165</v>
      </c>
      <c r="P33" s="67"/>
    </row>
    <row r="34" spans="1:16" x14ac:dyDescent="0.2">
      <c r="A34" s="11" t="s">
        <v>1015</v>
      </c>
      <c r="B34" s="67">
        <v>18</v>
      </c>
      <c r="C34" s="8">
        <v>68</v>
      </c>
      <c r="D34" s="67">
        <v>2249.1999999999998</v>
      </c>
      <c r="F34" s="8">
        <v>12.3</v>
      </c>
      <c r="G34" s="8">
        <v>90.2</v>
      </c>
      <c r="H34" s="8">
        <v>199536</v>
      </c>
      <c r="I34" s="8">
        <v>16.3</v>
      </c>
      <c r="J34" s="8">
        <v>77</v>
      </c>
      <c r="K34" s="8">
        <v>206415</v>
      </c>
      <c r="N34" s="70"/>
      <c r="P34" s="67"/>
    </row>
    <row r="35" spans="1:16" x14ac:dyDescent="0.2">
      <c r="A35" s="11" t="s">
        <v>1016</v>
      </c>
      <c r="B35" s="67">
        <v>19</v>
      </c>
      <c r="C35" s="8">
        <v>64</v>
      </c>
      <c r="D35" s="67">
        <v>2249.1999999999998</v>
      </c>
      <c r="F35" s="8">
        <v>13.1</v>
      </c>
      <c r="G35" s="8">
        <v>90.2</v>
      </c>
      <c r="H35" s="8">
        <v>199536</v>
      </c>
      <c r="I35" s="8">
        <v>17</v>
      </c>
      <c r="J35" s="8">
        <v>77.900000000000006</v>
      </c>
      <c r="K35" s="8">
        <v>206415</v>
      </c>
      <c r="N35" s="70"/>
    </row>
    <row r="36" spans="1:16" x14ac:dyDescent="0.2">
      <c r="A36" s="11" t="s">
        <v>1017</v>
      </c>
      <c r="B36" s="67">
        <v>20</v>
      </c>
      <c r="C36" s="8">
        <v>59</v>
      </c>
      <c r="D36" s="67">
        <v>2851</v>
      </c>
      <c r="F36" s="8">
        <v>13.6</v>
      </c>
      <c r="G36" s="8">
        <v>90.3</v>
      </c>
      <c r="H36" s="8">
        <v>199536</v>
      </c>
      <c r="I36" s="8">
        <v>18.3</v>
      </c>
      <c r="J36" s="8">
        <v>72.400000000000006</v>
      </c>
      <c r="K36" s="8">
        <v>206415</v>
      </c>
      <c r="N36" s="70"/>
      <c r="P36" s="67"/>
    </row>
    <row r="37" spans="1:16" x14ac:dyDescent="0.2">
      <c r="A37" s="11" t="s">
        <v>1608</v>
      </c>
      <c r="B37" s="67">
        <v>21</v>
      </c>
      <c r="C37" s="8">
        <v>55</v>
      </c>
      <c r="D37" s="67">
        <v>2851</v>
      </c>
      <c r="F37" s="8">
        <v>17.100000000000001</v>
      </c>
      <c r="G37" s="8">
        <v>76.3</v>
      </c>
      <c r="H37" s="8">
        <v>199536</v>
      </c>
      <c r="I37" s="8">
        <v>20.3</v>
      </c>
      <c r="J37" s="8">
        <v>66</v>
      </c>
      <c r="K37" s="8">
        <v>206416</v>
      </c>
      <c r="N37" s="70"/>
    </row>
    <row r="38" spans="1:16" x14ac:dyDescent="0.2">
      <c r="A38" s="11" t="s">
        <v>1018</v>
      </c>
      <c r="B38" s="67">
        <v>19</v>
      </c>
      <c r="C38" s="8">
        <v>70</v>
      </c>
      <c r="D38" s="67">
        <v>3219</v>
      </c>
      <c r="F38" s="8">
        <v>19.3</v>
      </c>
      <c r="G38" s="8">
        <v>71.5</v>
      </c>
      <c r="H38" s="8">
        <v>199536</v>
      </c>
      <c r="I38" s="8">
        <v>22</v>
      </c>
      <c r="J38" s="8">
        <v>62.1</v>
      </c>
      <c r="K38" s="8">
        <v>206416</v>
      </c>
      <c r="N38" s="70"/>
    </row>
    <row r="39" spans="1:16" x14ac:dyDescent="0.2">
      <c r="A39" s="11" t="s">
        <v>1019</v>
      </c>
      <c r="B39" s="67">
        <v>20</v>
      </c>
      <c r="C39" s="8">
        <v>66</v>
      </c>
      <c r="D39" s="67">
        <v>3186.6</v>
      </c>
      <c r="F39" s="8">
        <v>18.8</v>
      </c>
      <c r="G39" s="8">
        <v>72.8</v>
      </c>
      <c r="H39" s="8">
        <v>199785</v>
      </c>
      <c r="I39" s="8">
        <v>23.6</v>
      </c>
      <c r="J39" s="8">
        <v>56.4</v>
      </c>
      <c r="K39" s="8">
        <v>206416</v>
      </c>
      <c r="N39" s="70"/>
      <c r="O39" s="71"/>
      <c r="P39" s="71"/>
    </row>
    <row r="40" spans="1:16" x14ac:dyDescent="0.2">
      <c r="A40" s="11" t="s">
        <v>1020</v>
      </c>
      <c r="B40" s="67">
        <v>22</v>
      </c>
      <c r="C40" s="8">
        <v>62</v>
      </c>
      <c r="D40" s="67">
        <v>3186.6</v>
      </c>
      <c r="F40" s="8">
        <v>18.5</v>
      </c>
      <c r="G40" s="8">
        <v>72</v>
      </c>
      <c r="H40" s="8">
        <v>200021</v>
      </c>
      <c r="I40" s="8">
        <v>24.5</v>
      </c>
      <c r="J40" s="8">
        <v>53.4</v>
      </c>
      <c r="K40" s="8">
        <v>206416</v>
      </c>
      <c r="N40" s="70"/>
    </row>
    <row r="41" spans="1:16" x14ac:dyDescent="0.2">
      <c r="A41" s="11" t="s">
        <v>1021</v>
      </c>
      <c r="B41" s="67">
        <v>22</v>
      </c>
      <c r="C41" s="8">
        <v>60</v>
      </c>
      <c r="D41" s="67">
        <v>3186.6</v>
      </c>
      <c r="F41" s="8">
        <v>19.5</v>
      </c>
      <c r="G41" s="8">
        <v>70</v>
      </c>
      <c r="H41" s="8">
        <v>200052</v>
      </c>
      <c r="I41" s="8">
        <v>24.7</v>
      </c>
      <c r="J41" s="8">
        <v>54.6</v>
      </c>
      <c r="K41" s="8">
        <v>206416</v>
      </c>
      <c r="N41" s="70"/>
    </row>
    <row r="42" spans="1:16" x14ac:dyDescent="0.2">
      <c r="A42" s="11" t="s">
        <v>1022</v>
      </c>
      <c r="B42" s="67">
        <v>23</v>
      </c>
      <c r="C42" s="8">
        <v>57</v>
      </c>
      <c r="D42" s="67">
        <v>2851</v>
      </c>
      <c r="F42" s="8">
        <v>21.5</v>
      </c>
      <c r="G42" s="8">
        <v>63.7</v>
      </c>
      <c r="H42" s="8">
        <v>200241</v>
      </c>
      <c r="I42" s="8">
        <v>25.3</v>
      </c>
      <c r="J42" s="8">
        <v>52.4</v>
      </c>
      <c r="K42" s="8">
        <v>206416</v>
      </c>
      <c r="N42" s="70"/>
      <c r="O42" s="71"/>
    </row>
    <row r="43" spans="1:16" x14ac:dyDescent="0.2">
      <c r="A43" s="11" t="s">
        <v>1023</v>
      </c>
      <c r="B43" s="67">
        <v>23</v>
      </c>
      <c r="C43" s="8">
        <v>54</v>
      </c>
      <c r="D43" s="67">
        <v>2851</v>
      </c>
      <c r="F43" s="8">
        <v>21.2</v>
      </c>
      <c r="G43" s="8">
        <v>66.3</v>
      </c>
      <c r="H43" s="8">
        <v>200314</v>
      </c>
      <c r="I43" s="8">
        <v>26</v>
      </c>
      <c r="J43" s="8">
        <v>53.9</v>
      </c>
      <c r="K43" s="8">
        <v>206416</v>
      </c>
      <c r="N43" s="70"/>
    </row>
    <row r="44" spans="1:16" x14ac:dyDescent="0.2">
      <c r="A44" s="11" t="s">
        <v>1024</v>
      </c>
      <c r="B44" s="67">
        <v>23</v>
      </c>
      <c r="C44" s="8">
        <v>53</v>
      </c>
      <c r="D44" s="67">
        <v>2851</v>
      </c>
      <c r="F44" s="8">
        <v>27.8</v>
      </c>
      <c r="G44" s="8">
        <v>46.8</v>
      </c>
      <c r="H44" s="8">
        <v>206415</v>
      </c>
      <c r="I44" s="8">
        <v>20.6</v>
      </c>
      <c r="J44" s="8">
        <v>66.400000000000006</v>
      </c>
      <c r="K44" s="8">
        <v>200560</v>
      </c>
      <c r="N44" s="70"/>
    </row>
    <row r="45" spans="1:16" x14ac:dyDescent="0.2">
      <c r="A45" s="11" t="s">
        <v>1025</v>
      </c>
      <c r="B45" s="67">
        <v>22</v>
      </c>
      <c r="C45" s="8">
        <v>54</v>
      </c>
      <c r="D45" s="67">
        <v>2851</v>
      </c>
      <c r="F45" s="8">
        <v>27</v>
      </c>
      <c r="G45" s="8">
        <v>48.7</v>
      </c>
      <c r="H45" s="8">
        <v>206415</v>
      </c>
      <c r="I45" s="8">
        <v>19</v>
      </c>
      <c r="J45" s="8">
        <v>73.599999999999994</v>
      </c>
      <c r="K45" s="8">
        <v>200256</v>
      </c>
      <c r="N45" s="70"/>
    </row>
    <row r="46" spans="1:16" x14ac:dyDescent="0.2">
      <c r="A46" s="11" t="s">
        <v>1026</v>
      </c>
      <c r="B46" s="67">
        <v>20</v>
      </c>
      <c r="C46" s="8">
        <v>61</v>
      </c>
      <c r="D46" s="67">
        <v>3186.6</v>
      </c>
      <c r="F46" s="8">
        <v>25</v>
      </c>
      <c r="G46" s="8">
        <v>61.3</v>
      </c>
      <c r="H46" s="8">
        <v>206415</v>
      </c>
      <c r="I46" s="8">
        <v>18.5</v>
      </c>
      <c r="J46" s="8">
        <v>80</v>
      </c>
      <c r="K46" s="8">
        <v>200794</v>
      </c>
      <c r="N46" s="70"/>
    </row>
    <row r="47" spans="1:16" x14ac:dyDescent="0.2">
      <c r="A47" s="11" t="s">
        <v>1027</v>
      </c>
      <c r="B47" s="67">
        <v>18</v>
      </c>
      <c r="C47" s="8">
        <v>69</v>
      </c>
      <c r="D47" s="67">
        <v>2249.1999999999998</v>
      </c>
      <c r="F47" s="8">
        <v>17.2</v>
      </c>
      <c r="G47" s="8">
        <v>85.1</v>
      </c>
      <c r="H47" s="8">
        <v>200850</v>
      </c>
      <c r="I47" s="8">
        <v>23.6</v>
      </c>
      <c r="J47" s="8">
        <v>59.6</v>
      </c>
      <c r="K47" s="8">
        <v>200794</v>
      </c>
      <c r="N47" s="70"/>
    </row>
    <row r="48" spans="1:16" x14ac:dyDescent="0.2">
      <c r="A48" s="11" t="s">
        <v>1028</v>
      </c>
      <c r="B48" s="67">
        <v>18</v>
      </c>
      <c r="C48" s="8">
        <v>70</v>
      </c>
      <c r="D48" s="67">
        <v>3219</v>
      </c>
      <c r="F48" s="8">
        <v>17.2</v>
      </c>
      <c r="G48" s="8">
        <v>32.299999999999997</v>
      </c>
      <c r="H48" s="8">
        <v>201070</v>
      </c>
      <c r="I48" s="8">
        <v>23.4</v>
      </c>
      <c r="J48" s="8">
        <v>66.2</v>
      </c>
      <c r="K48" s="8">
        <v>206415</v>
      </c>
      <c r="N48" s="70"/>
    </row>
    <row r="49" spans="1:16" x14ac:dyDescent="0.2">
      <c r="A49" s="11" t="s">
        <v>1029</v>
      </c>
      <c r="B49" s="67">
        <v>19</v>
      </c>
      <c r="C49" s="8">
        <v>67</v>
      </c>
      <c r="D49" s="67">
        <v>2249.1999999999998</v>
      </c>
      <c r="F49" s="8">
        <v>22</v>
      </c>
      <c r="G49" s="8">
        <v>66.599999999999994</v>
      </c>
      <c r="H49" s="8">
        <v>201152</v>
      </c>
      <c r="I49" s="8">
        <v>16.100000000000001</v>
      </c>
      <c r="J49" s="8">
        <v>86.9</v>
      </c>
      <c r="K49" s="8">
        <v>206415</v>
      </c>
      <c r="N49" s="70"/>
    </row>
    <row r="50" spans="1:16" x14ac:dyDescent="0.2">
      <c r="A50" s="11" t="s">
        <v>1030</v>
      </c>
      <c r="B50" s="67">
        <v>18</v>
      </c>
      <c r="C50" s="8">
        <v>73</v>
      </c>
      <c r="D50" s="67">
        <v>3219</v>
      </c>
      <c r="E50" s="67">
        <v>2959.9666666666667</v>
      </c>
      <c r="F50" s="8">
        <v>20.7</v>
      </c>
      <c r="G50" s="8">
        <v>63.2</v>
      </c>
      <c r="H50" s="8">
        <v>201152</v>
      </c>
      <c r="I50" s="8">
        <v>18.3</v>
      </c>
      <c r="J50" s="8">
        <v>82.2</v>
      </c>
      <c r="K50" s="8">
        <v>206415</v>
      </c>
      <c r="N50" s="70"/>
      <c r="O50" s="69"/>
      <c r="P50" s="69"/>
    </row>
    <row r="51" spans="1:16" x14ac:dyDescent="0.2">
      <c r="A51" s="11" t="s">
        <v>1031</v>
      </c>
      <c r="B51" s="67">
        <v>17</v>
      </c>
      <c r="C51" s="8">
        <v>76</v>
      </c>
      <c r="D51" s="67">
        <v>3219</v>
      </c>
      <c r="N51" s="70"/>
      <c r="O51" s="69"/>
      <c r="P51" s="69"/>
    </row>
    <row r="52" spans="1:16" x14ac:dyDescent="0.2">
      <c r="A52" s="11" t="s">
        <v>1032</v>
      </c>
      <c r="B52" s="67">
        <v>16</v>
      </c>
      <c r="C52" s="8">
        <v>78</v>
      </c>
      <c r="D52" s="67">
        <v>3219</v>
      </c>
      <c r="F52" s="69">
        <f>AVERAGE(F35:F50)</f>
        <v>19.968749999999996</v>
      </c>
      <c r="G52" s="69">
        <f>AVERAGE(G35:G50)</f>
        <v>67.318749999999994</v>
      </c>
      <c r="H52" s="69">
        <f>H60-H36</f>
        <v>1954</v>
      </c>
      <c r="I52" s="69">
        <f>AVERAGE(I35:I50)</f>
        <v>21.324999999999999</v>
      </c>
      <c r="J52" s="69">
        <f>AVERAGE(J35:J50)</f>
        <v>66.5</v>
      </c>
      <c r="K52" s="69">
        <f>K60-K36</f>
        <v>0</v>
      </c>
      <c r="N52" s="70"/>
      <c r="O52" s="69"/>
      <c r="P52" s="69"/>
    </row>
    <row r="53" spans="1:16" x14ac:dyDescent="0.2">
      <c r="A53" s="11" t="s">
        <v>1033</v>
      </c>
      <c r="B53" s="67">
        <v>16</v>
      </c>
      <c r="C53" s="8">
        <v>80</v>
      </c>
      <c r="D53" s="67">
        <v>3508.8</v>
      </c>
      <c r="N53" s="70"/>
      <c r="O53" s="69"/>
      <c r="P53" s="69"/>
    </row>
    <row r="54" spans="1:16" x14ac:dyDescent="0.2">
      <c r="A54" s="11" t="s">
        <v>1034</v>
      </c>
      <c r="B54" s="67">
        <v>15</v>
      </c>
      <c r="C54" s="8">
        <v>81</v>
      </c>
      <c r="D54" s="67">
        <v>3508.8</v>
      </c>
      <c r="N54" s="70"/>
      <c r="O54" s="69"/>
      <c r="P54" s="69"/>
    </row>
    <row r="55" spans="1:16" x14ac:dyDescent="0.2">
      <c r="A55" s="11" t="s">
        <v>1035</v>
      </c>
      <c r="B55" s="67">
        <v>15</v>
      </c>
      <c r="C55" s="8">
        <v>81</v>
      </c>
      <c r="D55" s="67">
        <v>3508.8</v>
      </c>
      <c r="N55" s="70"/>
    </row>
    <row r="56" spans="1:16" x14ac:dyDescent="0.2">
      <c r="A56" s="11" t="s">
        <v>1036</v>
      </c>
      <c r="B56" s="67">
        <v>15</v>
      </c>
      <c r="C56" s="8">
        <v>82</v>
      </c>
      <c r="D56" s="67">
        <v>3508.8</v>
      </c>
      <c r="N56" s="70"/>
    </row>
    <row r="57" spans="1:16" x14ac:dyDescent="0.2">
      <c r="A57" s="11" t="s">
        <v>1037</v>
      </c>
      <c r="B57" s="67">
        <v>15</v>
      </c>
      <c r="C57" s="8">
        <v>83</v>
      </c>
      <c r="D57" s="67">
        <v>3508.8</v>
      </c>
      <c r="N57" s="70"/>
      <c r="O57" s="69"/>
      <c r="P57" s="69"/>
    </row>
    <row r="58" spans="1:16" x14ac:dyDescent="0.2">
      <c r="A58" s="11" t="s">
        <v>1038</v>
      </c>
      <c r="B58" s="67">
        <v>16</v>
      </c>
      <c r="C58" s="8">
        <v>83</v>
      </c>
      <c r="D58" s="67">
        <v>3508.8</v>
      </c>
      <c r="F58" s="8">
        <v>13.8</v>
      </c>
      <c r="G58" s="8">
        <v>90.2</v>
      </c>
      <c r="H58" s="8">
        <v>201381</v>
      </c>
      <c r="I58" s="8">
        <v>19.3</v>
      </c>
      <c r="J58" s="8">
        <v>69.599999999999994</v>
      </c>
      <c r="K58" s="8">
        <v>206415</v>
      </c>
      <c r="N58" s="70"/>
      <c r="O58" s="69"/>
      <c r="P58" s="69"/>
    </row>
    <row r="59" spans="1:16" x14ac:dyDescent="0.2">
      <c r="A59" s="11" t="s">
        <v>1039</v>
      </c>
      <c r="B59" s="67">
        <v>19</v>
      </c>
      <c r="C59" s="8">
        <v>77</v>
      </c>
      <c r="D59" s="67">
        <v>3219</v>
      </c>
      <c r="F59" s="8">
        <v>14.2</v>
      </c>
      <c r="G59" s="8">
        <v>90.2</v>
      </c>
      <c r="H59" s="8">
        <v>201381</v>
      </c>
      <c r="I59" s="8">
        <v>20</v>
      </c>
      <c r="J59" s="8">
        <v>70</v>
      </c>
      <c r="K59" s="8">
        <v>206415</v>
      </c>
      <c r="N59" s="70"/>
      <c r="O59" s="69"/>
      <c r="P59" s="69"/>
    </row>
    <row r="60" spans="1:16" x14ac:dyDescent="0.2">
      <c r="A60" s="11" t="s">
        <v>1040</v>
      </c>
      <c r="B60" s="67">
        <v>21</v>
      </c>
      <c r="C60" s="8">
        <v>69</v>
      </c>
      <c r="D60" s="67">
        <v>3186.6</v>
      </c>
      <c r="F60" s="8">
        <v>15</v>
      </c>
      <c r="G60" s="8">
        <v>90.2</v>
      </c>
      <c r="H60" s="8">
        <v>201490</v>
      </c>
      <c r="I60" s="8">
        <v>20.5</v>
      </c>
      <c r="J60" s="8">
        <v>69.099999999999994</v>
      </c>
      <c r="K60" s="8">
        <v>206415</v>
      </c>
      <c r="N60" s="70"/>
      <c r="O60" s="69"/>
      <c r="P60" s="69"/>
    </row>
    <row r="61" spans="1:16" x14ac:dyDescent="0.2">
      <c r="A61" s="11" t="s">
        <v>1609</v>
      </c>
      <c r="B61" s="67">
        <v>23</v>
      </c>
      <c r="C61" s="8">
        <v>63</v>
      </c>
      <c r="D61" s="67">
        <v>3186.6</v>
      </c>
      <c r="F61" s="8">
        <v>16.399999999999999</v>
      </c>
      <c r="G61" s="8">
        <v>84.2</v>
      </c>
      <c r="H61" s="8">
        <v>201629</v>
      </c>
      <c r="I61" s="8">
        <v>21.2</v>
      </c>
      <c r="J61" s="8">
        <v>64</v>
      </c>
      <c r="K61" s="8">
        <v>206415</v>
      </c>
      <c r="N61" s="70"/>
      <c r="O61" s="69"/>
      <c r="P61" s="69"/>
    </row>
    <row r="62" spans="1:16" x14ac:dyDescent="0.2">
      <c r="A62" s="11" t="s">
        <v>1041</v>
      </c>
      <c r="B62" s="67">
        <v>24</v>
      </c>
      <c r="C62" s="8">
        <v>59</v>
      </c>
      <c r="D62" s="67">
        <v>2851</v>
      </c>
      <c r="F62" s="8">
        <v>16.5</v>
      </c>
      <c r="G62" s="8">
        <v>84.4</v>
      </c>
      <c r="H62" s="8">
        <v>201629</v>
      </c>
      <c r="I62" s="8">
        <v>22</v>
      </c>
      <c r="J62" s="8">
        <v>63.2</v>
      </c>
      <c r="K62" s="8">
        <v>206415</v>
      </c>
      <c r="N62" s="70"/>
    </row>
    <row r="63" spans="1:16" x14ac:dyDescent="0.2">
      <c r="A63" s="11" t="s">
        <v>1042</v>
      </c>
      <c r="B63" s="67">
        <v>26</v>
      </c>
      <c r="C63" s="8">
        <v>52</v>
      </c>
      <c r="D63" s="67">
        <v>3610.8</v>
      </c>
      <c r="F63" s="8">
        <v>17</v>
      </c>
      <c r="G63" s="8">
        <v>83.6</v>
      </c>
      <c r="H63" s="8">
        <v>201884</v>
      </c>
      <c r="I63" s="8">
        <v>23.3</v>
      </c>
      <c r="J63" s="8">
        <v>61.7</v>
      </c>
      <c r="K63" s="8">
        <v>206415</v>
      </c>
      <c r="N63" s="70"/>
    </row>
    <row r="64" spans="1:16" x14ac:dyDescent="0.2">
      <c r="A64" s="11" t="s">
        <v>1043</v>
      </c>
      <c r="B64" s="67">
        <v>26</v>
      </c>
      <c r="C64" s="8">
        <v>48</v>
      </c>
      <c r="D64" s="67">
        <v>2866</v>
      </c>
      <c r="F64" s="8">
        <v>16.7</v>
      </c>
      <c r="G64" s="8">
        <v>85.3</v>
      </c>
      <c r="H64" s="8">
        <v>201884</v>
      </c>
      <c r="I64" s="8">
        <v>23.5</v>
      </c>
      <c r="J64" s="8">
        <v>57.2</v>
      </c>
      <c r="K64" s="8">
        <v>206415</v>
      </c>
      <c r="N64" s="70"/>
      <c r="O64" s="69"/>
      <c r="P64" s="69"/>
    </row>
    <row r="65" spans="1:16" x14ac:dyDescent="0.2">
      <c r="A65" s="11" t="s">
        <v>1044</v>
      </c>
      <c r="B65" s="67">
        <v>26</v>
      </c>
      <c r="C65" s="8">
        <v>48</v>
      </c>
      <c r="D65" s="67">
        <v>2866</v>
      </c>
      <c r="F65" s="8">
        <v>16.399999999999999</v>
      </c>
      <c r="G65" s="8">
        <v>81</v>
      </c>
      <c r="H65" s="8">
        <v>201992</v>
      </c>
      <c r="I65" s="8">
        <v>24.1</v>
      </c>
      <c r="J65" s="8">
        <v>54.7</v>
      </c>
      <c r="K65" s="8">
        <v>206415</v>
      </c>
      <c r="N65" s="70"/>
      <c r="O65" s="69"/>
      <c r="P65" s="69"/>
    </row>
    <row r="66" spans="1:16" x14ac:dyDescent="0.2">
      <c r="A66" s="11" t="s">
        <v>1045</v>
      </c>
      <c r="B66" s="67">
        <v>26</v>
      </c>
      <c r="C66" s="8">
        <v>45</v>
      </c>
      <c r="D66" s="67">
        <v>2866</v>
      </c>
      <c r="F66" s="8">
        <v>16.899999999999999</v>
      </c>
      <c r="G66" s="8">
        <v>82.3</v>
      </c>
      <c r="H66" s="8">
        <v>202141</v>
      </c>
      <c r="I66" s="8">
        <v>24.6</v>
      </c>
      <c r="J66" s="8">
        <v>54.1</v>
      </c>
      <c r="K66" s="8">
        <v>206415</v>
      </c>
      <c r="N66" s="70"/>
      <c r="O66" s="69"/>
      <c r="P66" s="69"/>
    </row>
    <row r="67" spans="1:16" x14ac:dyDescent="0.2">
      <c r="A67" s="11" t="s">
        <v>1046</v>
      </c>
      <c r="B67" s="67">
        <v>26</v>
      </c>
      <c r="C67" s="8">
        <v>45</v>
      </c>
      <c r="D67" s="67">
        <v>2866</v>
      </c>
      <c r="F67" s="8">
        <v>17.3</v>
      </c>
      <c r="G67" s="8">
        <v>80.7</v>
      </c>
      <c r="H67" s="8">
        <v>202141</v>
      </c>
      <c r="I67" s="8">
        <v>25.8</v>
      </c>
      <c r="J67" s="8">
        <v>52.2</v>
      </c>
      <c r="K67" s="8">
        <v>206415</v>
      </c>
      <c r="N67" s="70"/>
      <c r="O67" s="69"/>
      <c r="P67" s="69"/>
    </row>
    <row r="68" spans="1:16" x14ac:dyDescent="0.2">
      <c r="A68" s="11" t="s">
        <v>1047</v>
      </c>
      <c r="B68" s="67">
        <v>25</v>
      </c>
      <c r="C68" s="8">
        <v>46</v>
      </c>
      <c r="D68" s="67">
        <v>2866</v>
      </c>
      <c r="F68" s="8">
        <v>24.5</v>
      </c>
      <c r="G68" s="8">
        <v>52.1</v>
      </c>
      <c r="H68" s="8">
        <v>202367</v>
      </c>
      <c r="I68" s="8">
        <v>17</v>
      </c>
      <c r="J68" s="8">
        <v>79.8</v>
      </c>
      <c r="K68" s="8">
        <v>206415</v>
      </c>
      <c r="N68" s="70"/>
      <c r="O68" s="69"/>
      <c r="P68" s="69"/>
    </row>
    <row r="69" spans="1:16" x14ac:dyDescent="0.2">
      <c r="A69" s="11" t="s">
        <v>1048</v>
      </c>
      <c r="B69" s="67">
        <v>25</v>
      </c>
      <c r="C69" s="8">
        <v>47</v>
      </c>
      <c r="D69" s="67">
        <v>2866</v>
      </c>
      <c r="F69" s="8">
        <v>23.7</v>
      </c>
      <c r="G69" s="8">
        <v>52.9</v>
      </c>
      <c r="H69" s="8">
        <v>202367</v>
      </c>
      <c r="I69" s="8">
        <v>16.3</v>
      </c>
      <c r="J69" s="8">
        <v>85.9</v>
      </c>
      <c r="K69" s="8">
        <v>206415</v>
      </c>
      <c r="N69" s="70"/>
    </row>
    <row r="70" spans="1:16" x14ac:dyDescent="0.2">
      <c r="A70" s="11" t="s">
        <v>1049</v>
      </c>
      <c r="B70" s="67">
        <v>23</v>
      </c>
      <c r="C70" s="8">
        <v>53</v>
      </c>
      <c r="D70" s="67">
        <v>2851</v>
      </c>
      <c r="F70" s="8">
        <v>23.5</v>
      </c>
      <c r="G70" s="8">
        <v>57.2</v>
      </c>
      <c r="H70" s="8">
        <v>202617</v>
      </c>
      <c r="I70" s="8">
        <v>16.3</v>
      </c>
      <c r="J70" s="8">
        <v>87.3</v>
      </c>
      <c r="K70" s="8">
        <v>206415</v>
      </c>
      <c r="N70" s="70"/>
    </row>
    <row r="71" spans="1:16" x14ac:dyDescent="0.2">
      <c r="A71" s="11" t="s">
        <v>1050</v>
      </c>
      <c r="B71" s="67">
        <v>22</v>
      </c>
      <c r="C71" s="8">
        <v>56</v>
      </c>
      <c r="D71" s="67">
        <v>2851</v>
      </c>
      <c r="F71" s="8">
        <v>21.5</v>
      </c>
      <c r="G71" s="8">
        <v>67.3</v>
      </c>
      <c r="H71" s="8">
        <v>202631</v>
      </c>
      <c r="I71" s="8">
        <v>17.100000000000001</v>
      </c>
      <c r="J71" s="8">
        <v>89.7</v>
      </c>
      <c r="K71" s="8">
        <v>206415</v>
      </c>
      <c r="N71" s="70"/>
      <c r="O71" s="69"/>
      <c r="P71" s="69"/>
    </row>
    <row r="72" spans="1:16" x14ac:dyDescent="0.2">
      <c r="A72" s="11" t="s">
        <v>1051</v>
      </c>
      <c r="B72" s="67">
        <v>22</v>
      </c>
      <c r="C72" s="8">
        <v>59</v>
      </c>
      <c r="D72" s="67">
        <v>2851</v>
      </c>
      <c r="F72" s="8" t="s">
        <v>537</v>
      </c>
      <c r="G72" s="8" t="s">
        <v>537</v>
      </c>
      <c r="H72" s="8">
        <v>202636</v>
      </c>
      <c r="I72" s="8">
        <v>16.100000000000001</v>
      </c>
      <c r="J72" s="8">
        <v>87.3</v>
      </c>
      <c r="K72" s="8">
        <v>206415</v>
      </c>
      <c r="N72" s="70"/>
      <c r="O72" s="69"/>
      <c r="P72" s="69"/>
    </row>
    <row r="73" spans="1:16" x14ac:dyDescent="0.2">
      <c r="A73" s="11" t="s">
        <v>1052</v>
      </c>
      <c r="B73" s="67">
        <v>21</v>
      </c>
      <c r="C73" s="8">
        <v>63</v>
      </c>
      <c r="D73" s="67">
        <v>3186.6</v>
      </c>
      <c r="F73" s="8" t="s">
        <v>537</v>
      </c>
      <c r="G73" s="8" t="s">
        <v>537</v>
      </c>
      <c r="H73" s="8">
        <v>202900</v>
      </c>
      <c r="I73" s="8">
        <v>16.100000000000001</v>
      </c>
      <c r="J73" s="8">
        <v>90.1</v>
      </c>
      <c r="K73" s="8">
        <v>206415</v>
      </c>
      <c r="N73" s="70"/>
      <c r="O73" s="69"/>
      <c r="P73" s="69"/>
    </row>
    <row r="74" spans="1:16" x14ac:dyDescent="0.2">
      <c r="A74" s="11" t="s">
        <v>1053</v>
      </c>
      <c r="B74" s="67">
        <v>20</v>
      </c>
      <c r="C74" s="8">
        <v>65</v>
      </c>
      <c r="D74" s="67">
        <v>3186.6</v>
      </c>
      <c r="E74" s="67">
        <v>3152.7916666666665</v>
      </c>
      <c r="F74" s="69">
        <f>AVERAGE(F57:F72)</f>
        <v>18.100000000000001</v>
      </c>
      <c r="G74" s="69">
        <f>AVERAGE(G57:G72)</f>
        <v>77.257142857142867</v>
      </c>
      <c r="H74" s="69">
        <f>H82-H58</f>
        <v>2195</v>
      </c>
      <c r="I74" s="69">
        <f>AVERAGE(I57:I72)</f>
        <v>20.47333333333334</v>
      </c>
      <c r="J74" s="69">
        <f>AVERAGE(J57:J72)</f>
        <v>69.72</v>
      </c>
      <c r="K74" s="69">
        <f>K82-K58</f>
        <v>1</v>
      </c>
      <c r="N74" s="70"/>
      <c r="O74" s="69"/>
      <c r="P74" s="69"/>
    </row>
    <row r="75" spans="1:16" x14ac:dyDescent="0.2">
      <c r="A75" s="11" t="s">
        <v>1054</v>
      </c>
      <c r="B75" s="67">
        <v>20</v>
      </c>
      <c r="C75" s="8">
        <v>67</v>
      </c>
      <c r="D75" s="67">
        <v>3186.6</v>
      </c>
      <c r="N75" s="70"/>
    </row>
    <row r="76" spans="1:16" x14ac:dyDescent="0.2">
      <c r="A76" s="11" t="s">
        <v>1055</v>
      </c>
      <c r="B76" s="67">
        <v>19</v>
      </c>
      <c r="C76" s="8">
        <v>68</v>
      </c>
      <c r="D76" s="67">
        <v>2249.1999999999998</v>
      </c>
      <c r="N76" s="70"/>
    </row>
    <row r="77" spans="1:16" x14ac:dyDescent="0.2">
      <c r="A77" s="11" t="s">
        <v>1056</v>
      </c>
      <c r="B77" s="67">
        <v>18</v>
      </c>
      <c r="C77" s="8">
        <v>70</v>
      </c>
      <c r="D77" s="67">
        <v>3219</v>
      </c>
      <c r="N77" s="70"/>
    </row>
    <row r="78" spans="1:16" x14ac:dyDescent="0.2">
      <c r="A78" s="11" t="s">
        <v>1057</v>
      </c>
      <c r="B78" s="67">
        <v>18</v>
      </c>
      <c r="C78" s="8">
        <v>72</v>
      </c>
      <c r="D78" s="67">
        <v>3219</v>
      </c>
      <c r="N78" s="70"/>
    </row>
    <row r="79" spans="1:16" x14ac:dyDescent="0.2">
      <c r="A79" s="11" t="s">
        <v>1058</v>
      </c>
      <c r="B79" s="67">
        <v>17</v>
      </c>
      <c r="C79" s="8">
        <v>75</v>
      </c>
      <c r="D79" s="67">
        <v>3219</v>
      </c>
      <c r="N79" s="70"/>
    </row>
    <row r="80" spans="1:16" x14ac:dyDescent="0.2">
      <c r="A80" s="11" t="s">
        <v>1059</v>
      </c>
      <c r="B80" s="67">
        <v>16</v>
      </c>
      <c r="C80" s="8">
        <v>78</v>
      </c>
      <c r="D80" s="67">
        <v>3219</v>
      </c>
      <c r="N80" s="70"/>
    </row>
    <row r="81" spans="1:14" x14ac:dyDescent="0.2">
      <c r="A81" s="11" t="s">
        <v>1060</v>
      </c>
      <c r="B81" s="67">
        <v>17</v>
      </c>
      <c r="C81" s="8">
        <v>79</v>
      </c>
      <c r="D81" s="67">
        <v>3219</v>
      </c>
      <c r="N81" s="70"/>
    </row>
    <row r="82" spans="1:14" x14ac:dyDescent="0.2">
      <c r="A82" s="11" t="s">
        <v>1061</v>
      </c>
      <c r="B82" s="67">
        <v>18</v>
      </c>
      <c r="C82" s="8">
        <v>73</v>
      </c>
      <c r="D82" s="67">
        <v>3219</v>
      </c>
      <c r="F82" s="8">
        <v>15.8</v>
      </c>
      <c r="G82" s="8">
        <v>90.1</v>
      </c>
      <c r="H82" s="8">
        <v>203576</v>
      </c>
      <c r="I82" s="8">
        <v>21</v>
      </c>
      <c r="J82" s="8">
        <v>70.099999999999994</v>
      </c>
      <c r="K82" s="8">
        <v>206416</v>
      </c>
      <c r="N82" s="70"/>
    </row>
    <row r="83" spans="1:14" x14ac:dyDescent="0.2">
      <c r="A83" s="11" t="s">
        <v>1062</v>
      </c>
      <c r="B83" s="67">
        <v>20</v>
      </c>
      <c r="C83" s="8">
        <v>69</v>
      </c>
      <c r="D83" s="67">
        <v>3186.6</v>
      </c>
      <c r="F83" s="8">
        <v>16.3</v>
      </c>
      <c r="G83" s="8">
        <v>87.8</v>
      </c>
      <c r="H83" s="8">
        <v>203576</v>
      </c>
      <c r="I83" s="8">
        <v>21.9</v>
      </c>
      <c r="J83" s="8">
        <v>64.599999999999994</v>
      </c>
      <c r="K83" s="8">
        <v>206416</v>
      </c>
      <c r="N83" s="70"/>
    </row>
    <row r="84" spans="1:14" x14ac:dyDescent="0.2">
      <c r="A84" s="11" t="s">
        <v>1063</v>
      </c>
      <c r="B84" s="67">
        <v>22</v>
      </c>
      <c r="C84" s="8">
        <v>65</v>
      </c>
      <c r="D84" s="67">
        <v>3186.6</v>
      </c>
      <c r="F84" s="8">
        <v>17</v>
      </c>
      <c r="G84" s="8">
        <v>86.9</v>
      </c>
      <c r="H84" s="8">
        <v>203738</v>
      </c>
      <c r="I84" s="8">
        <v>23.3</v>
      </c>
      <c r="J84" s="8">
        <v>61.2</v>
      </c>
      <c r="K84" s="8">
        <v>206416</v>
      </c>
      <c r="N84" s="70"/>
    </row>
    <row r="85" spans="1:14" x14ac:dyDescent="0.2">
      <c r="A85" s="11" t="s">
        <v>1064</v>
      </c>
      <c r="B85" s="67">
        <v>23</v>
      </c>
      <c r="C85" s="8">
        <v>61</v>
      </c>
      <c r="D85" s="67">
        <v>3186.6</v>
      </c>
      <c r="F85" s="8">
        <v>18.7</v>
      </c>
      <c r="G85" s="8">
        <v>82.8</v>
      </c>
      <c r="H85" s="8">
        <v>203892</v>
      </c>
      <c r="I85" s="8">
        <v>25.3</v>
      </c>
      <c r="J85" s="8">
        <v>56.6</v>
      </c>
      <c r="K85" s="8">
        <v>206416</v>
      </c>
      <c r="N85" s="70"/>
    </row>
    <row r="86" spans="1:14" x14ac:dyDescent="0.2">
      <c r="A86" s="11" t="s">
        <v>1064</v>
      </c>
      <c r="B86" s="67">
        <v>24</v>
      </c>
      <c r="C86" s="8">
        <v>58</v>
      </c>
      <c r="D86" s="67">
        <v>2851</v>
      </c>
      <c r="F86" s="8">
        <v>18.2</v>
      </c>
      <c r="G86" s="8">
        <v>83.8</v>
      </c>
      <c r="H86" s="8">
        <v>203911</v>
      </c>
      <c r="I86" s="8" t="s">
        <v>537</v>
      </c>
      <c r="J86" s="8" t="s">
        <v>537</v>
      </c>
      <c r="K86" s="8">
        <v>206416</v>
      </c>
      <c r="N86" s="70"/>
    </row>
    <row r="87" spans="1:14" x14ac:dyDescent="0.2">
      <c r="A87" s="11" t="s">
        <v>1065</v>
      </c>
      <c r="B87" s="67">
        <v>25</v>
      </c>
      <c r="C87" s="8">
        <v>52</v>
      </c>
      <c r="D87" s="67">
        <v>3610.8</v>
      </c>
      <c r="F87" s="8">
        <v>19.600000000000001</v>
      </c>
      <c r="G87" s="8">
        <v>78.8</v>
      </c>
      <c r="H87" s="8">
        <v>204147</v>
      </c>
      <c r="I87" s="8">
        <v>24.8</v>
      </c>
      <c r="J87" s="8">
        <v>55.8</v>
      </c>
      <c r="K87" s="8">
        <v>206645</v>
      </c>
      <c r="N87" s="70"/>
    </row>
    <row r="88" spans="1:14" x14ac:dyDescent="0.2">
      <c r="A88" s="11" t="s">
        <v>1066</v>
      </c>
      <c r="B88" s="67">
        <v>26</v>
      </c>
      <c r="C88" s="8">
        <v>46</v>
      </c>
      <c r="D88" s="67">
        <v>2866</v>
      </c>
      <c r="F88" s="8">
        <v>19.3</v>
      </c>
      <c r="G88" s="8">
        <v>76.3</v>
      </c>
      <c r="H88" s="8">
        <v>204147</v>
      </c>
      <c r="I88" s="8">
        <v>25</v>
      </c>
      <c r="J88" s="8">
        <v>52.6</v>
      </c>
      <c r="K88" s="8">
        <v>206773</v>
      </c>
      <c r="N88" s="70"/>
    </row>
    <row r="89" spans="1:14" x14ac:dyDescent="0.2">
      <c r="A89" s="11" t="s">
        <v>1067</v>
      </c>
      <c r="B89" s="67">
        <v>27</v>
      </c>
      <c r="C89" s="8">
        <v>43</v>
      </c>
      <c r="D89" s="67">
        <v>2866</v>
      </c>
      <c r="F89" s="8">
        <v>18.3</v>
      </c>
      <c r="G89" s="8">
        <v>83.2</v>
      </c>
      <c r="H89" s="8">
        <v>204446</v>
      </c>
      <c r="I89" s="8">
        <v>23.3</v>
      </c>
      <c r="J89" s="8">
        <v>60.3</v>
      </c>
      <c r="K89" s="8">
        <v>206770</v>
      </c>
      <c r="N89" s="70"/>
    </row>
    <row r="90" spans="1:14" x14ac:dyDescent="0.2">
      <c r="A90" s="11" t="s">
        <v>1068</v>
      </c>
      <c r="B90" s="67">
        <v>25</v>
      </c>
      <c r="C90" s="8">
        <v>49</v>
      </c>
      <c r="D90" s="67">
        <v>2866</v>
      </c>
      <c r="F90" s="8">
        <v>18.2</v>
      </c>
      <c r="G90" s="8">
        <v>85.1</v>
      </c>
      <c r="H90" s="8">
        <v>204406</v>
      </c>
      <c r="I90" s="8">
        <v>19</v>
      </c>
      <c r="J90" s="8">
        <v>78.5</v>
      </c>
      <c r="K90" s="8">
        <v>206906</v>
      </c>
      <c r="N90" s="70"/>
    </row>
    <row r="91" spans="1:14" x14ac:dyDescent="0.2">
      <c r="A91" s="11" t="s">
        <v>1069</v>
      </c>
      <c r="B91" s="67">
        <v>24</v>
      </c>
      <c r="C91" s="8">
        <v>54</v>
      </c>
      <c r="D91" s="67">
        <v>2851</v>
      </c>
      <c r="F91" s="8">
        <v>18.5</v>
      </c>
      <c r="G91" s="8">
        <v>82.8</v>
      </c>
      <c r="H91" s="8">
        <v>204646</v>
      </c>
      <c r="I91" s="8">
        <v>18.7</v>
      </c>
      <c r="J91" s="8">
        <v>80.900000000000006</v>
      </c>
      <c r="K91" s="8">
        <v>207138</v>
      </c>
      <c r="N91" s="70"/>
    </row>
    <row r="92" spans="1:14" x14ac:dyDescent="0.2">
      <c r="A92" s="11" t="s">
        <v>1070</v>
      </c>
      <c r="B92" s="67">
        <v>20</v>
      </c>
      <c r="C92" s="8">
        <v>69</v>
      </c>
      <c r="D92" s="67">
        <v>3186.6</v>
      </c>
      <c r="F92" s="8">
        <v>18.5</v>
      </c>
      <c r="G92" s="8">
        <v>82.3</v>
      </c>
      <c r="H92" s="8">
        <v>204646</v>
      </c>
      <c r="I92" s="8">
        <v>17.600000000000001</v>
      </c>
      <c r="J92" s="8">
        <v>85.7</v>
      </c>
      <c r="K92" s="8">
        <v>207165</v>
      </c>
      <c r="N92" s="70"/>
    </row>
    <row r="93" spans="1:14" x14ac:dyDescent="0.2">
      <c r="A93" s="11" t="s">
        <v>1071</v>
      </c>
      <c r="B93" s="67">
        <v>21</v>
      </c>
      <c r="C93" s="8">
        <v>68</v>
      </c>
      <c r="D93" s="67">
        <v>3186.6</v>
      </c>
      <c r="F93" s="8">
        <v>16.7</v>
      </c>
      <c r="G93" s="8">
        <v>87.3</v>
      </c>
      <c r="H93" s="8">
        <v>204895</v>
      </c>
      <c r="I93" s="8">
        <v>16.899999999999999</v>
      </c>
      <c r="J93" s="8">
        <v>87.5</v>
      </c>
      <c r="K93" s="8">
        <v>207165</v>
      </c>
      <c r="N93" s="70"/>
    </row>
    <row r="94" spans="1:14" x14ac:dyDescent="0.2">
      <c r="A94" s="11" t="s">
        <v>1072</v>
      </c>
      <c r="B94" s="67">
        <v>20</v>
      </c>
      <c r="C94" s="8">
        <v>72</v>
      </c>
      <c r="D94" s="67">
        <v>3951.4</v>
      </c>
      <c r="F94" s="8">
        <v>16.100000000000001</v>
      </c>
      <c r="G94" s="8">
        <v>87</v>
      </c>
      <c r="H94" s="8">
        <v>204895</v>
      </c>
      <c r="I94" s="8">
        <v>17.600000000000001</v>
      </c>
      <c r="J94" s="8">
        <v>80.2</v>
      </c>
      <c r="K94" s="8">
        <v>201314</v>
      </c>
      <c r="N94" s="70"/>
    </row>
    <row r="95" spans="1:14" x14ac:dyDescent="0.2">
      <c r="A95" s="11" t="s">
        <v>1073</v>
      </c>
      <c r="B95" s="67">
        <v>20</v>
      </c>
      <c r="C95" s="8">
        <v>72</v>
      </c>
      <c r="D95" s="67">
        <v>3951.4</v>
      </c>
      <c r="F95" s="8">
        <v>15.1</v>
      </c>
      <c r="G95" s="8">
        <v>87.7</v>
      </c>
      <c r="H95" s="8">
        <v>205157</v>
      </c>
      <c r="I95" s="8">
        <v>15.3</v>
      </c>
      <c r="J95" s="8">
        <v>89.1</v>
      </c>
      <c r="K95" s="8">
        <v>207484</v>
      </c>
      <c r="N95" s="70"/>
    </row>
    <row r="96" spans="1:14" x14ac:dyDescent="0.2">
      <c r="A96" s="11" t="s">
        <v>1074</v>
      </c>
      <c r="B96" s="67">
        <v>19</v>
      </c>
      <c r="C96" s="8">
        <v>73</v>
      </c>
      <c r="D96" s="67">
        <v>3219</v>
      </c>
      <c r="F96" s="8">
        <v>15</v>
      </c>
      <c r="G96" s="8">
        <v>88.1</v>
      </c>
      <c r="H96" s="8">
        <v>205157</v>
      </c>
      <c r="I96" s="8">
        <v>15</v>
      </c>
      <c r="J96" s="8">
        <v>90.1</v>
      </c>
      <c r="K96" s="8">
        <v>207587</v>
      </c>
      <c r="N96" s="70"/>
    </row>
    <row r="97" spans="1:14" x14ac:dyDescent="0.2">
      <c r="A97" s="11" t="s">
        <v>1075</v>
      </c>
      <c r="B97" s="67">
        <v>19</v>
      </c>
      <c r="C97" s="8">
        <v>73</v>
      </c>
      <c r="D97" s="67">
        <v>3219</v>
      </c>
      <c r="F97" s="8">
        <v>14.8</v>
      </c>
      <c r="G97" s="8">
        <v>88</v>
      </c>
      <c r="H97" s="8">
        <v>205175</v>
      </c>
      <c r="I97" s="8">
        <v>14.1</v>
      </c>
      <c r="J97" s="8">
        <v>90.2</v>
      </c>
      <c r="K97" s="8">
        <v>207686</v>
      </c>
      <c r="N97" s="70"/>
    </row>
    <row r="98" spans="1:14" x14ac:dyDescent="0.2">
      <c r="A98" s="11" t="s">
        <v>1076</v>
      </c>
      <c r="B98" s="67">
        <v>18</v>
      </c>
      <c r="C98" s="8">
        <v>72</v>
      </c>
      <c r="D98" s="67">
        <v>3219</v>
      </c>
      <c r="E98" s="67">
        <v>3173.0583333333329</v>
      </c>
      <c r="F98" s="69">
        <f>AVERAGE(F81:F96)</f>
        <v>17.419999999999998</v>
      </c>
      <c r="G98" s="69">
        <f>AVERAGE(G81:G96)</f>
        <v>84.666666666666657</v>
      </c>
      <c r="H98" s="69">
        <f>H106-H82</f>
        <v>2143</v>
      </c>
      <c r="I98" s="69">
        <f>AVERAGE(I81:I96)</f>
        <v>20.335714285714285</v>
      </c>
      <c r="J98" s="69">
        <f>AVERAGE(J81:J96)</f>
        <v>72.371428571428581</v>
      </c>
      <c r="K98" s="69">
        <f>K106-K82</f>
        <v>1867</v>
      </c>
      <c r="N98" s="70"/>
    </row>
    <row r="99" spans="1:14" x14ac:dyDescent="0.2">
      <c r="A99" s="11" t="s">
        <v>1077</v>
      </c>
      <c r="B99" s="67">
        <v>18</v>
      </c>
      <c r="C99" s="8">
        <v>72</v>
      </c>
      <c r="D99" s="67">
        <v>3219</v>
      </c>
      <c r="N99" s="70"/>
    </row>
    <row r="100" spans="1:14" x14ac:dyDescent="0.2">
      <c r="A100" s="11" t="s">
        <v>1078</v>
      </c>
      <c r="B100" s="67">
        <v>19</v>
      </c>
      <c r="C100" s="8">
        <v>72</v>
      </c>
      <c r="D100" s="67">
        <v>3219</v>
      </c>
      <c r="N100" s="70"/>
    </row>
    <row r="101" spans="1:14" x14ac:dyDescent="0.2">
      <c r="A101" s="11" t="s">
        <v>1079</v>
      </c>
      <c r="B101" s="67">
        <v>19</v>
      </c>
      <c r="C101" s="8">
        <v>73</v>
      </c>
      <c r="D101" s="67">
        <v>3219</v>
      </c>
      <c r="N101" s="70"/>
    </row>
    <row r="102" spans="1:14" x14ac:dyDescent="0.2">
      <c r="A102" s="11" t="s">
        <v>1080</v>
      </c>
      <c r="B102" s="67">
        <v>18</v>
      </c>
      <c r="C102" s="8">
        <v>76</v>
      </c>
      <c r="D102" s="67">
        <v>3219</v>
      </c>
      <c r="N102" s="70"/>
    </row>
    <row r="103" spans="1:14" x14ac:dyDescent="0.2">
      <c r="A103" s="11" t="s">
        <v>1081</v>
      </c>
      <c r="B103" s="67">
        <v>17</v>
      </c>
      <c r="C103" s="8">
        <v>79</v>
      </c>
      <c r="D103" s="67">
        <v>3219</v>
      </c>
      <c r="N103" s="70"/>
    </row>
    <row r="104" spans="1:14" x14ac:dyDescent="0.2">
      <c r="A104" s="11" t="s">
        <v>1082</v>
      </c>
      <c r="B104" s="67">
        <v>17</v>
      </c>
      <c r="C104" s="8">
        <v>80</v>
      </c>
      <c r="D104" s="67">
        <v>3508.8</v>
      </c>
      <c r="N104" s="70"/>
    </row>
    <row r="105" spans="1:14" x14ac:dyDescent="0.2">
      <c r="A105" s="11" t="s">
        <v>1083</v>
      </c>
      <c r="B105" s="67">
        <v>18</v>
      </c>
      <c r="C105" s="8">
        <v>78</v>
      </c>
      <c r="D105" s="67">
        <v>3219</v>
      </c>
      <c r="N105" s="70"/>
    </row>
    <row r="106" spans="1:14" x14ac:dyDescent="0.2">
      <c r="A106" s="11" t="s">
        <v>1084</v>
      </c>
      <c r="B106" s="67">
        <v>19</v>
      </c>
      <c r="C106" s="8">
        <v>75</v>
      </c>
      <c r="D106" s="67">
        <v>3219</v>
      </c>
      <c r="F106" s="8">
        <v>13.3</v>
      </c>
      <c r="G106" s="8">
        <v>90.3</v>
      </c>
      <c r="H106" s="8">
        <v>205719</v>
      </c>
      <c r="I106" s="8">
        <v>16.600000000000001</v>
      </c>
      <c r="J106" s="8">
        <v>81.599999999999994</v>
      </c>
      <c r="K106" s="8">
        <v>208283</v>
      </c>
      <c r="N106" s="70"/>
    </row>
    <row r="107" spans="1:14" x14ac:dyDescent="0.2">
      <c r="A107" s="11" t="s">
        <v>1085</v>
      </c>
      <c r="B107" s="67">
        <v>21</v>
      </c>
      <c r="C107" s="8">
        <v>69</v>
      </c>
      <c r="D107" s="67">
        <v>3186.6</v>
      </c>
      <c r="F107" s="8">
        <v>13.6</v>
      </c>
      <c r="G107" s="8">
        <v>90.2</v>
      </c>
      <c r="H107" s="8">
        <v>205719</v>
      </c>
      <c r="I107" s="8">
        <v>16.600000000000001</v>
      </c>
      <c r="J107" s="8">
        <v>81</v>
      </c>
      <c r="K107" s="8">
        <v>208283</v>
      </c>
      <c r="N107" s="70"/>
    </row>
    <row r="108" spans="1:14" x14ac:dyDescent="0.2">
      <c r="A108" s="11" t="s">
        <v>1086</v>
      </c>
      <c r="B108" s="67">
        <v>22</v>
      </c>
      <c r="C108" s="8">
        <v>65</v>
      </c>
      <c r="D108" s="67">
        <v>3186.6</v>
      </c>
      <c r="F108" s="8">
        <v>13.6</v>
      </c>
      <c r="G108" s="8">
        <v>90.2</v>
      </c>
      <c r="H108" s="8">
        <v>205719</v>
      </c>
      <c r="I108" s="8">
        <v>17</v>
      </c>
      <c r="J108" s="8">
        <v>82.6</v>
      </c>
      <c r="K108" s="8">
        <v>208283</v>
      </c>
      <c r="N108" s="70"/>
    </row>
    <row r="109" spans="1:14" x14ac:dyDescent="0.2">
      <c r="A109" s="11" t="s">
        <v>1087</v>
      </c>
      <c r="B109" s="67">
        <v>22</v>
      </c>
      <c r="C109" s="8">
        <v>63</v>
      </c>
      <c r="D109" s="67">
        <v>3186.6</v>
      </c>
      <c r="F109" s="8">
        <v>17.5</v>
      </c>
      <c r="G109" s="8">
        <v>85.2</v>
      </c>
      <c r="H109" s="8">
        <v>205719</v>
      </c>
      <c r="I109" s="8">
        <v>17.5</v>
      </c>
      <c r="J109" s="8">
        <v>82.3</v>
      </c>
      <c r="K109" s="8">
        <v>208283</v>
      </c>
      <c r="N109" s="70"/>
    </row>
    <row r="110" spans="1:14" x14ac:dyDescent="0.2">
      <c r="A110" s="11" t="s">
        <v>1087</v>
      </c>
      <c r="B110" s="67">
        <v>22</v>
      </c>
      <c r="C110" s="8">
        <v>61</v>
      </c>
      <c r="D110" s="67">
        <v>3186.6</v>
      </c>
      <c r="F110" s="8">
        <v>17.600000000000001</v>
      </c>
      <c r="G110" s="8">
        <v>84.1</v>
      </c>
      <c r="H110" s="8">
        <v>205719</v>
      </c>
      <c r="I110" s="8">
        <v>17.600000000000001</v>
      </c>
      <c r="J110" s="8">
        <v>83.7</v>
      </c>
      <c r="K110" s="8">
        <v>208283</v>
      </c>
      <c r="N110" s="70"/>
    </row>
    <row r="111" spans="1:14" x14ac:dyDescent="0.2">
      <c r="A111" s="11" t="s">
        <v>1088</v>
      </c>
      <c r="B111" s="67">
        <v>23</v>
      </c>
      <c r="C111" s="8">
        <v>59</v>
      </c>
      <c r="D111" s="67">
        <v>2851</v>
      </c>
      <c r="F111" s="8">
        <v>18.399999999999999</v>
      </c>
      <c r="G111" s="8">
        <v>82.3</v>
      </c>
      <c r="H111" s="8">
        <v>205719</v>
      </c>
      <c r="I111" s="8">
        <v>18.2</v>
      </c>
      <c r="J111" s="8">
        <v>81.900000000000006</v>
      </c>
      <c r="K111" s="8">
        <v>208283</v>
      </c>
      <c r="N111" s="70"/>
    </row>
    <row r="112" spans="1:14" x14ac:dyDescent="0.2">
      <c r="A112" s="11" t="s">
        <v>1089</v>
      </c>
      <c r="B112" s="67">
        <v>23</v>
      </c>
      <c r="C112" s="8">
        <v>57</v>
      </c>
      <c r="D112" s="67">
        <v>2851</v>
      </c>
      <c r="F112" s="8">
        <v>18.399999999999999</v>
      </c>
      <c r="G112" s="8">
        <v>80.900000000000006</v>
      </c>
      <c r="H112" s="8">
        <v>205719</v>
      </c>
      <c r="I112" s="8">
        <v>18.3</v>
      </c>
      <c r="J112" s="8">
        <v>81</v>
      </c>
      <c r="K112" s="8">
        <v>208283</v>
      </c>
      <c r="N112" s="70"/>
    </row>
    <row r="113" spans="1:14" x14ac:dyDescent="0.2">
      <c r="A113" s="11" t="s">
        <v>1090</v>
      </c>
      <c r="B113" s="67">
        <v>23</v>
      </c>
      <c r="C113" s="8">
        <v>57</v>
      </c>
      <c r="D113" s="67">
        <v>2851</v>
      </c>
      <c r="F113" s="8">
        <v>19.600000000000001</v>
      </c>
      <c r="G113" s="8">
        <v>79.5</v>
      </c>
      <c r="H113" s="8">
        <v>205719</v>
      </c>
      <c r="I113" s="8">
        <v>19.3</v>
      </c>
      <c r="J113" s="8">
        <v>78</v>
      </c>
      <c r="K113" s="8">
        <v>208283</v>
      </c>
      <c r="N113" s="70"/>
    </row>
    <row r="114" spans="1:14" x14ac:dyDescent="0.2">
      <c r="A114" s="11" t="s">
        <v>1091</v>
      </c>
      <c r="B114" s="67">
        <v>23</v>
      </c>
      <c r="C114" s="8">
        <v>58</v>
      </c>
      <c r="D114" s="67">
        <v>2851</v>
      </c>
      <c r="F114" s="8">
        <v>18.100000000000001</v>
      </c>
      <c r="G114" s="8">
        <v>79.8</v>
      </c>
      <c r="H114" s="8">
        <v>206052</v>
      </c>
      <c r="I114" s="8">
        <v>18.100000000000001</v>
      </c>
      <c r="J114" s="8">
        <v>76.900000000000006</v>
      </c>
      <c r="K114" s="8">
        <v>208386</v>
      </c>
      <c r="N114" s="70"/>
    </row>
    <row r="115" spans="1:14" x14ac:dyDescent="0.2">
      <c r="A115" s="11" t="s">
        <v>1092</v>
      </c>
      <c r="B115" s="67">
        <v>23</v>
      </c>
      <c r="C115" s="8">
        <v>60</v>
      </c>
      <c r="D115" s="67">
        <v>3186.6</v>
      </c>
      <c r="F115" s="8">
        <v>18.5</v>
      </c>
      <c r="G115" s="8">
        <v>74.3</v>
      </c>
      <c r="H115" s="8">
        <v>206052</v>
      </c>
      <c r="I115" s="8">
        <v>17.8</v>
      </c>
      <c r="J115" s="8">
        <v>79.099999999999994</v>
      </c>
      <c r="K115" s="8">
        <v>208483</v>
      </c>
      <c r="N115" s="70"/>
    </row>
    <row r="116" spans="1:14" x14ac:dyDescent="0.2">
      <c r="A116" s="11" t="s">
        <v>1093</v>
      </c>
      <c r="B116" s="67">
        <v>22</v>
      </c>
      <c r="C116" s="8">
        <v>63</v>
      </c>
      <c r="D116" s="67">
        <v>3186.6</v>
      </c>
      <c r="F116" s="8">
        <v>19.3</v>
      </c>
      <c r="G116" s="8">
        <v>70.599999999999994</v>
      </c>
      <c r="H116" s="8">
        <v>206052</v>
      </c>
      <c r="I116" s="8">
        <v>17.600000000000001</v>
      </c>
      <c r="J116" s="8">
        <v>79.8</v>
      </c>
      <c r="K116" s="8">
        <v>208685</v>
      </c>
      <c r="N116" s="70"/>
    </row>
    <row r="117" spans="1:14" x14ac:dyDescent="0.2">
      <c r="A117" s="11" t="s">
        <v>1094</v>
      </c>
      <c r="B117" s="67">
        <v>20</v>
      </c>
      <c r="C117" s="8">
        <v>70</v>
      </c>
      <c r="D117" s="67">
        <v>3951.4</v>
      </c>
      <c r="F117" s="8">
        <v>19.2</v>
      </c>
      <c r="G117" s="8">
        <v>73.2</v>
      </c>
      <c r="H117" s="8">
        <v>206162</v>
      </c>
      <c r="I117" s="8">
        <v>17</v>
      </c>
      <c r="J117" s="8">
        <v>87.7</v>
      </c>
      <c r="K117" s="8">
        <v>208819</v>
      </c>
      <c r="N117" s="70"/>
    </row>
    <row r="118" spans="1:14" x14ac:dyDescent="0.2">
      <c r="A118" s="11" t="s">
        <v>1095</v>
      </c>
      <c r="B118" s="67">
        <v>19</v>
      </c>
      <c r="C118" s="8">
        <v>74</v>
      </c>
      <c r="D118" s="67">
        <v>3219</v>
      </c>
      <c r="F118" s="8">
        <v>16.100000000000001</v>
      </c>
      <c r="G118" s="8">
        <v>87.4</v>
      </c>
      <c r="H118" s="8">
        <v>206304</v>
      </c>
      <c r="I118" s="8">
        <v>17.600000000000001</v>
      </c>
      <c r="J118" s="8">
        <v>79</v>
      </c>
      <c r="K118" s="8">
        <v>208888</v>
      </c>
      <c r="N118" s="70"/>
    </row>
    <row r="119" spans="1:14" x14ac:dyDescent="0.2">
      <c r="A119" s="11" t="s">
        <v>1096</v>
      </c>
      <c r="B119" s="67">
        <v>18</v>
      </c>
      <c r="C119" s="8">
        <v>79</v>
      </c>
      <c r="D119" s="67">
        <v>3219</v>
      </c>
      <c r="F119" s="8">
        <v>18.8</v>
      </c>
      <c r="G119" s="8">
        <v>73.5</v>
      </c>
      <c r="H119" s="8">
        <v>206304</v>
      </c>
      <c r="I119" s="8">
        <v>16.8</v>
      </c>
      <c r="J119" s="8">
        <v>86.9</v>
      </c>
      <c r="K119" s="8">
        <v>208988</v>
      </c>
      <c r="N119" s="70"/>
    </row>
    <row r="120" spans="1:14" x14ac:dyDescent="0.2">
      <c r="A120" s="11" t="s">
        <v>1097</v>
      </c>
      <c r="B120" s="67">
        <v>18</v>
      </c>
      <c r="C120" s="8">
        <v>82</v>
      </c>
      <c r="D120" s="67">
        <v>3508.8</v>
      </c>
      <c r="F120" s="8">
        <v>17.5</v>
      </c>
      <c r="G120" s="8">
        <v>79.7</v>
      </c>
      <c r="H120" s="8">
        <v>206538</v>
      </c>
      <c r="I120" s="8">
        <v>16.8</v>
      </c>
      <c r="J120" s="8">
        <v>85.5</v>
      </c>
      <c r="K120" s="8">
        <v>209094</v>
      </c>
      <c r="N120" s="70"/>
    </row>
    <row r="121" spans="1:14" x14ac:dyDescent="0.2">
      <c r="A121" s="11" t="s">
        <v>1098</v>
      </c>
      <c r="B121" s="67">
        <v>17</v>
      </c>
      <c r="C121" s="8">
        <v>82</v>
      </c>
      <c r="D121" s="67">
        <v>3508.8</v>
      </c>
      <c r="F121" s="8">
        <v>17.5</v>
      </c>
      <c r="G121" s="8">
        <v>79.2</v>
      </c>
      <c r="H121" s="8">
        <v>206538</v>
      </c>
      <c r="I121" s="8">
        <v>16</v>
      </c>
      <c r="J121" s="8">
        <v>86.8</v>
      </c>
      <c r="K121" s="8">
        <v>209094</v>
      </c>
      <c r="N121" s="70"/>
    </row>
    <row r="122" spans="1:14" x14ac:dyDescent="0.2">
      <c r="A122" s="11" t="s">
        <v>1099</v>
      </c>
      <c r="B122" s="67">
        <v>17</v>
      </c>
      <c r="C122" s="8">
        <v>83</v>
      </c>
      <c r="D122" s="67">
        <v>3508.8</v>
      </c>
      <c r="E122" s="67">
        <v>3228.3833333333332</v>
      </c>
      <c r="F122" s="69">
        <f>AVERAGE(F105:F120)</f>
        <v>17.3</v>
      </c>
      <c r="G122" s="69">
        <f>AVERAGE(G105:G120)</f>
        <v>81.413333333333341</v>
      </c>
      <c r="H122" s="69">
        <f>H130-H106</f>
        <v>1223</v>
      </c>
      <c r="I122" s="69">
        <f>AVERAGE(I105:I120)</f>
        <v>17.52</v>
      </c>
      <c r="J122" s="69">
        <f>AVERAGE(J105:J120)</f>
        <v>81.8</v>
      </c>
      <c r="K122" s="69">
        <f>K130-K106</f>
        <v>1111</v>
      </c>
      <c r="N122" s="70"/>
    </row>
    <row r="123" spans="1:14" x14ac:dyDescent="0.2">
      <c r="A123" s="11" t="s">
        <v>1100</v>
      </c>
      <c r="B123" s="67">
        <v>16</v>
      </c>
      <c r="C123" s="8">
        <v>84</v>
      </c>
      <c r="D123" s="67">
        <v>3508.8</v>
      </c>
      <c r="N123" s="70"/>
    </row>
    <row r="124" spans="1:14" x14ac:dyDescent="0.2">
      <c r="A124" s="11" t="s">
        <v>1101</v>
      </c>
      <c r="B124" s="67">
        <v>16</v>
      </c>
      <c r="C124" s="8">
        <v>87</v>
      </c>
      <c r="D124" s="67">
        <v>3508.8</v>
      </c>
      <c r="N124" s="70"/>
    </row>
    <row r="125" spans="1:14" x14ac:dyDescent="0.2">
      <c r="A125" s="11" t="s">
        <v>1102</v>
      </c>
      <c r="B125" s="67">
        <v>15</v>
      </c>
      <c r="C125" s="8">
        <v>90</v>
      </c>
      <c r="D125" s="67">
        <v>4561.3999999999996</v>
      </c>
      <c r="N125" s="70"/>
    </row>
    <row r="126" spans="1:14" x14ac:dyDescent="0.2">
      <c r="A126" s="11" t="s">
        <v>1103</v>
      </c>
      <c r="B126" s="67">
        <v>15</v>
      </c>
      <c r="C126" s="8">
        <v>91</v>
      </c>
      <c r="D126" s="67">
        <v>4561.3999999999996</v>
      </c>
      <c r="N126" s="70"/>
    </row>
    <row r="127" spans="1:14" x14ac:dyDescent="0.2">
      <c r="A127" s="11" t="s">
        <v>1104</v>
      </c>
      <c r="B127" s="67">
        <v>15</v>
      </c>
      <c r="C127" s="8">
        <v>91</v>
      </c>
      <c r="D127" s="67">
        <v>4561.3999999999996</v>
      </c>
      <c r="N127" s="70"/>
    </row>
    <row r="128" spans="1:14" x14ac:dyDescent="0.2">
      <c r="A128" s="11" t="s">
        <v>1105</v>
      </c>
      <c r="B128" s="67">
        <v>16</v>
      </c>
      <c r="C128" s="8">
        <v>89</v>
      </c>
      <c r="D128" s="67">
        <v>3508.8</v>
      </c>
      <c r="N128" s="70"/>
    </row>
    <row r="129" spans="1:14" x14ac:dyDescent="0.2">
      <c r="A129" s="11" t="s">
        <v>1106</v>
      </c>
      <c r="B129" s="67">
        <v>16</v>
      </c>
      <c r="C129" s="8">
        <v>86</v>
      </c>
      <c r="D129" s="67">
        <v>3508.8</v>
      </c>
      <c r="N129" s="70"/>
    </row>
    <row r="130" spans="1:14" x14ac:dyDescent="0.2">
      <c r="A130" s="11" t="s">
        <v>1107</v>
      </c>
      <c r="B130" s="67">
        <v>18</v>
      </c>
      <c r="C130" s="8">
        <v>83</v>
      </c>
      <c r="D130" s="67">
        <v>3508.8</v>
      </c>
      <c r="F130" s="8">
        <v>14.1</v>
      </c>
      <c r="G130" s="8">
        <v>90.2</v>
      </c>
      <c r="H130" s="8">
        <v>206942</v>
      </c>
      <c r="I130" s="8">
        <v>18.600000000000001</v>
      </c>
      <c r="J130" s="8">
        <v>81.5</v>
      </c>
      <c r="K130" s="8">
        <v>209394</v>
      </c>
      <c r="N130" s="70"/>
    </row>
    <row r="131" spans="1:14" x14ac:dyDescent="0.2">
      <c r="A131" s="11" t="s">
        <v>1108</v>
      </c>
      <c r="B131" s="67">
        <v>20</v>
      </c>
      <c r="C131" s="8">
        <v>74</v>
      </c>
      <c r="D131" s="67">
        <v>3951.4</v>
      </c>
      <c r="F131" s="8">
        <v>16.100000000000001</v>
      </c>
      <c r="G131" s="8">
        <v>86.5</v>
      </c>
      <c r="H131" s="8">
        <v>207199</v>
      </c>
      <c r="I131" s="8">
        <v>16.2</v>
      </c>
      <c r="J131" s="8">
        <v>87.3</v>
      </c>
      <c r="K131" s="8">
        <v>209462</v>
      </c>
      <c r="N131" s="70"/>
    </row>
    <row r="132" spans="1:14" x14ac:dyDescent="0.2">
      <c r="A132" s="11" t="s">
        <v>1109</v>
      </c>
      <c r="B132" s="67">
        <v>22</v>
      </c>
      <c r="C132" s="8">
        <v>63</v>
      </c>
      <c r="D132" s="67">
        <v>3186.6</v>
      </c>
      <c r="F132" s="8">
        <v>18.7</v>
      </c>
      <c r="G132" s="8">
        <v>83.4</v>
      </c>
      <c r="H132" s="8">
        <v>207233</v>
      </c>
      <c r="I132" s="8">
        <v>17.600000000000001</v>
      </c>
      <c r="J132" s="8">
        <v>84.5</v>
      </c>
      <c r="K132" s="8">
        <v>209528</v>
      </c>
      <c r="N132" s="70"/>
    </row>
    <row r="133" spans="1:14" x14ac:dyDescent="0.2">
      <c r="A133" s="11" t="s">
        <v>1110</v>
      </c>
      <c r="B133" s="67">
        <v>24</v>
      </c>
      <c r="C133" s="8">
        <v>54</v>
      </c>
      <c r="D133" s="67">
        <v>2851</v>
      </c>
      <c r="F133" s="8">
        <v>19.600000000000001</v>
      </c>
      <c r="G133" s="8">
        <v>83.3</v>
      </c>
      <c r="H133" s="8">
        <v>207425</v>
      </c>
      <c r="I133" s="8">
        <v>20</v>
      </c>
      <c r="J133" s="8">
        <v>80.3</v>
      </c>
      <c r="K133" s="8">
        <v>209601</v>
      </c>
      <c r="N133" s="70"/>
    </row>
    <row r="134" spans="1:14" x14ac:dyDescent="0.2">
      <c r="A134" s="11" t="s">
        <v>1110</v>
      </c>
      <c r="B134" s="67">
        <v>24</v>
      </c>
      <c r="C134" s="8">
        <v>50</v>
      </c>
      <c r="D134" s="67">
        <v>2851</v>
      </c>
      <c r="F134" s="8">
        <v>20.399999999999999</v>
      </c>
      <c r="G134" s="8">
        <v>81.400000000000006</v>
      </c>
      <c r="H134" s="8">
        <v>207513</v>
      </c>
      <c r="I134" s="8">
        <v>21.2</v>
      </c>
      <c r="J134" s="8">
        <v>77.7</v>
      </c>
      <c r="K134" s="8">
        <v>209611</v>
      </c>
      <c r="N134" s="70"/>
    </row>
    <row r="135" spans="1:14" x14ac:dyDescent="0.2">
      <c r="A135" s="11" t="s">
        <v>1111</v>
      </c>
      <c r="B135" s="67">
        <v>26</v>
      </c>
      <c r="C135" s="8">
        <v>44</v>
      </c>
      <c r="D135" s="67">
        <v>2866</v>
      </c>
      <c r="F135" s="8">
        <v>19.8</v>
      </c>
      <c r="G135" s="8">
        <v>81.400000000000006</v>
      </c>
      <c r="H135" s="8">
        <v>207786</v>
      </c>
      <c r="I135" s="8">
        <v>19.600000000000001</v>
      </c>
      <c r="J135" s="8">
        <v>83.5</v>
      </c>
      <c r="K135" s="8">
        <v>209612</v>
      </c>
      <c r="N135" s="70"/>
    </row>
    <row r="136" spans="1:14" x14ac:dyDescent="0.2">
      <c r="A136" s="11" t="s">
        <v>1112</v>
      </c>
      <c r="B136" s="67">
        <v>27</v>
      </c>
      <c r="C136" s="8">
        <v>41</v>
      </c>
      <c r="D136" s="67">
        <v>2866</v>
      </c>
      <c r="F136" s="8">
        <v>20.100000000000001</v>
      </c>
      <c r="G136" s="8">
        <v>81.7</v>
      </c>
      <c r="H136" s="8">
        <v>207784</v>
      </c>
      <c r="I136" s="8">
        <v>19.8</v>
      </c>
      <c r="J136" s="8">
        <v>81.7</v>
      </c>
      <c r="K136" s="8">
        <v>209603</v>
      </c>
      <c r="N136" s="70"/>
    </row>
    <row r="137" spans="1:14" x14ac:dyDescent="0.2">
      <c r="A137" s="11" t="s">
        <v>1113</v>
      </c>
      <c r="B137" s="67">
        <v>27</v>
      </c>
      <c r="C137" s="8">
        <v>39</v>
      </c>
      <c r="D137" s="67">
        <v>2274</v>
      </c>
      <c r="F137" s="8">
        <v>21.6</v>
      </c>
      <c r="G137" s="8">
        <v>74.400000000000006</v>
      </c>
      <c r="H137" s="8">
        <v>209931</v>
      </c>
      <c r="I137" s="8">
        <v>20.5</v>
      </c>
      <c r="J137" s="8">
        <v>85.2</v>
      </c>
      <c r="K137" s="8">
        <v>207865</v>
      </c>
      <c r="N137" s="70"/>
    </row>
    <row r="138" spans="1:14" x14ac:dyDescent="0.2">
      <c r="A138" s="11" t="s">
        <v>1114</v>
      </c>
      <c r="B138" s="67">
        <v>28</v>
      </c>
      <c r="C138" s="8">
        <v>35</v>
      </c>
      <c r="D138" s="67">
        <v>2274</v>
      </c>
      <c r="F138" s="8">
        <v>22.2</v>
      </c>
      <c r="G138" s="8">
        <v>73.3</v>
      </c>
      <c r="H138" s="8">
        <v>208047</v>
      </c>
      <c r="I138" s="8">
        <v>20.5</v>
      </c>
      <c r="J138" s="8">
        <v>79.7</v>
      </c>
      <c r="K138" s="8">
        <v>210113</v>
      </c>
      <c r="N138" s="70"/>
    </row>
    <row r="139" spans="1:14" x14ac:dyDescent="0.2">
      <c r="A139" s="11" t="s">
        <v>1115</v>
      </c>
      <c r="B139" s="67">
        <v>28</v>
      </c>
      <c r="C139" s="8">
        <v>34</v>
      </c>
      <c r="D139" s="67">
        <v>2274</v>
      </c>
      <c r="F139" s="8">
        <v>20.100000000000001</v>
      </c>
      <c r="G139" s="8">
        <v>75.3</v>
      </c>
      <c r="H139" s="8">
        <v>208052</v>
      </c>
      <c r="I139" s="8">
        <v>21</v>
      </c>
      <c r="J139" s="8">
        <v>82.2</v>
      </c>
      <c r="K139" s="8">
        <v>210122</v>
      </c>
      <c r="N139" s="70"/>
    </row>
    <row r="140" spans="1:14" x14ac:dyDescent="0.2">
      <c r="A140" s="11" t="s">
        <v>1116</v>
      </c>
      <c r="B140" s="67">
        <v>28</v>
      </c>
      <c r="C140" s="8">
        <v>34</v>
      </c>
      <c r="D140" s="67">
        <v>2274</v>
      </c>
      <c r="N140" s="70"/>
    </row>
    <row r="141" spans="1:14" x14ac:dyDescent="0.2">
      <c r="A141" s="11" t="s">
        <v>1117</v>
      </c>
      <c r="B141" s="67">
        <v>26</v>
      </c>
      <c r="C141" s="8">
        <v>37</v>
      </c>
      <c r="D141" s="67">
        <v>2274</v>
      </c>
      <c r="N141" s="70"/>
    </row>
    <row r="142" spans="1:14" x14ac:dyDescent="0.2">
      <c r="A142" s="11" t="s">
        <v>1118</v>
      </c>
      <c r="B142" s="67">
        <v>25</v>
      </c>
      <c r="C142" s="8">
        <v>40</v>
      </c>
      <c r="D142" s="67">
        <v>2866</v>
      </c>
      <c r="N142" s="70"/>
    </row>
    <row r="143" spans="1:14" x14ac:dyDescent="0.2">
      <c r="A143" s="11" t="s">
        <v>1119</v>
      </c>
      <c r="B143" s="67">
        <v>24</v>
      </c>
      <c r="C143" s="8">
        <v>43</v>
      </c>
      <c r="D143" s="67">
        <v>2500</v>
      </c>
      <c r="N143" s="70"/>
    </row>
    <row r="144" spans="1:14" x14ac:dyDescent="0.2">
      <c r="A144" s="11" t="s">
        <v>1120</v>
      </c>
      <c r="B144" s="67">
        <v>23</v>
      </c>
      <c r="C144" s="8">
        <v>47</v>
      </c>
      <c r="D144" s="67">
        <v>2500</v>
      </c>
      <c r="N144" s="70"/>
    </row>
    <row r="145" spans="1:14" x14ac:dyDescent="0.2">
      <c r="A145" s="11" t="s">
        <v>1121</v>
      </c>
      <c r="B145" s="67">
        <v>22</v>
      </c>
      <c r="C145" s="8">
        <v>49</v>
      </c>
      <c r="D145" s="67">
        <v>2500</v>
      </c>
      <c r="N145" s="70"/>
    </row>
    <row r="146" spans="1:14" x14ac:dyDescent="0.2">
      <c r="A146" s="11" t="s">
        <v>1122</v>
      </c>
      <c r="B146" s="67">
        <v>21</v>
      </c>
      <c r="C146" s="8">
        <v>53</v>
      </c>
      <c r="D146" s="67">
        <v>2851</v>
      </c>
      <c r="E146" s="67">
        <v>3099.4666666666667</v>
      </c>
      <c r="F146" s="69">
        <f>AVERAGE(F129:F144)</f>
        <v>19.27</v>
      </c>
      <c r="G146" s="69">
        <f>AVERAGE(G129:G144)</f>
        <v>81.09</v>
      </c>
      <c r="H146" s="69">
        <f>H202-H130</f>
        <v>4407</v>
      </c>
      <c r="I146" s="69">
        <f>AVERAGE(I129:I144)</f>
        <v>19.500000000000004</v>
      </c>
      <c r="J146" s="69">
        <f>AVERAGE(J129:J144)</f>
        <v>82.360000000000014</v>
      </c>
      <c r="K146" s="69">
        <f>K202-K130</f>
        <v>4209</v>
      </c>
      <c r="N146" s="70"/>
    </row>
    <row r="147" spans="1:14" x14ac:dyDescent="0.2">
      <c r="A147" s="11" t="s">
        <v>1123</v>
      </c>
      <c r="B147" s="67">
        <v>20</v>
      </c>
      <c r="C147" s="8">
        <v>55</v>
      </c>
      <c r="D147" s="67">
        <v>2851</v>
      </c>
      <c r="N147" s="70"/>
    </row>
    <row r="148" spans="1:14" x14ac:dyDescent="0.2">
      <c r="A148" s="11" t="s">
        <v>1124</v>
      </c>
      <c r="B148" s="67">
        <v>20</v>
      </c>
      <c r="C148" s="8">
        <v>54</v>
      </c>
      <c r="D148" s="67">
        <v>2851</v>
      </c>
      <c r="N148" s="70"/>
    </row>
    <row r="149" spans="1:14" x14ac:dyDescent="0.2">
      <c r="A149" s="11" t="s">
        <v>1125</v>
      </c>
      <c r="B149" s="67">
        <v>20</v>
      </c>
      <c r="C149" s="8">
        <v>53</v>
      </c>
      <c r="D149" s="67">
        <v>2851</v>
      </c>
      <c r="N149" s="70"/>
    </row>
    <row r="150" spans="1:14" x14ac:dyDescent="0.2">
      <c r="A150" s="11" t="s">
        <v>1126</v>
      </c>
      <c r="B150" s="67">
        <v>20</v>
      </c>
      <c r="C150" s="8">
        <v>54</v>
      </c>
      <c r="D150" s="67">
        <v>2851</v>
      </c>
      <c r="N150" s="70"/>
    </row>
    <row r="151" spans="1:14" x14ac:dyDescent="0.2">
      <c r="A151" s="11" t="s">
        <v>1127</v>
      </c>
      <c r="B151" s="67">
        <v>18</v>
      </c>
      <c r="C151" s="8">
        <v>57</v>
      </c>
      <c r="D151" s="67">
        <v>1754.4</v>
      </c>
      <c r="N151" s="70"/>
    </row>
    <row r="152" spans="1:14" x14ac:dyDescent="0.2">
      <c r="A152" s="11" t="s">
        <v>1128</v>
      </c>
      <c r="B152" s="67">
        <v>17</v>
      </c>
      <c r="C152" s="8">
        <v>61</v>
      </c>
      <c r="D152" s="67">
        <v>2249.1999999999998</v>
      </c>
      <c r="N152" s="70"/>
    </row>
    <row r="153" spans="1:14" x14ac:dyDescent="0.2">
      <c r="A153" s="11" t="s">
        <v>1129</v>
      </c>
      <c r="B153" s="67">
        <v>18</v>
      </c>
      <c r="C153" s="8">
        <v>60</v>
      </c>
      <c r="D153" s="67">
        <v>2249.1999999999998</v>
      </c>
      <c r="N153" s="70"/>
    </row>
    <row r="154" spans="1:14" x14ac:dyDescent="0.2">
      <c r="A154" s="11" t="s">
        <v>1130</v>
      </c>
      <c r="B154" s="67">
        <v>21</v>
      </c>
      <c r="C154" s="8">
        <v>49</v>
      </c>
      <c r="D154" s="67">
        <v>2500</v>
      </c>
      <c r="F154" s="8" t="s">
        <v>537</v>
      </c>
      <c r="G154" s="8" t="s">
        <v>537</v>
      </c>
      <c r="H154" s="8" t="s">
        <v>537</v>
      </c>
      <c r="I154" s="8" t="s">
        <v>537</v>
      </c>
      <c r="J154" s="8" t="s">
        <v>537</v>
      </c>
      <c r="K154" s="8" t="s">
        <v>537</v>
      </c>
      <c r="N154" s="70"/>
    </row>
    <row r="155" spans="1:14" x14ac:dyDescent="0.2">
      <c r="A155" s="11" t="s">
        <v>1131</v>
      </c>
      <c r="B155" s="67">
        <v>24</v>
      </c>
      <c r="C155" s="8">
        <v>41</v>
      </c>
      <c r="D155" s="67">
        <v>2500</v>
      </c>
      <c r="F155" s="8" t="s">
        <v>537</v>
      </c>
      <c r="G155" s="8" t="s">
        <v>537</v>
      </c>
      <c r="H155" s="8" t="s">
        <v>537</v>
      </c>
      <c r="I155" s="8" t="s">
        <v>537</v>
      </c>
      <c r="J155" s="8" t="s">
        <v>537</v>
      </c>
      <c r="K155" s="8" t="s">
        <v>537</v>
      </c>
      <c r="N155" s="70"/>
    </row>
    <row r="156" spans="1:14" x14ac:dyDescent="0.2">
      <c r="A156" s="11" t="s">
        <v>1132</v>
      </c>
      <c r="B156" s="67">
        <v>27</v>
      </c>
      <c r="C156" s="8">
        <v>36</v>
      </c>
      <c r="D156" s="67">
        <v>2274</v>
      </c>
      <c r="F156" s="8" t="s">
        <v>537</v>
      </c>
      <c r="G156" s="8" t="s">
        <v>537</v>
      </c>
      <c r="H156" s="8" t="s">
        <v>537</v>
      </c>
      <c r="I156" s="8" t="s">
        <v>537</v>
      </c>
      <c r="J156" s="8" t="s">
        <v>537</v>
      </c>
      <c r="K156" s="8" t="s">
        <v>537</v>
      </c>
      <c r="N156" s="70"/>
    </row>
    <row r="157" spans="1:14" x14ac:dyDescent="0.2">
      <c r="A157" s="11" t="s">
        <v>1133</v>
      </c>
      <c r="B157" s="67">
        <v>29</v>
      </c>
      <c r="C157" s="8">
        <v>33</v>
      </c>
      <c r="D157" s="67">
        <v>2274</v>
      </c>
      <c r="F157" s="8" t="s">
        <v>537</v>
      </c>
      <c r="G157" s="8" t="s">
        <v>537</v>
      </c>
      <c r="H157" s="8" t="s">
        <v>537</v>
      </c>
      <c r="I157" s="8" t="s">
        <v>537</v>
      </c>
      <c r="J157" s="8" t="s">
        <v>537</v>
      </c>
      <c r="K157" s="8" t="s">
        <v>537</v>
      </c>
      <c r="N157" s="70"/>
    </row>
    <row r="158" spans="1:14" x14ac:dyDescent="0.2">
      <c r="A158" s="11" t="s">
        <v>1133</v>
      </c>
      <c r="B158" s="67">
        <v>30</v>
      </c>
      <c r="C158" s="8">
        <v>31</v>
      </c>
      <c r="D158" s="67">
        <v>2458</v>
      </c>
      <c r="F158" s="8" t="s">
        <v>537</v>
      </c>
      <c r="G158" s="8" t="s">
        <v>537</v>
      </c>
      <c r="H158" s="8" t="s">
        <v>537</v>
      </c>
      <c r="I158" s="8" t="s">
        <v>537</v>
      </c>
      <c r="J158" s="8" t="s">
        <v>537</v>
      </c>
      <c r="K158" s="8" t="s">
        <v>537</v>
      </c>
      <c r="N158" s="70"/>
    </row>
    <row r="159" spans="1:14" x14ac:dyDescent="0.2">
      <c r="A159" s="11" t="s">
        <v>1134</v>
      </c>
      <c r="B159" s="67">
        <v>33</v>
      </c>
      <c r="C159" s="8">
        <v>25</v>
      </c>
      <c r="D159" s="67">
        <v>0</v>
      </c>
      <c r="F159" s="8" t="s">
        <v>537</v>
      </c>
      <c r="G159" s="8" t="s">
        <v>537</v>
      </c>
      <c r="H159" s="8" t="s">
        <v>537</v>
      </c>
      <c r="I159" s="8" t="s">
        <v>537</v>
      </c>
      <c r="J159" s="8" t="s">
        <v>537</v>
      </c>
      <c r="K159" s="8" t="s">
        <v>537</v>
      </c>
      <c r="N159" s="70"/>
    </row>
    <row r="160" spans="1:14" x14ac:dyDescent="0.2">
      <c r="A160" s="11" t="s">
        <v>1135</v>
      </c>
      <c r="B160" s="67">
        <v>34</v>
      </c>
      <c r="C160" s="8">
        <v>19</v>
      </c>
      <c r="D160" s="67">
        <v>0</v>
      </c>
      <c r="F160" s="8" t="s">
        <v>537</v>
      </c>
      <c r="G160" s="8" t="s">
        <v>537</v>
      </c>
      <c r="H160" s="8" t="s">
        <v>537</v>
      </c>
      <c r="I160" s="8" t="s">
        <v>537</v>
      </c>
      <c r="J160" s="8" t="s">
        <v>537</v>
      </c>
      <c r="K160" s="8" t="s">
        <v>537</v>
      </c>
      <c r="N160" s="70"/>
    </row>
    <row r="161" spans="1:14" x14ac:dyDescent="0.2">
      <c r="A161" s="11" t="s">
        <v>1136</v>
      </c>
      <c r="B161" s="67">
        <v>34</v>
      </c>
      <c r="C161" s="8">
        <v>16</v>
      </c>
      <c r="D161" s="67">
        <v>0</v>
      </c>
      <c r="F161" s="8" t="s">
        <v>537</v>
      </c>
      <c r="G161" s="8" t="s">
        <v>537</v>
      </c>
      <c r="H161" s="8" t="s">
        <v>537</v>
      </c>
      <c r="I161" s="8" t="s">
        <v>537</v>
      </c>
      <c r="J161" s="8" t="s">
        <v>537</v>
      </c>
      <c r="K161" s="8" t="s">
        <v>537</v>
      </c>
      <c r="N161" s="70"/>
    </row>
    <row r="162" spans="1:14" x14ac:dyDescent="0.2">
      <c r="A162" s="11" t="s">
        <v>1137</v>
      </c>
      <c r="B162" s="67">
        <v>35</v>
      </c>
      <c r="C162" s="8">
        <v>15</v>
      </c>
      <c r="D162" s="67">
        <v>0</v>
      </c>
      <c r="F162" s="8" t="s">
        <v>537</v>
      </c>
      <c r="G162" s="8" t="s">
        <v>537</v>
      </c>
      <c r="H162" s="8" t="s">
        <v>537</v>
      </c>
      <c r="I162" s="8" t="s">
        <v>537</v>
      </c>
      <c r="J162" s="8" t="s">
        <v>537</v>
      </c>
      <c r="K162" s="8" t="s">
        <v>537</v>
      </c>
      <c r="N162" s="70"/>
    </row>
    <row r="163" spans="1:14" x14ac:dyDescent="0.2">
      <c r="A163" s="11" t="s">
        <v>1138</v>
      </c>
      <c r="B163" s="67">
        <v>35</v>
      </c>
      <c r="C163" s="8">
        <v>15</v>
      </c>
      <c r="D163" s="67">
        <v>0</v>
      </c>
      <c r="F163" s="8" t="s">
        <v>537</v>
      </c>
      <c r="G163" s="8" t="s">
        <v>537</v>
      </c>
      <c r="H163" s="8" t="s">
        <v>537</v>
      </c>
      <c r="I163" s="8" t="s">
        <v>537</v>
      </c>
      <c r="J163" s="8" t="s">
        <v>537</v>
      </c>
      <c r="K163" s="8" t="s">
        <v>537</v>
      </c>
      <c r="N163" s="70"/>
    </row>
    <row r="164" spans="1:14" x14ac:dyDescent="0.2">
      <c r="A164" s="11" t="s">
        <v>1139</v>
      </c>
      <c r="B164" s="67">
        <v>34</v>
      </c>
      <c r="C164" s="8">
        <v>16</v>
      </c>
      <c r="D164" s="67">
        <v>0</v>
      </c>
      <c r="F164" s="8" t="s">
        <v>537</v>
      </c>
      <c r="G164" s="8" t="s">
        <v>537</v>
      </c>
      <c r="H164" s="8" t="s">
        <v>537</v>
      </c>
      <c r="I164" s="8" t="s">
        <v>537</v>
      </c>
      <c r="J164" s="8" t="s">
        <v>537</v>
      </c>
      <c r="K164" s="8" t="s">
        <v>537</v>
      </c>
      <c r="N164" s="70"/>
    </row>
    <row r="165" spans="1:14" x14ac:dyDescent="0.2">
      <c r="A165" s="11" t="s">
        <v>1140</v>
      </c>
      <c r="B165" s="67">
        <v>33</v>
      </c>
      <c r="C165" s="8">
        <v>17</v>
      </c>
      <c r="D165" s="67">
        <v>0</v>
      </c>
      <c r="F165" s="8" t="s">
        <v>537</v>
      </c>
      <c r="G165" s="8" t="s">
        <v>537</v>
      </c>
      <c r="H165" s="8" t="s">
        <v>537</v>
      </c>
      <c r="I165" s="8" t="s">
        <v>537</v>
      </c>
      <c r="J165" s="8" t="s">
        <v>537</v>
      </c>
      <c r="K165" s="8" t="s">
        <v>537</v>
      </c>
      <c r="N165" s="70"/>
    </row>
    <row r="166" spans="1:14" x14ac:dyDescent="0.2">
      <c r="A166" s="11" t="s">
        <v>1141</v>
      </c>
      <c r="B166" s="67">
        <v>31</v>
      </c>
      <c r="C166" s="8">
        <v>20</v>
      </c>
      <c r="D166" s="67">
        <v>0</v>
      </c>
      <c r="F166" s="8" t="s">
        <v>537</v>
      </c>
      <c r="G166" s="8" t="s">
        <v>537</v>
      </c>
      <c r="H166" s="8" t="s">
        <v>537</v>
      </c>
      <c r="I166" s="8" t="s">
        <v>537</v>
      </c>
      <c r="J166" s="8" t="s">
        <v>537</v>
      </c>
      <c r="K166" s="8" t="s">
        <v>537</v>
      </c>
      <c r="N166" s="70"/>
    </row>
    <row r="167" spans="1:14" x14ac:dyDescent="0.2">
      <c r="A167" s="11" t="s">
        <v>1142</v>
      </c>
      <c r="B167" s="67">
        <v>30</v>
      </c>
      <c r="C167" s="8">
        <v>23</v>
      </c>
      <c r="D167" s="67">
        <v>0</v>
      </c>
      <c r="F167" s="8" t="s">
        <v>537</v>
      </c>
      <c r="G167" s="8" t="s">
        <v>537</v>
      </c>
      <c r="H167" s="8" t="s">
        <v>537</v>
      </c>
      <c r="I167" s="8" t="s">
        <v>537</v>
      </c>
      <c r="J167" s="8" t="s">
        <v>537</v>
      </c>
      <c r="K167" s="8" t="s">
        <v>537</v>
      </c>
      <c r="N167" s="70"/>
    </row>
    <row r="168" spans="1:14" x14ac:dyDescent="0.2">
      <c r="A168" s="11" t="s">
        <v>1143</v>
      </c>
      <c r="B168" s="67">
        <v>28</v>
      </c>
      <c r="C168" s="8">
        <v>25</v>
      </c>
      <c r="D168" s="67">
        <v>0</v>
      </c>
      <c r="F168" s="8" t="s">
        <v>537</v>
      </c>
      <c r="G168" s="8" t="s">
        <v>537</v>
      </c>
      <c r="H168" s="8" t="s">
        <v>537</v>
      </c>
      <c r="I168" s="8" t="s">
        <v>537</v>
      </c>
      <c r="J168" s="8" t="s">
        <v>537</v>
      </c>
      <c r="K168" s="8" t="s">
        <v>537</v>
      </c>
      <c r="N168" s="70"/>
    </row>
    <row r="169" spans="1:14" x14ac:dyDescent="0.2">
      <c r="A169" s="11" t="s">
        <v>1144</v>
      </c>
      <c r="B169" s="67">
        <v>27</v>
      </c>
      <c r="C169" s="8">
        <v>27</v>
      </c>
      <c r="D169" s="67">
        <v>0</v>
      </c>
      <c r="F169" s="8" t="s">
        <v>537</v>
      </c>
      <c r="G169" s="8" t="s">
        <v>537</v>
      </c>
      <c r="H169" s="8" t="s">
        <v>537</v>
      </c>
      <c r="I169" s="8" t="s">
        <v>537</v>
      </c>
      <c r="J169" s="8" t="s">
        <v>537</v>
      </c>
      <c r="K169" s="8" t="s">
        <v>537</v>
      </c>
      <c r="N169" s="70"/>
    </row>
    <row r="170" spans="1:14" x14ac:dyDescent="0.2">
      <c r="A170" s="11" t="s">
        <v>1145</v>
      </c>
      <c r="B170" s="67">
        <v>26</v>
      </c>
      <c r="C170" s="8">
        <v>28</v>
      </c>
      <c r="D170" s="67">
        <v>0</v>
      </c>
      <c r="E170" s="67">
        <v>1235.95</v>
      </c>
      <c r="F170" s="8" t="s">
        <v>537</v>
      </c>
      <c r="G170" s="8" t="s">
        <v>537</v>
      </c>
      <c r="H170" s="8" t="s">
        <v>537</v>
      </c>
      <c r="I170" s="8" t="s">
        <v>537</v>
      </c>
      <c r="J170" s="8" t="s">
        <v>537</v>
      </c>
      <c r="K170" s="8" t="s">
        <v>537</v>
      </c>
      <c r="N170" s="70"/>
    </row>
    <row r="171" spans="1:14" x14ac:dyDescent="0.2">
      <c r="A171" s="11" t="s">
        <v>1146</v>
      </c>
      <c r="B171" s="67">
        <v>25</v>
      </c>
      <c r="C171" s="8">
        <v>29</v>
      </c>
      <c r="D171" s="67">
        <v>0</v>
      </c>
      <c r="N171" s="70"/>
    </row>
    <row r="172" spans="1:14" x14ac:dyDescent="0.2">
      <c r="A172" s="11" t="s">
        <v>1147</v>
      </c>
      <c r="B172" s="67">
        <v>24</v>
      </c>
      <c r="C172" s="8">
        <v>30</v>
      </c>
      <c r="D172" s="67">
        <v>2016</v>
      </c>
      <c r="N172" s="70"/>
    </row>
    <row r="173" spans="1:14" x14ac:dyDescent="0.2">
      <c r="A173" s="11" t="s">
        <v>1148</v>
      </c>
      <c r="B173" s="67">
        <v>24</v>
      </c>
      <c r="C173" s="8">
        <v>31</v>
      </c>
      <c r="D173" s="67">
        <v>2016</v>
      </c>
      <c r="N173" s="70"/>
    </row>
    <row r="174" spans="1:14" x14ac:dyDescent="0.2">
      <c r="A174" s="11" t="s">
        <v>1149</v>
      </c>
      <c r="B174" s="67">
        <v>23</v>
      </c>
      <c r="C174" s="8">
        <v>31</v>
      </c>
      <c r="D174" s="67">
        <v>2016</v>
      </c>
      <c r="N174" s="70"/>
    </row>
    <row r="175" spans="1:14" x14ac:dyDescent="0.2">
      <c r="A175" s="11" t="s">
        <v>1150</v>
      </c>
      <c r="B175" s="67">
        <v>23</v>
      </c>
      <c r="C175" s="8">
        <v>32</v>
      </c>
      <c r="D175" s="67">
        <v>2016</v>
      </c>
      <c r="N175" s="70"/>
    </row>
    <row r="176" spans="1:14" x14ac:dyDescent="0.2">
      <c r="A176" s="11" t="s">
        <v>1151</v>
      </c>
      <c r="B176" s="67">
        <v>22</v>
      </c>
      <c r="C176" s="8">
        <v>33</v>
      </c>
      <c r="D176" s="67">
        <v>2016</v>
      </c>
      <c r="N176" s="70"/>
    </row>
    <row r="177" spans="1:14" x14ac:dyDescent="0.2">
      <c r="A177" s="11" t="s">
        <v>1152</v>
      </c>
      <c r="B177" s="67">
        <v>23</v>
      </c>
      <c r="C177" s="8">
        <v>34</v>
      </c>
      <c r="D177" s="67">
        <v>2016</v>
      </c>
      <c r="N177" s="70"/>
    </row>
    <row r="178" spans="1:14" x14ac:dyDescent="0.2">
      <c r="A178" s="11" t="s">
        <v>1153</v>
      </c>
      <c r="B178" s="67">
        <v>25</v>
      </c>
      <c r="C178" s="8">
        <v>32</v>
      </c>
      <c r="D178" s="67">
        <v>2274</v>
      </c>
      <c r="F178" s="8" t="s">
        <v>537</v>
      </c>
      <c r="G178" s="8" t="s">
        <v>537</v>
      </c>
      <c r="H178" s="8" t="s">
        <v>537</v>
      </c>
      <c r="I178" s="8" t="s">
        <v>537</v>
      </c>
      <c r="J178" s="8" t="s">
        <v>537</v>
      </c>
      <c r="K178" s="8" t="s">
        <v>537</v>
      </c>
      <c r="N178" s="70"/>
    </row>
    <row r="179" spans="1:14" x14ac:dyDescent="0.2">
      <c r="A179" s="11" t="s">
        <v>1154</v>
      </c>
      <c r="B179" s="67">
        <v>28</v>
      </c>
      <c r="C179" s="8">
        <v>29</v>
      </c>
      <c r="D179" s="67">
        <v>0</v>
      </c>
      <c r="F179" s="8" t="s">
        <v>537</v>
      </c>
      <c r="G179" s="8" t="s">
        <v>537</v>
      </c>
      <c r="H179" s="8" t="s">
        <v>537</v>
      </c>
      <c r="I179" s="8" t="s">
        <v>537</v>
      </c>
      <c r="J179" s="8" t="s">
        <v>537</v>
      </c>
      <c r="K179" s="8" t="s">
        <v>537</v>
      </c>
      <c r="N179" s="70"/>
    </row>
    <row r="180" spans="1:14" x14ac:dyDescent="0.2">
      <c r="A180" s="11" t="s">
        <v>1155</v>
      </c>
      <c r="B180" s="67">
        <v>31</v>
      </c>
      <c r="C180" s="8">
        <v>26</v>
      </c>
      <c r="D180" s="67">
        <v>0</v>
      </c>
      <c r="F180" s="8" t="s">
        <v>537</v>
      </c>
      <c r="G180" s="8" t="s">
        <v>537</v>
      </c>
      <c r="H180" s="8" t="s">
        <v>537</v>
      </c>
      <c r="I180" s="8" t="s">
        <v>537</v>
      </c>
      <c r="J180" s="8" t="s">
        <v>537</v>
      </c>
      <c r="K180" s="8" t="s">
        <v>537</v>
      </c>
      <c r="N180" s="70"/>
    </row>
    <row r="181" spans="1:14" x14ac:dyDescent="0.2">
      <c r="A181" s="11" t="s">
        <v>1156</v>
      </c>
      <c r="B181" s="67">
        <v>33</v>
      </c>
      <c r="C181" s="8">
        <v>24</v>
      </c>
      <c r="D181" s="67">
        <v>0</v>
      </c>
      <c r="F181" s="8" t="s">
        <v>537</v>
      </c>
      <c r="G181" s="8" t="s">
        <v>537</v>
      </c>
      <c r="H181" s="8" t="s">
        <v>537</v>
      </c>
      <c r="I181" s="8" t="s">
        <v>537</v>
      </c>
      <c r="J181" s="8" t="s">
        <v>537</v>
      </c>
      <c r="K181" s="8" t="s">
        <v>537</v>
      </c>
      <c r="N181" s="70"/>
    </row>
    <row r="182" spans="1:14" x14ac:dyDescent="0.2">
      <c r="A182" s="11" t="s">
        <v>1156</v>
      </c>
      <c r="B182" s="67">
        <v>34</v>
      </c>
      <c r="C182" s="8">
        <v>24</v>
      </c>
      <c r="D182" s="67">
        <v>0</v>
      </c>
      <c r="F182" s="8" t="s">
        <v>537</v>
      </c>
      <c r="G182" s="8" t="s">
        <v>537</v>
      </c>
      <c r="H182" s="8" t="s">
        <v>537</v>
      </c>
      <c r="I182" s="8" t="s">
        <v>537</v>
      </c>
      <c r="J182" s="8" t="s">
        <v>537</v>
      </c>
      <c r="K182" s="8" t="s">
        <v>537</v>
      </c>
      <c r="N182" s="70"/>
    </row>
    <row r="183" spans="1:14" x14ac:dyDescent="0.2">
      <c r="A183" s="11" t="s">
        <v>1157</v>
      </c>
      <c r="B183" s="67">
        <v>35</v>
      </c>
      <c r="C183" s="8">
        <v>22</v>
      </c>
      <c r="D183" s="67">
        <v>0</v>
      </c>
      <c r="F183" s="8" t="s">
        <v>537</v>
      </c>
      <c r="G183" s="8" t="s">
        <v>537</v>
      </c>
      <c r="H183" s="8" t="s">
        <v>537</v>
      </c>
      <c r="I183" s="8" t="s">
        <v>537</v>
      </c>
      <c r="J183" s="8" t="s">
        <v>537</v>
      </c>
      <c r="K183" s="8" t="s">
        <v>537</v>
      </c>
      <c r="N183" s="70"/>
    </row>
    <row r="184" spans="1:14" x14ac:dyDescent="0.2">
      <c r="A184" s="11" t="s">
        <v>1158</v>
      </c>
      <c r="B184" s="67">
        <v>36</v>
      </c>
      <c r="C184" s="8">
        <v>19</v>
      </c>
      <c r="D184" s="67">
        <v>0</v>
      </c>
      <c r="F184" s="8" t="s">
        <v>537</v>
      </c>
      <c r="G184" s="8" t="s">
        <v>537</v>
      </c>
      <c r="H184" s="8" t="s">
        <v>537</v>
      </c>
      <c r="I184" s="8" t="s">
        <v>537</v>
      </c>
      <c r="J184" s="8" t="s">
        <v>537</v>
      </c>
      <c r="K184" s="8" t="s">
        <v>537</v>
      </c>
      <c r="N184" s="70"/>
    </row>
    <row r="185" spans="1:14" x14ac:dyDescent="0.2">
      <c r="A185" s="11" t="s">
        <v>1159</v>
      </c>
      <c r="B185" s="67">
        <v>36</v>
      </c>
      <c r="C185" s="8">
        <v>17</v>
      </c>
      <c r="D185" s="67">
        <v>0</v>
      </c>
      <c r="F185" s="8" t="s">
        <v>537</v>
      </c>
      <c r="G185" s="8" t="s">
        <v>537</v>
      </c>
      <c r="H185" s="8" t="s">
        <v>537</v>
      </c>
      <c r="I185" s="8" t="s">
        <v>537</v>
      </c>
      <c r="J185" s="8" t="s">
        <v>537</v>
      </c>
      <c r="K185" s="8" t="s">
        <v>537</v>
      </c>
      <c r="N185" s="70"/>
    </row>
    <row r="186" spans="1:14" x14ac:dyDescent="0.2">
      <c r="A186" s="11" t="s">
        <v>1160</v>
      </c>
      <c r="B186" s="67">
        <v>36</v>
      </c>
      <c r="C186" s="8">
        <v>18</v>
      </c>
      <c r="D186" s="67">
        <v>0</v>
      </c>
      <c r="F186" s="8" t="s">
        <v>537</v>
      </c>
      <c r="G186" s="8" t="s">
        <v>537</v>
      </c>
      <c r="H186" s="8" t="s">
        <v>537</v>
      </c>
      <c r="I186" s="8" t="s">
        <v>537</v>
      </c>
      <c r="J186" s="8" t="s">
        <v>537</v>
      </c>
      <c r="K186" s="8" t="s">
        <v>537</v>
      </c>
      <c r="N186" s="70"/>
    </row>
    <row r="187" spans="1:14" x14ac:dyDescent="0.2">
      <c r="A187" s="11" t="s">
        <v>1161</v>
      </c>
      <c r="B187" s="67">
        <v>35</v>
      </c>
      <c r="C187" s="8">
        <v>20</v>
      </c>
      <c r="D187" s="67">
        <v>0</v>
      </c>
      <c r="F187" s="8" t="s">
        <v>537</v>
      </c>
      <c r="G187" s="8" t="s">
        <v>537</v>
      </c>
      <c r="H187" s="8" t="s">
        <v>537</v>
      </c>
      <c r="I187" s="8" t="s">
        <v>537</v>
      </c>
      <c r="J187" s="8" t="s">
        <v>537</v>
      </c>
      <c r="K187" s="8" t="s">
        <v>537</v>
      </c>
      <c r="N187" s="70"/>
    </row>
    <row r="188" spans="1:14" x14ac:dyDescent="0.2">
      <c r="A188" s="11" t="s">
        <v>1162</v>
      </c>
      <c r="B188" s="67">
        <v>33</v>
      </c>
      <c r="C188" s="8">
        <v>23</v>
      </c>
      <c r="D188" s="67">
        <v>0</v>
      </c>
      <c r="F188" s="8" t="s">
        <v>537</v>
      </c>
      <c r="G188" s="8" t="s">
        <v>537</v>
      </c>
      <c r="H188" s="8" t="s">
        <v>537</v>
      </c>
      <c r="I188" s="8" t="s">
        <v>537</v>
      </c>
      <c r="J188" s="8" t="s">
        <v>537</v>
      </c>
      <c r="K188" s="8" t="s">
        <v>537</v>
      </c>
      <c r="N188" s="70"/>
    </row>
    <row r="189" spans="1:14" x14ac:dyDescent="0.2">
      <c r="A189" s="11" t="s">
        <v>1163</v>
      </c>
      <c r="B189" s="67">
        <v>33</v>
      </c>
      <c r="C189" s="8">
        <v>24</v>
      </c>
      <c r="D189" s="67">
        <v>0</v>
      </c>
      <c r="F189" s="8" t="s">
        <v>537</v>
      </c>
      <c r="G189" s="8" t="s">
        <v>537</v>
      </c>
      <c r="H189" s="8" t="s">
        <v>537</v>
      </c>
      <c r="I189" s="8" t="s">
        <v>537</v>
      </c>
      <c r="J189" s="8" t="s">
        <v>537</v>
      </c>
      <c r="K189" s="8" t="s">
        <v>537</v>
      </c>
      <c r="N189" s="70"/>
    </row>
    <row r="190" spans="1:14" x14ac:dyDescent="0.2">
      <c r="A190" s="11" t="s">
        <v>1164</v>
      </c>
      <c r="B190" s="67">
        <v>32</v>
      </c>
      <c r="C190" s="8">
        <v>25</v>
      </c>
      <c r="D190" s="67">
        <v>0</v>
      </c>
      <c r="F190" s="8" t="s">
        <v>537</v>
      </c>
      <c r="G190" s="8" t="s">
        <v>537</v>
      </c>
      <c r="H190" s="8" t="s">
        <v>537</v>
      </c>
      <c r="I190" s="8" t="s">
        <v>537</v>
      </c>
      <c r="J190" s="8" t="s">
        <v>537</v>
      </c>
      <c r="K190" s="8" t="s">
        <v>537</v>
      </c>
      <c r="N190" s="70"/>
    </row>
    <row r="191" spans="1:14" x14ac:dyDescent="0.2">
      <c r="A191" s="11" t="s">
        <v>1165</v>
      </c>
      <c r="B191" s="67">
        <v>31</v>
      </c>
      <c r="C191" s="8">
        <v>17</v>
      </c>
      <c r="D191" s="67">
        <v>0</v>
      </c>
      <c r="F191" s="8" t="s">
        <v>537</v>
      </c>
      <c r="G191" s="8" t="s">
        <v>537</v>
      </c>
      <c r="H191" s="8" t="s">
        <v>537</v>
      </c>
      <c r="I191" s="8" t="s">
        <v>537</v>
      </c>
      <c r="J191" s="8" t="s">
        <v>537</v>
      </c>
      <c r="K191" s="8" t="s">
        <v>537</v>
      </c>
      <c r="N191" s="70"/>
    </row>
    <row r="192" spans="1:14" x14ac:dyDescent="0.2">
      <c r="A192" s="11" t="s">
        <v>1166</v>
      </c>
      <c r="B192" s="67">
        <v>30</v>
      </c>
      <c r="C192" s="8">
        <v>18</v>
      </c>
      <c r="D192" s="67">
        <v>0</v>
      </c>
      <c r="F192" s="8" t="s">
        <v>537</v>
      </c>
      <c r="G192" s="8" t="s">
        <v>537</v>
      </c>
      <c r="H192" s="8" t="s">
        <v>537</v>
      </c>
      <c r="I192" s="8" t="s">
        <v>537</v>
      </c>
      <c r="J192" s="8" t="s">
        <v>537</v>
      </c>
      <c r="K192" s="8" t="s">
        <v>537</v>
      </c>
      <c r="N192" s="70"/>
    </row>
    <row r="193" spans="1:14" x14ac:dyDescent="0.2">
      <c r="A193" s="11" t="s">
        <v>1167</v>
      </c>
      <c r="B193" s="67">
        <v>29</v>
      </c>
      <c r="C193" s="8">
        <v>19</v>
      </c>
      <c r="D193" s="67">
        <v>0</v>
      </c>
      <c r="F193" s="8" t="s">
        <v>537</v>
      </c>
      <c r="G193" s="8" t="s">
        <v>537</v>
      </c>
      <c r="H193" s="8" t="s">
        <v>537</v>
      </c>
      <c r="I193" s="8" t="s">
        <v>537</v>
      </c>
      <c r="J193" s="8" t="s">
        <v>537</v>
      </c>
      <c r="K193" s="8" t="s">
        <v>537</v>
      </c>
      <c r="N193" s="70"/>
    </row>
    <row r="194" spans="1:14" x14ac:dyDescent="0.2">
      <c r="A194" s="11" t="s">
        <v>1168</v>
      </c>
      <c r="B194" s="67">
        <v>27</v>
      </c>
      <c r="C194" s="8">
        <v>20</v>
      </c>
      <c r="D194" s="67">
        <v>0</v>
      </c>
      <c r="E194" s="67">
        <v>598.75</v>
      </c>
      <c r="F194" s="8" t="s">
        <v>537</v>
      </c>
      <c r="G194" s="8" t="s">
        <v>537</v>
      </c>
      <c r="H194" s="8" t="s">
        <v>537</v>
      </c>
      <c r="I194" s="8" t="s">
        <v>537</v>
      </c>
      <c r="J194" s="8" t="s">
        <v>537</v>
      </c>
      <c r="K194" s="8" t="s">
        <v>537</v>
      </c>
      <c r="N194" s="70"/>
    </row>
    <row r="195" spans="1:14" x14ac:dyDescent="0.2">
      <c r="A195" s="11" t="s">
        <v>1169</v>
      </c>
      <c r="B195" s="67">
        <v>24</v>
      </c>
      <c r="C195" s="8">
        <v>56</v>
      </c>
      <c r="D195" s="67">
        <v>2851</v>
      </c>
      <c r="E195" s="67"/>
      <c r="N195" s="70"/>
    </row>
    <row r="196" spans="1:14" x14ac:dyDescent="0.2">
      <c r="A196" s="11" t="s">
        <v>1170</v>
      </c>
      <c r="B196" s="67">
        <v>23</v>
      </c>
      <c r="C196" s="8">
        <v>58</v>
      </c>
      <c r="D196" s="67">
        <v>2851</v>
      </c>
      <c r="N196" s="70"/>
    </row>
    <row r="197" spans="1:14" x14ac:dyDescent="0.2">
      <c r="A197" s="11" t="s">
        <v>1171</v>
      </c>
      <c r="B197" s="67">
        <v>22</v>
      </c>
      <c r="C197" s="8">
        <v>61</v>
      </c>
      <c r="D197" s="67">
        <v>3186.6</v>
      </c>
      <c r="N197" s="70"/>
    </row>
    <row r="198" spans="1:14" x14ac:dyDescent="0.2">
      <c r="A198" s="11" t="s">
        <v>1172</v>
      </c>
      <c r="B198" s="67">
        <v>21</v>
      </c>
      <c r="C198" s="8">
        <v>64</v>
      </c>
      <c r="D198" s="67">
        <v>3186.6</v>
      </c>
      <c r="N198" s="70"/>
    </row>
    <row r="199" spans="1:14" x14ac:dyDescent="0.2">
      <c r="A199" s="11" t="s">
        <v>1173</v>
      </c>
      <c r="B199" s="67">
        <v>21</v>
      </c>
      <c r="C199" s="8">
        <v>66</v>
      </c>
      <c r="D199" s="67">
        <v>3186.6</v>
      </c>
      <c r="N199" s="70"/>
    </row>
    <row r="200" spans="1:14" x14ac:dyDescent="0.2">
      <c r="A200" s="11" t="s">
        <v>1174</v>
      </c>
      <c r="B200" s="67">
        <v>20</v>
      </c>
      <c r="C200" s="8">
        <v>67</v>
      </c>
      <c r="D200" s="67">
        <v>3186.6</v>
      </c>
      <c r="N200" s="70"/>
    </row>
    <row r="201" spans="1:14" x14ac:dyDescent="0.2">
      <c r="A201" s="11" t="s">
        <v>1175</v>
      </c>
      <c r="B201" s="67">
        <v>21</v>
      </c>
      <c r="C201" s="8">
        <v>65</v>
      </c>
      <c r="D201" s="67">
        <v>3186.6</v>
      </c>
      <c r="N201" s="70"/>
    </row>
    <row r="202" spans="1:14" x14ac:dyDescent="0.2">
      <c r="A202" s="11" t="s">
        <v>1176</v>
      </c>
      <c r="B202" s="67">
        <v>23</v>
      </c>
      <c r="C202" s="8">
        <v>57</v>
      </c>
      <c r="D202" s="67">
        <v>2851</v>
      </c>
      <c r="F202" s="8">
        <v>16.2</v>
      </c>
      <c r="G202" s="8">
        <v>90.1</v>
      </c>
      <c r="H202" s="8">
        <v>211349</v>
      </c>
      <c r="I202" s="8">
        <v>19.8</v>
      </c>
      <c r="J202" s="8">
        <v>76.900000000000006</v>
      </c>
      <c r="K202" s="8">
        <v>213603</v>
      </c>
      <c r="N202" s="70"/>
    </row>
    <row r="203" spans="1:14" x14ac:dyDescent="0.2">
      <c r="A203" s="11" t="s">
        <v>1177</v>
      </c>
      <c r="B203" s="67">
        <v>26</v>
      </c>
      <c r="C203" s="8">
        <v>50</v>
      </c>
      <c r="D203" s="67">
        <v>3610.8</v>
      </c>
      <c r="F203" s="8">
        <v>18.8</v>
      </c>
      <c r="G203" s="8">
        <v>84.8</v>
      </c>
      <c r="H203" s="8">
        <v>211392</v>
      </c>
      <c r="I203" s="8">
        <v>21.1</v>
      </c>
      <c r="J203" s="8">
        <v>76.2</v>
      </c>
      <c r="K203" s="8">
        <v>213631</v>
      </c>
      <c r="N203" s="70"/>
    </row>
    <row r="204" spans="1:14" x14ac:dyDescent="0.2">
      <c r="A204" s="11" t="s">
        <v>1178</v>
      </c>
      <c r="B204" s="67">
        <v>28</v>
      </c>
      <c r="C204" s="8">
        <v>45</v>
      </c>
      <c r="D204" s="67">
        <v>2866</v>
      </c>
      <c r="F204" s="8">
        <v>20.399999999999999</v>
      </c>
      <c r="G204" s="8">
        <v>72.400000000000006</v>
      </c>
      <c r="H204" s="8">
        <v>211420</v>
      </c>
      <c r="I204" s="8">
        <v>22.6</v>
      </c>
      <c r="J204" s="8">
        <v>65.3</v>
      </c>
      <c r="K204" s="8">
        <v>213720</v>
      </c>
      <c r="N204" s="70"/>
    </row>
    <row r="205" spans="1:14" x14ac:dyDescent="0.2">
      <c r="A205" s="11" t="s">
        <v>1610</v>
      </c>
      <c r="B205" s="67">
        <v>29</v>
      </c>
      <c r="C205" s="8">
        <v>41</v>
      </c>
      <c r="D205" s="67">
        <v>2866</v>
      </c>
      <c r="F205" s="8">
        <v>21.2</v>
      </c>
      <c r="G205" s="8">
        <v>72.2</v>
      </c>
      <c r="H205" s="8">
        <v>211615</v>
      </c>
      <c r="I205" s="8">
        <v>21.1</v>
      </c>
      <c r="J205" s="8">
        <v>74.900000000000006</v>
      </c>
      <c r="K205" s="8">
        <v>213821</v>
      </c>
      <c r="N205" s="70"/>
    </row>
    <row r="206" spans="1:14" x14ac:dyDescent="0.2">
      <c r="A206" s="11" t="s">
        <v>1179</v>
      </c>
      <c r="B206" s="67">
        <v>30</v>
      </c>
      <c r="C206" s="8">
        <v>38</v>
      </c>
      <c r="D206" s="67">
        <v>2458</v>
      </c>
      <c r="F206" s="8">
        <v>23.5</v>
      </c>
      <c r="G206" s="8">
        <v>68.400000000000006</v>
      </c>
      <c r="H206" s="8">
        <v>211615</v>
      </c>
      <c r="I206" s="8">
        <v>18.8</v>
      </c>
      <c r="J206" s="8">
        <v>81.7</v>
      </c>
      <c r="K206" s="8">
        <v>213924</v>
      </c>
      <c r="N206" s="70"/>
    </row>
    <row r="207" spans="1:14" x14ac:dyDescent="0.2">
      <c r="A207" s="11" t="s">
        <v>1180</v>
      </c>
      <c r="B207" s="67">
        <v>31</v>
      </c>
      <c r="C207" s="8">
        <v>36</v>
      </c>
      <c r="D207" s="67">
        <v>2458</v>
      </c>
      <c r="F207" s="8">
        <v>24.3</v>
      </c>
      <c r="G207" s="8">
        <v>64.3</v>
      </c>
      <c r="H207" s="8">
        <v>211652</v>
      </c>
      <c r="I207" s="8">
        <v>21</v>
      </c>
      <c r="J207" s="8">
        <v>82.9</v>
      </c>
      <c r="K207" s="8">
        <v>214031</v>
      </c>
      <c r="N207" s="70"/>
    </row>
    <row r="208" spans="1:14" x14ac:dyDescent="0.2">
      <c r="A208" s="11" t="s">
        <v>1181</v>
      </c>
      <c r="B208" s="67">
        <v>31</v>
      </c>
      <c r="C208" s="8">
        <v>34</v>
      </c>
      <c r="D208" s="67">
        <v>2458</v>
      </c>
      <c r="F208" s="8">
        <v>25.5</v>
      </c>
      <c r="G208" s="8">
        <v>58.9</v>
      </c>
      <c r="H208" s="8">
        <v>211916</v>
      </c>
      <c r="I208" s="8">
        <v>21.1</v>
      </c>
      <c r="J208" s="8">
        <v>80.5</v>
      </c>
      <c r="K208" s="8">
        <v>214109</v>
      </c>
      <c r="N208" s="70"/>
    </row>
    <row r="209" spans="1:14" x14ac:dyDescent="0.2">
      <c r="A209" s="11" t="s">
        <v>1182</v>
      </c>
      <c r="B209" s="67">
        <v>31</v>
      </c>
      <c r="C209" s="8">
        <v>33</v>
      </c>
      <c r="D209" s="67">
        <v>2458</v>
      </c>
      <c r="F209" s="8">
        <v>24</v>
      </c>
      <c r="G209" s="8">
        <v>57.3</v>
      </c>
      <c r="H209" s="8">
        <v>212105</v>
      </c>
      <c r="I209" s="8">
        <v>22.1</v>
      </c>
      <c r="J209" s="8">
        <v>78.5</v>
      </c>
      <c r="K209" s="8">
        <v>214200</v>
      </c>
      <c r="N209" s="70"/>
    </row>
    <row r="210" spans="1:14" x14ac:dyDescent="0.2">
      <c r="A210" s="11" t="s">
        <v>1183</v>
      </c>
      <c r="B210" s="67">
        <v>32</v>
      </c>
      <c r="C210" s="8">
        <v>31</v>
      </c>
      <c r="D210" s="67">
        <v>2458</v>
      </c>
      <c r="F210" s="8">
        <v>23.3</v>
      </c>
      <c r="G210" s="8">
        <v>64</v>
      </c>
      <c r="H210" s="8">
        <v>212105</v>
      </c>
      <c r="I210" s="8">
        <v>21.9</v>
      </c>
      <c r="J210" s="8">
        <v>73.5</v>
      </c>
      <c r="K210" s="8">
        <v>214304</v>
      </c>
      <c r="N210" s="70"/>
    </row>
    <row r="211" spans="1:14" x14ac:dyDescent="0.2">
      <c r="A211" s="11" t="s">
        <v>1184</v>
      </c>
      <c r="B211" s="67">
        <v>32</v>
      </c>
      <c r="C211" s="8">
        <v>30</v>
      </c>
      <c r="D211" s="67">
        <v>2458</v>
      </c>
      <c r="F211" s="8">
        <v>23.6</v>
      </c>
      <c r="G211" s="8">
        <v>63.5</v>
      </c>
      <c r="H211" s="8">
        <v>212214</v>
      </c>
      <c r="I211" s="8">
        <v>23.3</v>
      </c>
      <c r="J211" s="8">
        <v>64</v>
      </c>
      <c r="K211" s="8">
        <v>214390</v>
      </c>
      <c r="N211" s="70"/>
    </row>
    <row r="212" spans="1:14" x14ac:dyDescent="0.2">
      <c r="A212" s="11" t="s">
        <v>1185</v>
      </c>
      <c r="B212" s="67">
        <v>31</v>
      </c>
      <c r="C212" s="8">
        <v>29</v>
      </c>
      <c r="D212" s="67">
        <v>0</v>
      </c>
      <c r="F212" s="8">
        <v>22.9</v>
      </c>
      <c r="G212" s="8">
        <v>70.7</v>
      </c>
      <c r="H212" s="8">
        <v>212370</v>
      </c>
      <c r="I212" s="8">
        <v>23.6</v>
      </c>
      <c r="J212" s="8">
        <v>68.099999999999994</v>
      </c>
      <c r="K212" s="8">
        <v>214396</v>
      </c>
      <c r="N212" s="70"/>
    </row>
    <row r="213" spans="1:14" x14ac:dyDescent="0.2">
      <c r="A213" s="11" t="s">
        <v>1186</v>
      </c>
      <c r="B213" s="67">
        <v>29</v>
      </c>
      <c r="C213" s="8">
        <v>33</v>
      </c>
      <c r="D213" s="67">
        <v>2274</v>
      </c>
      <c r="F213" s="8">
        <v>21.1</v>
      </c>
      <c r="G213" s="8">
        <v>84</v>
      </c>
      <c r="H213" s="8">
        <v>212490</v>
      </c>
      <c r="I213" s="8">
        <v>23.3</v>
      </c>
      <c r="J213" s="8">
        <v>76.599999999999994</v>
      </c>
      <c r="K213" s="8">
        <v>214396</v>
      </c>
      <c r="N213" s="70"/>
    </row>
    <row r="214" spans="1:14" x14ac:dyDescent="0.2">
      <c r="A214" s="11" t="s">
        <v>1187</v>
      </c>
      <c r="B214" s="67">
        <v>28</v>
      </c>
      <c r="C214" s="8">
        <v>38</v>
      </c>
      <c r="D214" s="67">
        <v>2274</v>
      </c>
      <c r="F214" s="8">
        <v>19.899999999999999</v>
      </c>
      <c r="G214" s="8">
        <v>87.1</v>
      </c>
      <c r="H214" s="8">
        <v>212685</v>
      </c>
      <c r="I214" s="8">
        <v>23.8</v>
      </c>
      <c r="J214" s="8">
        <v>76</v>
      </c>
      <c r="K214" s="8">
        <v>214396</v>
      </c>
      <c r="N214" s="70"/>
    </row>
    <row r="215" spans="1:14" x14ac:dyDescent="0.2">
      <c r="A215" s="11" t="s">
        <v>1188</v>
      </c>
      <c r="B215" s="67">
        <v>26</v>
      </c>
      <c r="C215" s="8">
        <v>45</v>
      </c>
      <c r="D215" s="67">
        <v>2866</v>
      </c>
      <c r="F215" s="8">
        <v>19.600000000000001</v>
      </c>
      <c r="G215" s="8">
        <v>85.3</v>
      </c>
      <c r="H215" s="8">
        <v>212940</v>
      </c>
      <c r="I215" s="8">
        <v>24.5</v>
      </c>
      <c r="J215" s="8">
        <v>77.099999999999994</v>
      </c>
      <c r="K215" s="8">
        <v>214396</v>
      </c>
      <c r="N215" s="70"/>
    </row>
    <row r="216" spans="1:14" x14ac:dyDescent="0.2">
      <c r="A216" s="11" t="s">
        <v>1189</v>
      </c>
      <c r="B216" s="67">
        <v>24</v>
      </c>
      <c r="C216" s="8">
        <v>51</v>
      </c>
      <c r="D216" s="67">
        <v>2851</v>
      </c>
      <c r="F216" s="8">
        <v>19.5</v>
      </c>
      <c r="G216" s="8">
        <v>85.6</v>
      </c>
      <c r="H216" s="8">
        <v>213021</v>
      </c>
      <c r="I216" s="8">
        <v>24.3</v>
      </c>
      <c r="J216" s="8">
        <v>78.7</v>
      </c>
      <c r="K216" s="8">
        <v>214396</v>
      </c>
      <c r="N216" s="70"/>
    </row>
    <row r="217" spans="1:14" x14ac:dyDescent="0.2">
      <c r="A217" s="11" t="s">
        <v>1190</v>
      </c>
      <c r="B217" s="67">
        <v>23</v>
      </c>
      <c r="C217" s="8">
        <v>58</v>
      </c>
      <c r="D217" s="67">
        <v>2851</v>
      </c>
      <c r="F217" s="8">
        <v>19</v>
      </c>
      <c r="G217" s="8">
        <v>89.1</v>
      </c>
      <c r="H217" s="8">
        <v>213071</v>
      </c>
      <c r="I217" s="8">
        <v>23.8</v>
      </c>
      <c r="J217" s="8">
        <v>74.2</v>
      </c>
      <c r="K217" s="8">
        <v>214396</v>
      </c>
      <c r="N217" s="70"/>
    </row>
    <row r="218" spans="1:14" x14ac:dyDescent="0.2">
      <c r="A218" s="11" t="s">
        <v>1191</v>
      </c>
      <c r="B218" s="67">
        <v>22</v>
      </c>
      <c r="C218" s="8">
        <v>63</v>
      </c>
      <c r="D218" s="67">
        <v>3186.6</v>
      </c>
      <c r="E218" s="67">
        <v>2703.3083333333334</v>
      </c>
      <c r="F218" s="69">
        <f>AVERAGE(F201:F216)</f>
        <v>21.586666666666666</v>
      </c>
      <c r="G218" s="69">
        <f>AVERAGE(G201:G216)</f>
        <v>73.906666666666666</v>
      </c>
      <c r="H218" s="69">
        <f>H227-H202</f>
        <v>3342</v>
      </c>
      <c r="I218" s="69">
        <f>AVERAGE(I201:I216)</f>
        <v>22.153333333333332</v>
      </c>
      <c r="J218" s="69">
        <f>AVERAGE(J201:J216)</f>
        <v>75.393333333333345</v>
      </c>
      <c r="K218" s="69">
        <f>K227-K202</f>
        <v>897</v>
      </c>
      <c r="N218" s="70"/>
    </row>
    <row r="219" spans="1:14" hidden="1" x14ac:dyDescent="0.2">
      <c r="D219" s="67">
        <v>0</v>
      </c>
      <c r="N219" s="70"/>
    </row>
    <row r="220" spans="1:14" x14ac:dyDescent="0.2">
      <c r="A220" s="11" t="s">
        <v>1613</v>
      </c>
      <c r="B220" s="67">
        <v>22</v>
      </c>
      <c r="C220" s="8">
        <v>63</v>
      </c>
      <c r="D220" s="67">
        <v>3186.6</v>
      </c>
      <c r="N220" s="70"/>
    </row>
    <row r="221" spans="1:14" x14ac:dyDescent="0.2">
      <c r="A221" s="11" t="s">
        <v>1614</v>
      </c>
      <c r="B221" s="67">
        <v>22</v>
      </c>
      <c r="C221" s="8">
        <v>61</v>
      </c>
      <c r="D221" s="67">
        <v>3186.6</v>
      </c>
      <c r="N221" s="70"/>
    </row>
    <row r="222" spans="1:14" x14ac:dyDescent="0.2">
      <c r="A222" s="11" t="s">
        <v>1615</v>
      </c>
      <c r="B222" s="67">
        <v>22</v>
      </c>
      <c r="C222" s="8">
        <v>59</v>
      </c>
      <c r="D222" s="67">
        <v>2851</v>
      </c>
      <c r="N222" s="70"/>
    </row>
    <row r="223" spans="1:14" x14ac:dyDescent="0.2">
      <c r="A223" s="11" t="s">
        <v>1616</v>
      </c>
      <c r="B223" s="67">
        <v>22</v>
      </c>
      <c r="C223" s="8">
        <v>62</v>
      </c>
      <c r="D223" s="67">
        <v>3186.6</v>
      </c>
      <c r="N223" s="70"/>
    </row>
    <row r="224" spans="1:14" x14ac:dyDescent="0.2">
      <c r="A224" s="11" t="s">
        <v>1617</v>
      </c>
      <c r="B224" s="67">
        <v>21</v>
      </c>
      <c r="C224" s="8">
        <v>64</v>
      </c>
      <c r="D224" s="67">
        <v>3186.6</v>
      </c>
      <c r="N224" s="70"/>
    </row>
    <row r="225" spans="1:14" x14ac:dyDescent="0.2">
      <c r="A225" s="11" t="s">
        <v>1618</v>
      </c>
      <c r="B225" s="67">
        <v>20</v>
      </c>
      <c r="C225" s="8">
        <v>66</v>
      </c>
      <c r="D225" s="67">
        <v>3186.6</v>
      </c>
      <c r="N225" s="70"/>
    </row>
    <row r="226" spans="1:14" x14ac:dyDescent="0.2">
      <c r="A226" s="11" t="s">
        <v>1619</v>
      </c>
      <c r="B226" s="67">
        <v>21</v>
      </c>
      <c r="C226" s="8">
        <v>67</v>
      </c>
      <c r="D226" s="67">
        <v>3186.6</v>
      </c>
      <c r="N226" s="70"/>
    </row>
    <row r="227" spans="1:14" x14ac:dyDescent="0.2">
      <c r="A227" s="11" t="s">
        <v>1620</v>
      </c>
      <c r="B227" s="67">
        <v>21</v>
      </c>
      <c r="C227" s="8">
        <v>66</v>
      </c>
      <c r="D227" s="67">
        <v>3186.6</v>
      </c>
      <c r="F227" s="8">
        <v>17.5</v>
      </c>
      <c r="G227" s="8">
        <v>89.3</v>
      </c>
      <c r="H227" s="8">
        <v>214691</v>
      </c>
      <c r="I227" s="8">
        <v>17.8</v>
      </c>
      <c r="J227" s="8">
        <v>87.1</v>
      </c>
      <c r="K227" s="8">
        <v>214500</v>
      </c>
      <c r="N227" s="70"/>
    </row>
    <row r="228" spans="1:14" x14ac:dyDescent="0.2">
      <c r="A228" s="11" t="s">
        <v>1621</v>
      </c>
      <c r="B228" s="67">
        <v>23</v>
      </c>
      <c r="C228" s="8">
        <v>62</v>
      </c>
      <c r="D228" s="67">
        <v>3186.6</v>
      </c>
      <c r="F228" s="8">
        <v>15.6</v>
      </c>
      <c r="G228" s="8">
        <v>90.1</v>
      </c>
      <c r="H228" s="8">
        <v>214731</v>
      </c>
      <c r="I228" s="8">
        <v>15.6</v>
      </c>
      <c r="J228" s="8">
        <v>89.6</v>
      </c>
      <c r="K228" s="8">
        <v>214591</v>
      </c>
      <c r="N228" s="70"/>
    </row>
    <row r="229" spans="1:14" x14ac:dyDescent="0.2">
      <c r="A229" s="11" t="s">
        <v>1622</v>
      </c>
      <c r="B229" s="67">
        <v>24</v>
      </c>
      <c r="C229" s="8">
        <v>59</v>
      </c>
      <c r="D229" s="67">
        <v>2851</v>
      </c>
      <c r="F229" s="8">
        <v>15.2</v>
      </c>
      <c r="G229" s="8">
        <v>90.2</v>
      </c>
      <c r="H229" s="8">
        <v>214818</v>
      </c>
      <c r="I229" s="8">
        <v>18.100000000000001</v>
      </c>
      <c r="J229" s="8">
        <v>87.9</v>
      </c>
      <c r="K229" s="8">
        <v>214618</v>
      </c>
      <c r="N229" s="70"/>
    </row>
    <row r="230" spans="1:14" x14ac:dyDescent="0.2">
      <c r="A230" s="11" t="s">
        <v>1623</v>
      </c>
      <c r="B230" s="67">
        <v>24</v>
      </c>
      <c r="C230" s="8">
        <v>56</v>
      </c>
      <c r="D230" s="67">
        <v>2851</v>
      </c>
      <c r="F230" s="8">
        <v>19.3</v>
      </c>
      <c r="G230" s="8">
        <v>81.599999999999994</v>
      </c>
      <c r="H230" s="8">
        <v>214818</v>
      </c>
      <c r="I230" s="8">
        <v>18.600000000000001</v>
      </c>
      <c r="J230" s="8">
        <v>83.9</v>
      </c>
      <c r="K230" s="8">
        <v>214618</v>
      </c>
      <c r="N230" s="70"/>
    </row>
    <row r="231" spans="1:14" x14ac:dyDescent="0.2">
      <c r="A231" s="11" t="s">
        <v>1624</v>
      </c>
      <c r="B231" s="67">
        <v>25</v>
      </c>
      <c r="C231" s="8">
        <v>54</v>
      </c>
      <c r="D231" s="67">
        <v>3610.8</v>
      </c>
      <c r="F231" s="8">
        <v>19</v>
      </c>
      <c r="G231" s="8">
        <v>82.3</v>
      </c>
      <c r="H231" s="8">
        <v>214818</v>
      </c>
      <c r="I231" s="8">
        <v>18.399999999999999</v>
      </c>
      <c r="J231" s="8">
        <v>84.5</v>
      </c>
      <c r="K231" s="8">
        <v>214618</v>
      </c>
      <c r="N231" s="70"/>
    </row>
    <row r="232" spans="1:14" x14ac:dyDescent="0.2">
      <c r="A232" s="11" t="s">
        <v>1625</v>
      </c>
      <c r="B232" s="67">
        <v>24</v>
      </c>
      <c r="C232" s="8">
        <v>57</v>
      </c>
      <c r="D232" s="67">
        <v>2851</v>
      </c>
      <c r="F232" s="8">
        <v>19.600000000000001</v>
      </c>
      <c r="G232" s="8">
        <v>82.1</v>
      </c>
      <c r="H232" s="8">
        <v>214818</v>
      </c>
      <c r="I232" s="8">
        <v>18.8</v>
      </c>
      <c r="J232" s="8">
        <v>84.9</v>
      </c>
      <c r="K232" s="8">
        <v>214618</v>
      </c>
      <c r="N232" s="70"/>
    </row>
    <row r="233" spans="1:14" x14ac:dyDescent="0.2">
      <c r="A233" s="11" t="s">
        <v>1626</v>
      </c>
      <c r="B233" s="67">
        <v>23</v>
      </c>
      <c r="C233" s="8">
        <v>64</v>
      </c>
      <c r="D233" s="67">
        <v>3186.6</v>
      </c>
      <c r="F233" s="8">
        <v>20.100000000000001</v>
      </c>
      <c r="G233" s="8">
        <v>80.400000000000006</v>
      </c>
      <c r="H233" s="8">
        <v>214818</v>
      </c>
      <c r="I233" s="8">
        <v>19.5</v>
      </c>
      <c r="J233" s="8">
        <v>82.4</v>
      </c>
      <c r="K233" s="8">
        <v>214618</v>
      </c>
      <c r="N233" s="70"/>
    </row>
    <row r="234" spans="1:14" x14ac:dyDescent="0.2">
      <c r="A234" s="11" t="s">
        <v>1627</v>
      </c>
      <c r="B234" s="67">
        <v>22</v>
      </c>
      <c r="C234" s="8">
        <v>70</v>
      </c>
      <c r="D234" s="67">
        <v>3951.4</v>
      </c>
      <c r="F234" s="8">
        <v>20.8</v>
      </c>
      <c r="G234" s="8">
        <v>79</v>
      </c>
      <c r="H234" s="8">
        <v>214818</v>
      </c>
      <c r="I234" s="8">
        <v>19.899999999999999</v>
      </c>
      <c r="J234" s="8">
        <v>80.7</v>
      </c>
      <c r="K234" s="8">
        <v>214618</v>
      </c>
      <c r="N234" s="70"/>
    </row>
    <row r="235" spans="1:14" x14ac:dyDescent="0.2">
      <c r="A235" s="11" t="s">
        <v>1628</v>
      </c>
      <c r="B235" s="67">
        <v>22</v>
      </c>
      <c r="C235" s="8">
        <v>69</v>
      </c>
      <c r="D235" s="67">
        <v>3186.6</v>
      </c>
      <c r="F235" s="8">
        <v>19.3</v>
      </c>
      <c r="G235" s="8">
        <v>79</v>
      </c>
      <c r="H235" s="8">
        <v>214818</v>
      </c>
      <c r="I235" s="8">
        <v>18.8</v>
      </c>
      <c r="J235" s="8">
        <v>81.599999999999994</v>
      </c>
      <c r="K235" s="8">
        <v>214618</v>
      </c>
      <c r="N235" s="70"/>
    </row>
    <row r="236" spans="1:14" x14ac:dyDescent="0.2">
      <c r="A236" s="11" t="s">
        <v>1629</v>
      </c>
      <c r="B236" s="67">
        <v>22</v>
      </c>
      <c r="C236" s="8">
        <v>68</v>
      </c>
      <c r="D236" s="67">
        <v>3186.6</v>
      </c>
      <c r="F236" s="8">
        <v>18.899999999999999</v>
      </c>
      <c r="G236" s="8">
        <v>81.8</v>
      </c>
      <c r="H236" s="8">
        <v>214818</v>
      </c>
      <c r="I236" s="8">
        <v>18.5</v>
      </c>
      <c r="J236" s="8">
        <v>62.8</v>
      </c>
      <c r="K236" s="8">
        <v>214618</v>
      </c>
      <c r="N236" s="70"/>
    </row>
    <row r="237" spans="1:14" x14ac:dyDescent="0.2">
      <c r="A237" s="11" t="s">
        <v>1630</v>
      </c>
      <c r="B237" s="67">
        <v>21</v>
      </c>
      <c r="C237" s="8">
        <v>67</v>
      </c>
      <c r="D237" s="67">
        <v>3186.6</v>
      </c>
      <c r="F237" s="8">
        <v>18.5</v>
      </c>
      <c r="G237" s="8">
        <v>83.9</v>
      </c>
      <c r="H237" s="8">
        <v>214818</v>
      </c>
      <c r="I237" s="8">
        <v>18.5</v>
      </c>
      <c r="J237" s="8">
        <v>82.4</v>
      </c>
      <c r="K237" s="8">
        <v>214618</v>
      </c>
      <c r="N237" s="70"/>
    </row>
    <row r="238" spans="1:14" x14ac:dyDescent="0.2">
      <c r="A238" s="11" t="s">
        <v>1631</v>
      </c>
      <c r="B238" s="67">
        <v>20</v>
      </c>
      <c r="C238" s="8">
        <v>71</v>
      </c>
      <c r="D238" s="67">
        <v>3951.4</v>
      </c>
      <c r="F238" s="8">
        <v>18.100000000000001</v>
      </c>
      <c r="G238" s="8">
        <v>82.7</v>
      </c>
      <c r="H238" s="8">
        <v>214818</v>
      </c>
      <c r="I238" s="8">
        <v>17.8</v>
      </c>
      <c r="J238" s="8">
        <v>82.2</v>
      </c>
      <c r="K238" s="8">
        <v>214618</v>
      </c>
      <c r="N238" s="70"/>
    </row>
    <row r="239" spans="1:14" x14ac:dyDescent="0.2">
      <c r="A239" s="11" t="s">
        <v>1632</v>
      </c>
      <c r="B239" s="67">
        <v>19</v>
      </c>
      <c r="C239" s="8">
        <v>77</v>
      </c>
      <c r="D239" s="67">
        <v>3219</v>
      </c>
      <c r="F239" s="8">
        <v>18.399999999999999</v>
      </c>
      <c r="G239" s="8">
        <v>82.6</v>
      </c>
      <c r="H239" s="8">
        <v>214818</v>
      </c>
      <c r="I239" s="8">
        <v>18.2</v>
      </c>
      <c r="J239" s="8">
        <v>81.900000000000006</v>
      </c>
      <c r="K239" s="8">
        <v>214618</v>
      </c>
      <c r="N239" s="70"/>
    </row>
    <row r="240" spans="1:14" x14ac:dyDescent="0.2">
      <c r="A240" s="11" t="s">
        <v>1633</v>
      </c>
      <c r="B240" s="67">
        <v>18</v>
      </c>
      <c r="C240" s="8">
        <v>81</v>
      </c>
      <c r="D240" s="67">
        <v>3508.8</v>
      </c>
      <c r="F240" s="8">
        <v>18.100000000000001</v>
      </c>
      <c r="G240" s="8">
        <v>82.8</v>
      </c>
      <c r="H240" s="8">
        <v>214818</v>
      </c>
      <c r="I240" s="8">
        <v>18.100000000000001</v>
      </c>
      <c r="J240" s="8">
        <v>81.900000000000006</v>
      </c>
      <c r="K240" s="8">
        <v>214618</v>
      </c>
      <c r="N240" s="70"/>
    </row>
    <row r="241" spans="1:14" x14ac:dyDescent="0.2">
      <c r="A241" s="11" t="s">
        <v>1634</v>
      </c>
      <c r="B241" s="67">
        <v>18</v>
      </c>
      <c r="C241" s="8">
        <v>80</v>
      </c>
      <c r="D241" s="67">
        <v>3508.8</v>
      </c>
      <c r="F241" s="8">
        <v>18.3</v>
      </c>
      <c r="G241" s="8">
        <v>82.2</v>
      </c>
      <c r="H241" s="8">
        <v>214818</v>
      </c>
      <c r="I241" s="8">
        <v>18</v>
      </c>
      <c r="J241" s="8">
        <v>82</v>
      </c>
      <c r="K241" s="8">
        <v>214618</v>
      </c>
      <c r="N241" s="70"/>
    </row>
    <row r="242" spans="1:14" x14ac:dyDescent="0.2">
      <c r="A242" s="11" t="s">
        <v>1635</v>
      </c>
      <c r="B242" s="67">
        <v>18</v>
      </c>
      <c r="C242" s="8">
        <v>79</v>
      </c>
      <c r="D242" s="67">
        <v>3219</v>
      </c>
      <c r="F242" s="8">
        <v>14</v>
      </c>
      <c r="G242" s="8">
        <v>90.2</v>
      </c>
      <c r="H242" s="8">
        <v>214950</v>
      </c>
      <c r="I242" s="8">
        <v>17.8</v>
      </c>
      <c r="J242" s="8">
        <v>81.400000000000006</v>
      </c>
      <c r="K242" s="8">
        <v>214653</v>
      </c>
      <c r="N242" s="70"/>
    </row>
    <row r="243" spans="1:14" x14ac:dyDescent="0.2">
      <c r="A243" s="11" t="s">
        <v>1636</v>
      </c>
      <c r="B243" s="67">
        <v>18</v>
      </c>
      <c r="C243" s="8">
        <v>78</v>
      </c>
      <c r="D243" s="67">
        <v>3219</v>
      </c>
      <c r="E243" s="67">
        <v>3242.9749999999999</v>
      </c>
      <c r="F243" s="69">
        <f>AVERAGE(F226:F241)</f>
        <v>18.446666666666669</v>
      </c>
      <c r="G243" s="69">
        <f>AVERAGE(G226:G241)</f>
        <v>83.333333333333314</v>
      </c>
      <c r="H243" s="69">
        <f>H252-H227</f>
        <v>1057</v>
      </c>
      <c r="I243" s="69">
        <f>AVERAGE(I226:I241)</f>
        <v>18.306666666666668</v>
      </c>
      <c r="J243" s="69">
        <f>AVERAGE(J226:J241)</f>
        <v>82.386666666666684</v>
      </c>
      <c r="K243" s="69">
        <f>K252-K227</f>
        <v>912</v>
      </c>
      <c r="N243" s="70"/>
    </row>
    <row r="244" spans="1:14" hidden="1" x14ac:dyDescent="0.2">
      <c r="D244" s="67">
        <v>0</v>
      </c>
      <c r="N244" s="70"/>
    </row>
    <row r="245" spans="1:14" x14ac:dyDescent="0.2">
      <c r="A245" s="11" t="s">
        <v>1192</v>
      </c>
      <c r="B245" s="67">
        <v>18</v>
      </c>
      <c r="C245" s="8">
        <v>79</v>
      </c>
      <c r="D245" s="67">
        <v>3219</v>
      </c>
      <c r="N245" s="70"/>
    </row>
    <row r="246" spans="1:14" x14ac:dyDescent="0.2">
      <c r="A246" s="11" t="s">
        <v>1193</v>
      </c>
      <c r="B246" s="67">
        <v>17</v>
      </c>
      <c r="C246" s="8">
        <v>81</v>
      </c>
      <c r="D246" s="67">
        <v>3508.8</v>
      </c>
      <c r="N246" s="70"/>
    </row>
    <row r="247" spans="1:14" x14ac:dyDescent="0.2">
      <c r="A247" s="11" t="s">
        <v>1194</v>
      </c>
      <c r="B247" s="67">
        <v>17</v>
      </c>
      <c r="C247" s="8">
        <v>81</v>
      </c>
      <c r="D247" s="67">
        <v>3508.8</v>
      </c>
      <c r="N247" s="70"/>
    </row>
    <row r="248" spans="1:14" x14ac:dyDescent="0.2">
      <c r="A248" s="11" t="s">
        <v>1195</v>
      </c>
      <c r="B248" s="67">
        <v>17</v>
      </c>
      <c r="C248" s="8">
        <v>80</v>
      </c>
      <c r="D248" s="67">
        <v>3508.8</v>
      </c>
      <c r="N248" s="70"/>
    </row>
    <row r="249" spans="1:14" x14ac:dyDescent="0.2">
      <c r="A249" s="11" t="s">
        <v>1196</v>
      </c>
      <c r="B249" s="67">
        <v>16</v>
      </c>
      <c r="C249" s="8">
        <v>80</v>
      </c>
      <c r="D249" s="67">
        <v>3508.8</v>
      </c>
      <c r="N249" s="70"/>
    </row>
    <row r="250" spans="1:14" x14ac:dyDescent="0.2">
      <c r="A250" s="11" t="s">
        <v>1197</v>
      </c>
      <c r="B250" s="67">
        <v>16</v>
      </c>
      <c r="C250" s="8">
        <v>80</v>
      </c>
      <c r="D250" s="67">
        <v>3508.8</v>
      </c>
      <c r="N250" s="70"/>
    </row>
    <row r="251" spans="1:14" x14ac:dyDescent="0.2">
      <c r="A251" s="11" t="s">
        <v>1198</v>
      </c>
      <c r="B251" s="67">
        <v>17</v>
      </c>
      <c r="C251" s="8">
        <v>80</v>
      </c>
      <c r="D251" s="67">
        <v>3508.8</v>
      </c>
      <c r="N251" s="70"/>
    </row>
    <row r="252" spans="1:14" x14ac:dyDescent="0.2">
      <c r="A252" s="11" t="s">
        <v>1199</v>
      </c>
      <c r="B252" s="67">
        <v>17</v>
      </c>
      <c r="C252" s="8">
        <v>81</v>
      </c>
      <c r="D252" s="67">
        <v>3508.8</v>
      </c>
      <c r="F252" s="8">
        <v>15.5</v>
      </c>
      <c r="G252" s="8">
        <v>90</v>
      </c>
      <c r="H252" s="8">
        <v>215748</v>
      </c>
      <c r="I252" s="8">
        <v>17</v>
      </c>
      <c r="J252" s="8">
        <v>85.5</v>
      </c>
      <c r="K252" s="8">
        <v>215412</v>
      </c>
      <c r="N252" s="70"/>
    </row>
    <row r="253" spans="1:14" x14ac:dyDescent="0.2">
      <c r="A253" s="11" t="s">
        <v>1200</v>
      </c>
      <c r="B253" s="67">
        <v>18</v>
      </c>
      <c r="C253" s="8">
        <v>77</v>
      </c>
      <c r="D253" s="67">
        <v>3219</v>
      </c>
      <c r="F253" s="8">
        <v>16.3</v>
      </c>
      <c r="G253" s="8">
        <v>89.1</v>
      </c>
      <c r="H253" s="8">
        <v>215981</v>
      </c>
      <c r="I253" s="8">
        <v>18.3</v>
      </c>
      <c r="J253" s="8">
        <v>82.5</v>
      </c>
      <c r="K253" s="8">
        <v>215466</v>
      </c>
      <c r="N253" s="70"/>
    </row>
    <row r="254" spans="1:14" x14ac:dyDescent="0.2">
      <c r="A254" s="11" t="s">
        <v>1201</v>
      </c>
      <c r="B254" s="67">
        <v>20</v>
      </c>
      <c r="C254" s="8">
        <v>73</v>
      </c>
      <c r="D254" s="67">
        <v>3951.4</v>
      </c>
      <c r="F254" s="8">
        <v>17.3</v>
      </c>
      <c r="G254" s="8">
        <v>83.5</v>
      </c>
      <c r="H254" s="8">
        <v>215983</v>
      </c>
      <c r="I254" s="8">
        <v>20.100000000000001</v>
      </c>
      <c r="J254" s="8">
        <v>73.2</v>
      </c>
      <c r="K254" s="8">
        <v>215466</v>
      </c>
      <c r="N254" s="70"/>
    </row>
    <row r="255" spans="1:14" x14ac:dyDescent="0.2">
      <c r="A255" s="11" t="s">
        <v>1611</v>
      </c>
      <c r="B255" s="67">
        <v>21</v>
      </c>
      <c r="C255" s="8">
        <v>69</v>
      </c>
      <c r="D255" s="67">
        <v>3186.6</v>
      </c>
      <c r="F255" s="8">
        <v>21.1</v>
      </c>
      <c r="G255" s="8">
        <v>73.7</v>
      </c>
      <c r="H255" s="8">
        <v>215983</v>
      </c>
      <c r="I255" s="8">
        <v>21.1</v>
      </c>
      <c r="J255" s="8">
        <v>71.099999999999994</v>
      </c>
      <c r="K255" s="8">
        <v>215466</v>
      </c>
      <c r="N255" s="70"/>
    </row>
    <row r="256" spans="1:14" x14ac:dyDescent="0.2">
      <c r="A256" s="11" t="s">
        <v>1202</v>
      </c>
      <c r="B256" s="67">
        <v>22</v>
      </c>
      <c r="C256" s="8">
        <v>66</v>
      </c>
      <c r="D256" s="67">
        <v>3186.6</v>
      </c>
      <c r="F256" s="8">
        <v>23</v>
      </c>
      <c r="G256" s="8">
        <v>64.7</v>
      </c>
      <c r="H256" s="8">
        <v>215983</v>
      </c>
      <c r="I256" s="8">
        <v>22.4</v>
      </c>
      <c r="J256" s="8">
        <v>66</v>
      </c>
      <c r="K256" s="8">
        <v>215466</v>
      </c>
      <c r="N256" s="70"/>
    </row>
    <row r="257" spans="1:14" x14ac:dyDescent="0.2">
      <c r="A257" s="11" t="s">
        <v>1203</v>
      </c>
      <c r="B257" s="67">
        <v>23</v>
      </c>
      <c r="C257" s="8">
        <v>63</v>
      </c>
      <c r="D257" s="67">
        <v>3186.6</v>
      </c>
      <c r="F257" s="8">
        <v>24.6</v>
      </c>
      <c r="G257" s="8">
        <v>60.6</v>
      </c>
      <c r="H257" s="8">
        <v>215983</v>
      </c>
      <c r="I257" s="8">
        <v>24.6</v>
      </c>
      <c r="J257" s="8">
        <v>60.5</v>
      </c>
      <c r="K257" s="8">
        <v>215466</v>
      </c>
      <c r="N257" s="70"/>
    </row>
    <row r="258" spans="1:14" x14ac:dyDescent="0.2">
      <c r="A258" s="11" t="s">
        <v>1204</v>
      </c>
      <c r="B258" s="67">
        <v>23</v>
      </c>
      <c r="C258" s="8">
        <v>61</v>
      </c>
      <c r="D258" s="67">
        <v>3186.6</v>
      </c>
      <c r="F258" s="8">
        <v>25.7</v>
      </c>
      <c r="G258" s="8">
        <v>61.6</v>
      </c>
      <c r="H258" s="8">
        <v>215983</v>
      </c>
      <c r="I258" s="8">
        <v>25.3</v>
      </c>
      <c r="J258" s="8">
        <v>61.2</v>
      </c>
      <c r="K258" s="8">
        <v>215466</v>
      </c>
      <c r="N258" s="70"/>
    </row>
    <row r="259" spans="1:14" x14ac:dyDescent="0.2">
      <c r="A259" s="11" t="s">
        <v>1205</v>
      </c>
      <c r="B259" s="67">
        <v>24</v>
      </c>
      <c r="C259" s="8">
        <v>60</v>
      </c>
      <c r="D259" s="67">
        <v>3186.6</v>
      </c>
      <c r="F259" s="8">
        <v>26</v>
      </c>
      <c r="G259" s="8">
        <v>56.6</v>
      </c>
      <c r="H259" s="8">
        <v>215983</v>
      </c>
      <c r="I259" s="8">
        <v>25.9</v>
      </c>
      <c r="J259" s="8">
        <v>57.5</v>
      </c>
      <c r="K259" s="8">
        <v>215466</v>
      </c>
      <c r="N259" s="70"/>
    </row>
    <row r="260" spans="1:14" x14ac:dyDescent="0.2">
      <c r="A260" s="11" t="s">
        <v>1206</v>
      </c>
      <c r="B260" s="67">
        <v>24</v>
      </c>
      <c r="C260" s="8">
        <v>59</v>
      </c>
      <c r="D260" s="67">
        <v>2851</v>
      </c>
      <c r="F260" s="8">
        <v>25.9</v>
      </c>
      <c r="G260" s="8">
        <v>52.9</v>
      </c>
      <c r="H260" s="8">
        <v>215985</v>
      </c>
      <c r="I260" s="8">
        <v>25.9</v>
      </c>
      <c r="J260" s="8">
        <v>55.2</v>
      </c>
      <c r="K260" s="8">
        <v>215466</v>
      </c>
      <c r="N260" s="70"/>
    </row>
    <row r="261" spans="1:14" x14ac:dyDescent="0.2">
      <c r="A261" s="11" t="s">
        <v>1207</v>
      </c>
      <c r="B261" s="67">
        <v>24</v>
      </c>
      <c r="C261" s="8">
        <v>61</v>
      </c>
      <c r="D261" s="67">
        <v>3186.6</v>
      </c>
      <c r="F261" s="8">
        <v>27.6</v>
      </c>
      <c r="G261" s="8">
        <v>52.5</v>
      </c>
      <c r="H261" s="8">
        <v>215985</v>
      </c>
      <c r="I261" s="8">
        <v>27.3</v>
      </c>
      <c r="J261" s="8">
        <v>52.4</v>
      </c>
      <c r="K261" s="8">
        <v>215466</v>
      </c>
      <c r="N261" s="70"/>
    </row>
    <row r="262" spans="1:14" x14ac:dyDescent="0.2">
      <c r="A262" s="11" t="s">
        <v>1208</v>
      </c>
      <c r="B262" s="67">
        <v>23</v>
      </c>
      <c r="C262" s="8">
        <v>62</v>
      </c>
      <c r="D262" s="67">
        <v>3186.6</v>
      </c>
      <c r="F262" s="8">
        <v>23.6</v>
      </c>
      <c r="G262" s="8">
        <v>56.9</v>
      </c>
      <c r="H262" s="8">
        <v>215985</v>
      </c>
      <c r="I262" s="8">
        <v>24.7</v>
      </c>
      <c r="J262" s="8">
        <v>53.2</v>
      </c>
      <c r="K262" s="8">
        <v>215466</v>
      </c>
      <c r="N262" s="70"/>
    </row>
    <row r="263" spans="1:14" x14ac:dyDescent="0.2">
      <c r="A263" s="11" t="s">
        <v>1209</v>
      </c>
      <c r="B263" s="67">
        <v>22</v>
      </c>
      <c r="C263" s="8">
        <v>63</v>
      </c>
      <c r="D263" s="67">
        <v>3186.6</v>
      </c>
      <c r="F263" s="8">
        <v>22.6</v>
      </c>
      <c r="G263" s="8">
        <v>52.5</v>
      </c>
      <c r="H263" s="8">
        <v>215985</v>
      </c>
      <c r="I263" s="8">
        <v>23.4</v>
      </c>
      <c r="J263" s="8">
        <v>50.2</v>
      </c>
      <c r="K263" s="8">
        <v>215466</v>
      </c>
      <c r="N263" s="70"/>
    </row>
    <row r="264" spans="1:14" x14ac:dyDescent="0.2">
      <c r="A264" s="11" t="s">
        <v>1210</v>
      </c>
      <c r="B264" s="67">
        <v>21</v>
      </c>
      <c r="C264" s="8">
        <v>69</v>
      </c>
      <c r="D264" s="67">
        <v>3186.6</v>
      </c>
      <c r="F264" s="8">
        <v>22.8</v>
      </c>
      <c r="G264" s="8">
        <v>56.9</v>
      </c>
      <c r="H264" s="8">
        <v>215985</v>
      </c>
      <c r="I264" s="8">
        <v>23.2</v>
      </c>
      <c r="J264" s="8">
        <v>55.9</v>
      </c>
      <c r="K264" s="8">
        <v>215466</v>
      </c>
      <c r="N264" s="70"/>
    </row>
    <row r="265" spans="1:14" x14ac:dyDescent="0.2">
      <c r="A265" s="11" t="s">
        <v>1211</v>
      </c>
      <c r="B265" s="67">
        <v>20</v>
      </c>
      <c r="C265" s="8">
        <v>70</v>
      </c>
      <c r="D265" s="67">
        <v>3951.4</v>
      </c>
      <c r="F265" s="8">
        <v>22</v>
      </c>
      <c r="G265" s="8">
        <v>52.5</v>
      </c>
      <c r="H265" s="8">
        <v>215985</v>
      </c>
      <c r="I265" s="8">
        <v>23.4</v>
      </c>
      <c r="J265" s="8">
        <v>60.3</v>
      </c>
      <c r="K265" s="8">
        <v>215466</v>
      </c>
      <c r="N265" s="70"/>
    </row>
    <row r="266" spans="1:14" x14ac:dyDescent="0.2">
      <c r="A266" s="11" t="s">
        <v>1212</v>
      </c>
      <c r="B266" s="67">
        <v>19</v>
      </c>
      <c r="C266" s="8">
        <v>74</v>
      </c>
      <c r="D266" s="67">
        <v>3219</v>
      </c>
      <c r="F266" s="8">
        <v>22</v>
      </c>
      <c r="G266" s="8">
        <v>56.7</v>
      </c>
      <c r="H266" s="8">
        <v>215985</v>
      </c>
      <c r="I266" s="8">
        <v>22.6</v>
      </c>
      <c r="J266" s="8">
        <v>62.1</v>
      </c>
      <c r="K266" s="8">
        <v>215466</v>
      </c>
      <c r="N266" s="70"/>
    </row>
    <row r="267" spans="1:14" x14ac:dyDescent="0.2">
      <c r="A267" s="11" t="s">
        <v>1213</v>
      </c>
      <c r="B267" s="67">
        <v>18</v>
      </c>
      <c r="C267" s="8">
        <v>76</v>
      </c>
      <c r="D267" s="67">
        <v>3219</v>
      </c>
      <c r="F267" s="8">
        <v>21.3</v>
      </c>
      <c r="G267" s="8">
        <v>62.6</v>
      </c>
      <c r="H267" s="8">
        <v>215985</v>
      </c>
      <c r="I267" s="8">
        <v>21.8</v>
      </c>
      <c r="J267" s="8">
        <v>64.400000000000006</v>
      </c>
      <c r="K267" s="8">
        <v>215466</v>
      </c>
      <c r="N267" s="70"/>
    </row>
    <row r="268" spans="1:14" x14ac:dyDescent="0.2">
      <c r="A268" s="11" t="s">
        <v>1214</v>
      </c>
      <c r="B268" s="67">
        <v>18</v>
      </c>
      <c r="C268" s="8">
        <v>78</v>
      </c>
      <c r="D268" s="67">
        <v>3219</v>
      </c>
      <c r="E268" s="67">
        <v>3337.0749999999994</v>
      </c>
      <c r="F268" s="69">
        <f>AVERAGE(F251:F266)</f>
        <v>22.4</v>
      </c>
      <c r="G268" s="69">
        <f>AVERAGE(G251:G266)</f>
        <v>64.046666666666667</v>
      </c>
      <c r="H268" s="69">
        <f>H277-H252</f>
        <v>1127</v>
      </c>
      <c r="I268" s="69">
        <f>AVERAGE(I251:I266)</f>
        <v>23.013333333333332</v>
      </c>
      <c r="J268" s="69">
        <f>AVERAGE(J251:J266)</f>
        <v>63.120000000000005</v>
      </c>
      <c r="K268" s="69">
        <f>K277-K252</f>
        <v>750</v>
      </c>
      <c r="N268" s="70"/>
    </row>
    <row r="269" spans="1:14" x14ac:dyDescent="0.2">
      <c r="A269" s="98">
        <v>44147</v>
      </c>
      <c r="B269" s="67">
        <v>17</v>
      </c>
      <c r="C269" s="8">
        <v>80</v>
      </c>
      <c r="D269" s="67">
        <v>3508.8</v>
      </c>
      <c r="L269" s="67"/>
      <c r="N269" s="70"/>
    </row>
    <row r="270" spans="1:14" x14ac:dyDescent="0.2">
      <c r="A270" s="98">
        <v>44147.041666666664</v>
      </c>
      <c r="B270" s="67">
        <v>17</v>
      </c>
      <c r="C270" s="8">
        <v>83</v>
      </c>
      <c r="D270" s="67">
        <v>3508.8</v>
      </c>
      <c r="N270" s="70"/>
    </row>
    <row r="271" spans="1:14" x14ac:dyDescent="0.2">
      <c r="A271" s="98">
        <v>44147.083333333336</v>
      </c>
      <c r="B271" s="67">
        <v>16</v>
      </c>
      <c r="C271" s="8">
        <v>86</v>
      </c>
      <c r="D271" s="67">
        <v>3508.8</v>
      </c>
      <c r="N271" s="70"/>
    </row>
    <row r="272" spans="1:14" x14ac:dyDescent="0.2">
      <c r="A272" s="98">
        <v>44147.125</v>
      </c>
      <c r="B272" s="67">
        <v>16</v>
      </c>
      <c r="C272" s="8">
        <v>86</v>
      </c>
      <c r="D272" s="67">
        <v>3508.8</v>
      </c>
      <c r="N272" s="70"/>
    </row>
    <row r="273" spans="1:14" x14ac:dyDescent="0.2">
      <c r="A273" s="98">
        <v>44147.166666666664</v>
      </c>
      <c r="B273" s="67">
        <v>16</v>
      </c>
      <c r="C273" s="8">
        <v>84</v>
      </c>
      <c r="D273" s="67">
        <v>3508.8</v>
      </c>
      <c r="N273" s="70"/>
    </row>
    <row r="274" spans="1:14" x14ac:dyDescent="0.2">
      <c r="A274" s="98">
        <v>44147.208333333336</v>
      </c>
      <c r="B274" s="67">
        <v>16</v>
      </c>
      <c r="C274" s="8">
        <v>84</v>
      </c>
      <c r="D274" s="67">
        <v>3508.8</v>
      </c>
      <c r="N274" s="70"/>
    </row>
    <row r="275" spans="1:14" x14ac:dyDescent="0.2">
      <c r="A275" s="98">
        <v>44147.25</v>
      </c>
      <c r="B275" s="67">
        <v>16</v>
      </c>
      <c r="C275" s="8">
        <v>81</v>
      </c>
      <c r="D275" s="67">
        <v>3508.8</v>
      </c>
      <c r="N275" s="70"/>
    </row>
    <row r="276" spans="1:14" x14ac:dyDescent="0.2">
      <c r="A276" s="98">
        <v>44147.291666666664</v>
      </c>
      <c r="B276" s="67">
        <v>17</v>
      </c>
      <c r="C276" s="8">
        <v>78</v>
      </c>
      <c r="D276" s="67">
        <v>3219</v>
      </c>
      <c r="F276" s="8">
        <v>14.9</v>
      </c>
      <c r="G276" s="8">
        <v>88.7</v>
      </c>
      <c r="H276" s="8">
        <v>216875</v>
      </c>
      <c r="I276" s="8">
        <v>17.3</v>
      </c>
      <c r="J276" s="8">
        <v>80.2</v>
      </c>
      <c r="K276" s="8">
        <v>216162</v>
      </c>
      <c r="N276" s="70"/>
    </row>
    <row r="277" spans="1:14" x14ac:dyDescent="0.2">
      <c r="A277" s="98">
        <v>44147.333333333336</v>
      </c>
      <c r="B277" s="67">
        <v>18</v>
      </c>
      <c r="C277" s="8">
        <v>73</v>
      </c>
      <c r="D277" s="67">
        <v>3219</v>
      </c>
      <c r="F277" s="8">
        <v>18.600000000000001</v>
      </c>
      <c r="G277" s="8">
        <v>75.2</v>
      </c>
      <c r="H277" s="8">
        <v>216875</v>
      </c>
      <c r="I277" s="8">
        <v>18.7</v>
      </c>
      <c r="J277" s="8">
        <v>72.5</v>
      </c>
      <c r="K277" s="8">
        <v>216162</v>
      </c>
      <c r="N277" s="70"/>
    </row>
    <row r="278" spans="1:14" x14ac:dyDescent="0.2">
      <c r="A278" s="98">
        <v>44147.375</v>
      </c>
      <c r="B278" s="67">
        <v>19</v>
      </c>
      <c r="C278" s="8">
        <v>68</v>
      </c>
      <c r="D278" s="67">
        <v>2249.1999999999998</v>
      </c>
      <c r="F278" s="8">
        <v>19.600000000000001</v>
      </c>
      <c r="G278" s="8">
        <v>71.3</v>
      </c>
      <c r="H278" s="8">
        <v>216875</v>
      </c>
      <c r="I278" s="8">
        <v>19.3</v>
      </c>
      <c r="J278" s="8">
        <v>69.3</v>
      </c>
      <c r="K278" s="8">
        <v>216162</v>
      </c>
      <c r="N278" s="70"/>
    </row>
    <row r="279" spans="1:14" x14ac:dyDescent="0.2">
      <c r="A279" s="98">
        <v>44147.416666666664</v>
      </c>
      <c r="B279" s="67">
        <v>20</v>
      </c>
      <c r="C279" s="8">
        <v>65</v>
      </c>
      <c r="D279" s="67">
        <v>3186.6</v>
      </c>
      <c r="F279" s="8">
        <v>21.1</v>
      </c>
      <c r="G279" s="8">
        <v>68.900000000000006</v>
      </c>
      <c r="H279" s="8">
        <v>216875</v>
      </c>
      <c r="I279" s="8">
        <v>21.1</v>
      </c>
      <c r="J279" s="8">
        <v>65.400000000000006</v>
      </c>
      <c r="K279" s="8">
        <v>216162</v>
      </c>
      <c r="N279" s="70"/>
    </row>
    <row r="280" spans="1:14" x14ac:dyDescent="0.2">
      <c r="A280" s="98">
        <v>44147.458333333336</v>
      </c>
      <c r="B280" s="67">
        <v>21</v>
      </c>
      <c r="C280" s="8">
        <v>64</v>
      </c>
      <c r="D280" s="67">
        <v>3186.6</v>
      </c>
      <c r="F280" s="8">
        <v>22.8</v>
      </c>
      <c r="G280" s="8">
        <v>63.5</v>
      </c>
      <c r="H280" s="8">
        <v>216875</v>
      </c>
      <c r="I280" s="8">
        <v>22.6</v>
      </c>
      <c r="J280" s="8">
        <v>62.9</v>
      </c>
      <c r="K280" s="8">
        <v>216162</v>
      </c>
      <c r="N280" s="70"/>
    </row>
    <row r="281" spans="1:14" x14ac:dyDescent="0.2">
      <c r="A281" s="98">
        <v>44147.5</v>
      </c>
      <c r="B281" s="67">
        <v>22</v>
      </c>
      <c r="C281" s="8">
        <v>59</v>
      </c>
      <c r="D281" s="67">
        <v>2851</v>
      </c>
      <c r="F281" s="8">
        <v>23.6</v>
      </c>
      <c r="G281" s="8">
        <v>58.7</v>
      </c>
      <c r="H281" s="8">
        <v>216875</v>
      </c>
      <c r="I281" s="8">
        <v>23.5</v>
      </c>
      <c r="J281" s="8">
        <v>58.5</v>
      </c>
      <c r="K281" s="8">
        <v>216162</v>
      </c>
      <c r="N281" s="70"/>
    </row>
    <row r="282" spans="1:14" x14ac:dyDescent="0.2">
      <c r="A282" s="98">
        <v>44147.541666666664</v>
      </c>
      <c r="B282" s="67">
        <v>22</v>
      </c>
      <c r="C282" s="8">
        <v>57</v>
      </c>
      <c r="D282" s="67">
        <v>2851</v>
      </c>
      <c r="F282" s="8">
        <v>24.9</v>
      </c>
      <c r="G282" s="8">
        <v>56</v>
      </c>
      <c r="H282" s="8">
        <v>216875</v>
      </c>
      <c r="I282" s="8">
        <v>25</v>
      </c>
      <c r="J282" s="8">
        <v>55.7</v>
      </c>
      <c r="K282" s="8">
        <v>216162</v>
      </c>
      <c r="N282" s="70"/>
    </row>
    <row r="283" spans="1:14" x14ac:dyDescent="0.2">
      <c r="A283" s="98">
        <v>44147.583333333336</v>
      </c>
      <c r="B283" s="67">
        <v>23</v>
      </c>
      <c r="C283" s="8">
        <v>55</v>
      </c>
      <c r="D283" s="67">
        <v>2851</v>
      </c>
      <c r="F283" s="8">
        <v>26</v>
      </c>
      <c r="G283" s="8">
        <v>51.5</v>
      </c>
      <c r="H283" s="8">
        <v>216875</v>
      </c>
      <c r="I283" s="8">
        <v>25.8</v>
      </c>
      <c r="J283" s="8">
        <v>51.8</v>
      </c>
      <c r="K283" s="8">
        <v>216162</v>
      </c>
      <c r="N283" s="70"/>
    </row>
    <row r="284" spans="1:14" x14ac:dyDescent="0.2">
      <c r="A284" s="98">
        <v>44147.625</v>
      </c>
      <c r="B284" s="67">
        <v>23</v>
      </c>
      <c r="C284" s="8">
        <v>55</v>
      </c>
      <c r="D284" s="67">
        <v>2851</v>
      </c>
      <c r="F284" s="8">
        <v>26.1</v>
      </c>
      <c r="G284" s="8">
        <v>48.6</v>
      </c>
      <c r="H284" s="8">
        <v>216875</v>
      </c>
      <c r="I284" s="8">
        <v>26</v>
      </c>
      <c r="J284" s="8">
        <v>48.8</v>
      </c>
      <c r="K284" s="8">
        <v>216162</v>
      </c>
      <c r="N284" s="70"/>
    </row>
    <row r="285" spans="1:14" x14ac:dyDescent="0.2">
      <c r="A285" s="98">
        <v>44147.666666666664</v>
      </c>
      <c r="B285" s="67">
        <v>23</v>
      </c>
      <c r="C285" s="8">
        <v>55</v>
      </c>
      <c r="D285" s="67">
        <v>2851</v>
      </c>
      <c r="F285" s="8">
        <v>21</v>
      </c>
      <c r="G285" s="8">
        <v>61.5</v>
      </c>
      <c r="H285" s="8">
        <v>216875</v>
      </c>
      <c r="I285" s="8">
        <v>18.3</v>
      </c>
      <c r="J285" s="8">
        <v>76.5</v>
      </c>
      <c r="K285" s="8">
        <v>216357</v>
      </c>
      <c r="N285" s="70"/>
    </row>
    <row r="286" spans="1:14" x14ac:dyDescent="0.2">
      <c r="A286" s="98">
        <v>44147.708333333336</v>
      </c>
      <c r="B286" s="67">
        <v>23</v>
      </c>
      <c r="C286" s="8">
        <v>56</v>
      </c>
      <c r="D286" s="67">
        <v>2851</v>
      </c>
      <c r="F286" s="8">
        <v>20.6</v>
      </c>
      <c r="G286" s="8">
        <v>56</v>
      </c>
      <c r="H286" s="8">
        <v>217144</v>
      </c>
      <c r="I286" s="8">
        <v>17.399999999999999</v>
      </c>
      <c r="J286" s="8">
        <v>76.3</v>
      </c>
      <c r="K286" s="8">
        <v>216583</v>
      </c>
      <c r="N286" s="70"/>
    </row>
    <row r="287" spans="1:14" x14ac:dyDescent="0.2">
      <c r="A287" s="98">
        <v>44147.75</v>
      </c>
      <c r="B287" s="67">
        <v>22</v>
      </c>
      <c r="C287" s="8">
        <v>57</v>
      </c>
      <c r="D287" s="67">
        <v>2851</v>
      </c>
      <c r="F287" s="8">
        <v>19.8</v>
      </c>
      <c r="G287" s="8">
        <v>62.1</v>
      </c>
      <c r="H287" s="8">
        <v>217144</v>
      </c>
      <c r="I287" s="8">
        <v>17.100000000000001</v>
      </c>
      <c r="J287" s="8">
        <v>76.599999999999994</v>
      </c>
      <c r="K287" s="8">
        <v>216583</v>
      </c>
      <c r="N287" s="70"/>
    </row>
    <row r="288" spans="1:14" x14ac:dyDescent="0.2">
      <c r="A288" s="98">
        <v>44147.791666666664</v>
      </c>
      <c r="B288" s="67">
        <v>20</v>
      </c>
      <c r="C288" s="8">
        <v>63</v>
      </c>
      <c r="D288" s="67">
        <v>3186.6</v>
      </c>
      <c r="F288" s="8">
        <v>18.600000000000001</v>
      </c>
      <c r="G288" s="8">
        <v>69.5</v>
      </c>
      <c r="H288" s="8">
        <v>217318</v>
      </c>
      <c r="I288" s="8">
        <v>17.100000000000001</v>
      </c>
      <c r="J288" s="8">
        <v>79.900000000000006</v>
      </c>
      <c r="K288" s="8">
        <v>216801</v>
      </c>
      <c r="N288" s="70"/>
    </row>
    <row r="289" spans="1:14" x14ac:dyDescent="0.2">
      <c r="A289" s="98">
        <v>44147.833333333336</v>
      </c>
      <c r="B289" s="67">
        <v>20</v>
      </c>
      <c r="C289" s="8">
        <v>63</v>
      </c>
      <c r="D289" s="67">
        <v>3186.6</v>
      </c>
      <c r="F289" s="8">
        <v>17.3</v>
      </c>
      <c r="G289" s="8">
        <v>74.7</v>
      </c>
      <c r="H289" s="8">
        <v>217116</v>
      </c>
      <c r="I289" s="8">
        <v>16.7</v>
      </c>
      <c r="J289" s="8">
        <v>80.5</v>
      </c>
      <c r="K289" s="8">
        <v>217417</v>
      </c>
      <c r="N289" s="70"/>
    </row>
    <row r="290" spans="1:14" x14ac:dyDescent="0.2">
      <c r="A290" s="98">
        <v>44147.875</v>
      </c>
      <c r="B290" s="67">
        <v>18</v>
      </c>
      <c r="C290" s="8">
        <v>68</v>
      </c>
      <c r="D290" s="67">
        <v>2249.1999999999998</v>
      </c>
      <c r="F290" s="8">
        <v>17</v>
      </c>
      <c r="G290" s="8">
        <v>77</v>
      </c>
      <c r="H290" s="8">
        <v>217528</v>
      </c>
      <c r="I290" s="8">
        <v>16.3</v>
      </c>
      <c r="J290" s="8">
        <v>80.7</v>
      </c>
      <c r="K290" s="8">
        <v>217116</v>
      </c>
      <c r="N290" s="70"/>
    </row>
    <row r="291" spans="1:14" x14ac:dyDescent="0.2">
      <c r="A291" s="98">
        <v>44147.916666666664</v>
      </c>
      <c r="B291" s="67">
        <v>18</v>
      </c>
      <c r="C291" s="8">
        <v>71</v>
      </c>
      <c r="D291" s="67">
        <v>3219</v>
      </c>
      <c r="F291" s="8">
        <v>16.8</v>
      </c>
      <c r="G291" s="8">
        <v>78.3</v>
      </c>
      <c r="H291" s="8">
        <v>217619</v>
      </c>
      <c r="I291" s="8">
        <v>16.3</v>
      </c>
      <c r="J291" s="8">
        <v>82.4</v>
      </c>
      <c r="K291" s="8">
        <v>217167</v>
      </c>
      <c r="N291" s="70"/>
    </row>
    <row r="292" spans="1:14" x14ac:dyDescent="0.2">
      <c r="A292" s="98">
        <v>44147.958333333336</v>
      </c>
      <c r="B292" s="67">
        <v>17</v>
      </c>
      <c r="C292" s="8">
        <v>73</v>
      </c>
      <c r="D292" s="67">
        <v>3219</v>
      </c>
      <c r="E292" s="67">
        <v>3109.9749999999999</v>
      </c>
      <c r="F292" s="69">
        <f>AVERAGE(F275:F290)</f>
        <v>20.793333333333337</v>
      </c>
      <c r="G292" s="69">
        <f>AVERAGE(G275:G290)</f>
        <v>65.546666666666667</v>
      </c>
      <c r="H292" s="69">
        <f>H301-H276</f>
        <v>1340</v>
      </c>
      <c r="I292" s="69">
        <f>AVERAGE(I275:I290)</f>
        <v>20.146666666666668</v>
      </c>
      <c r="J292" s="69">
        <f>AVERAGE(J275:J290)</f>
        <v>69.039999999999992</v>
      </c>
      <c r="K292" s="69">
        <f>K301-K276</f>
        <v>1951</v>
      </c>
      <c r="N292" s="70"/>
    </row>
    <row r="293" spans="1:14" x14ac:dyDescent="0.2">
      <c r="A293" s="11" t="s">
        <v>1215</v>
      </c>
      <c r="B293" s="67">
        <v>16</v>
      </c>
      <c r="C293" s="67">
        <v>75</v>
      </c>
      <c r="D293" s="67">
        <v>3219</v>
      </c>
      <c r="N293" s="70"/>
    </row>
    <row r="294" spans="1:14" x14ac:dyDescent="0.2">
      <c r="A294" s="11" t="s">
        <v>1216</v>
      </c>
      <c r="B294" s="67">
        <v>16</v>
      </c>
      <c r="C294" s="67">
        <v>76</v>
      </c>
      <c r="D294" s="67">
        <v>3219</v>
      </c>
      <c r="N294" s="70"/>
    </row>
    <row r="295" spans="1:14" x14ac:dyDescent="0.2">
      <c r="A295" s="11" t="s">
        <v>1217</v>
      </c>
      <c r="B295" s="67">
        <v>15</v>
      </c>
      <c r="C295" s="67">
        <v>78</v>
      </c>
      <c r="D295" s="67">
        <v>3219</v>
      </c>
      <c r="N295" s="70"/>
    </row>
    <row r="296" spans="1:14" x14ac:dyDescent="0.2">
      <c r="A296" s="11" t="s">
        <v>1218</v>
      </c>
      <c r="B296" s="67">
        <v>15</v>
      </c>
      <c r="C296" s="67">
        <v>79</v>
      </c>
      <c r="D296" s="67">
        <v>3219</v>
      </c>
      <c r="N296" s="70"/>
    </row>
    <row r="297" spans="1:14" x14ac:dyDescent="0.2">
      <c r="A297" s="11" t="s">
        <v>1219</v>
      </c>
      <c r="B297" s="67">
        <v>14</v>
      </c>
      <c r="C297" s="67">
        <v>80</v>
      </c>
      <c r="D297" s="67">
        <v>0</v>
      </c>
      <c r="N297" s="70"/>
    </row>
    <row r="298" spans="1:14" x14ac:dyDescent="0.2">
      <c r="A298" s="11" t="s">
        <v>1220</v>
      </c>
      <c r="B298" s="67">
        <v>14</v>
      </c>
      <c r="C298" s="67">
        <v>81</v>
      </c>
      <c r="D298" s="67">
        <v>0</v>
      </c>
      <c r="N298" s="70"/>
    </row>
    <row r="299" spans="1:14" x14ac:dyDescent="0.2">
      <c r="A299" s="11" t="s">
        <v>1221</v>
      </c>
      <c r="B299" s="67">
        <v>15</v>
      </c>
      <c r="C299" s="67">
        <v>80</v>
      </c>
      <c r="D299" s="67">
        <v>3508.8</v>
      </c>
      <c r="N299" s="70"/>
    </row>
    <row r="300" spans="1:14" x14ac:dyDescent="0.2">
      <c r="A300" s="11" t="s">
        <v>1222</v>
      </c>
      <c r="B300" s="67">
        <v>16</v>
      </c>
      <c r="C300" s="67">
        <v>77</v>
      </c>
      <c r="D300" s="67">
        <v>3219</v>
      </c>
      <c r="F300" s="8">
        <v>12.6</v>
      </c>
      <c r="G300" s="8">
        <v>88.3</v>
      </c>
      <c r="H300" s="8">
        <v>218208</v>
      </c>
      <c r="I300" s="8">
        <v>14.7</v>
      </c>
      <c r="J300" s="8">
        <v>82.5</v>
      </c>
      <c r="K300" s="8">
        <v>217889</v>
      </c>
      <c r="N300" s="70"/>
    </row>
    <row r="301" spans="1:14" x14ac:dyDescent="0.2">
      <c r="A301" s="11" t="s">
        <v>1223</v>
      </c>
      <c r="B301" s="67">
        <v>17</v>
      </c>
      <c r="C301" s="67">
        <v>70</v>
      </c>
      <c r="D301" s="67">
        <v>3219</v>
      </c>
      <c r="F301" s="8">
        <v>15.2</v>
      </c>
      <c r="G301" s="8">
        <v>88.3</v>
      </c>
      <c r="H301" s="8">
        <v>218215</v>
      </c>
      <c r="I301" s="8">
        <v>16.100000000000001</v>
      </c>
      <c r="J301" s="8">
        <v>83.7</v>
      </c>
      <c r="K301" s="8">
        <v>218113</v>
      </c>
      <c r="N301" s="70"/>
    </row>
    <row r="302" spans="1:14" x14ac:dyDescent="0.2">
      <c r="A302" s="11" t="s">
        <v>1224</v>
      </c>
      <c r="B302" s="67">
        <v>20</v>
      </c>
      <c r="C302" s="67">
        <v>63</v>
      </c>
      <c r="D302" s="67">
        <v>3186.6</v>
      </c>
      <c r="F302" s="8">
        <v>17</v>
      </c>
      <c r="G302" s="8">
        <v>76.400000000000006</v>
      </c>
      <c r="H302" s="8">
        <v>218477</v>
      </c>
      <c r="I302" s="8">
        <v>16.2</v>
      </c>
      <c r="J302" s="8">
        <v>84.9</v>
      </c>
      <c r="K302" s="8">
        <v>218384</v>
      </c>
      <c r="N302" s="70"/>
    </row>
    <row r="303" spans="1:14" x14ac:dyDescent="0.2">
      <c r="A303" s="11" t="s">
        <v>1225</v>
      </c>
      <c r="B303" s="67">
        <v>21</v>
      </c>
      <c r="C303" s="67">
        <v>57</v>
      </c>
      <c r="D303" s="67">
        <v>2851</v>
      </c>
      <c r="F303" s="8">
        <v>18.100000000000001</v>
      </c>
      <c r="G303" s="8">
        <v>73.400000000000006</v>
      </c>
      <c r="H303" s="8">
        <v>218477</v>
      </c>
      <c r="I303" s="8">
        <v>16.8</v>
      </c>
      <c r="J303" s="8">
        <v>81.7</v>
      </c>
      <c r="K303" s="8">
        <v>218534</v>
      </c>
      <c r="N303" s="70"/>
    </row>
    <row r="304" spans="1:14" x14ac:dyDescent="0.2">
      <c r="A304" s="11" t="s">
        <v>1225</v>
      </c>
      <c r="B304" s="67">
        <v>23</v>
      </c>
      <c r="C304" s="67">
        <v>52</v>
      </c>
      <c r="D304" s="67">
        <v>2851</v>
      </c>
      <c r="F304" s="8">
        <v>18.7</v>
      </c>
      <c r="G304" s="8">
        <v>69.5</v>
      </c>
      <c r="H304" s="8">
        <v>218768</v>
      </c>
      <c r="I304" s="8">
        <v>17.2</v>
      </c>
      <c r="J304" s="8">
        <v>80.400000000000006</v>
      </c>
      <c r="K304" s="8">
        <v>218565</v>
      </c>
      <c r="N304" s="70"/>
    </row>
    <row r="305" spans="1:14" x14ac:dyDescent="0.2">
      <c r="A305" s="11" t="s">
        <v>1226</v>
      </c>
      <c r="B305" s="67">
        <v>24</v>
      </c>
      <c r="C305" s="67">
        <v>46</v>
      </c>
      <c r="D305" s="67">
        <v>2500</v>
      </c>
      <c r="F305" s="8">
        <v>20</v>
      </c>
      <c r="G305" s="8">
        <v>65.5</v>
      </c>
      <c r="H305" s="8">
        <v>218768</v>
      </c>
      <c r="I305" s="8">
        <v>17.5</v>
      </c>
      <c r="J305" s="8">
        <v>77.8</v>
      </c>
      <c r="K305" s="8">
        <v>218565</v>
      </c>
      <c r="N305" s="70"/>
    </row>
    <row r="306" spans="1:14" x14ac:dyDescent="0.2">
      <c r="A306" s="11" t="s">
        <v>1227</v>
      </c>
      <c r="B306" s="67">
        <v>25</v>
      </c>
      <c r="C306" s="67">
        <v>40</v>
      </c>
      <c r="D306" s="67">
        <v>2866</v>
      </c>
      <c r="F306" s="8">
        <v>18.899999999999999</v>
      </c>
      <c r="G306" s="8">
        <v>61.5</v>
      </c>
      <c r="H306" s="8">
        <v>218768</v>
      </c>
      <c r="I306" s="8">
        <v>16.5</v>
      </c>
      <c r="J306" s="8">
        <v>74.099999999999994</v>
      </c>
      <c r="K306" s="8">
        <v>218921</v>
      </c>
      <c r="N306" s="70"/>
    </row>
    <row r="307" spans="1:14" x14ac:dyDescent="0.2">
      <c r="A307" s="11" t="s">
        <v>1228</v>
      </c>
      <c r="B307" s="67">
        <v>26</v>
      </c>
      <c r="C307" s="67">
        <v>36</v>
      </c>
      <c r="D307" s="67">
        <v>2274</v>
      </c>
      <c r="F307" s="8">
        <v>19.899999999999999</v>
      </c>
      <c r="G307" s="8">
        <v>58.2</v>
      </c>
      <c r="H307" s="8">
        <v>218768</v>
      </c>
      <c r="I307" s="8">
        <v>17.3</v>
      </c>
      <c r="J307" s="8">
        <v>75.8</v>
      </c>
      <c r="K307" s="8">
        <v>218921</v>
      </c>
      <c r="N307" s="70"/>
    </row>
    <row r="308" spans="1:14" x14ac:dyDescent="0.2">
      <c r="A308" s="11" t="s">
        <v>1229</v>
      </c>
      <c r="B308" s="67">
        <v>26</v>
      </c>
      <c r="C308" s="67">
        <v>35</v>
      </c>
      <c r="D308" s="67">
        <v>2274</v>
      </c>
      <c r="F308" s="8">
        <v>19.7</v>
      </c>
      <c r="G308" s="8">
        <v>52.7</v>
      </c>
      <c r="H308" s="8">
        <v>219011</v>
      </c>
      <c r="I308" s="8">
        <v>16.399999999999999</v>
      </c>
      <c r="J308" s="8">
        <v>71.7</v>
      </c>
      <c r="K308" s="8">
        <v>219168</v>
      </c>
      <c r="N308" s="70"/>
    </row>
    <row r="309" spans="1:14" x14ac:dyDescent="0.2">
      <c r="A309" s="11" t="s">
        <v>1230</v>
      </c>
      <c r="B309" s="67">
        <v>26</v>
      </c>
      <c r="C309" s="67">
        <v>34</v>
      </c>
      <c r="D309" s="67">
        <v>2274</v>
      </c>
      <c r="F309" s="8">
        <v>19.600000000000001</v>
      </c>
      <c r="G309" s="8">
        <v>52.5</v>
      </c>
      <c r="H309" s="8">
        <v>219011</v>
      </c>
      <c r="I309" s="8">
        <v>16.3</v>
      </c>
      <c r="J309" s="8">
        <v>68.2</v>
      </c>
      <c r="K309" s="8">
        <v>219283</v>
      </c>
      <c r="N309" s="70"/>
    </row>
    <row r="310" spans="1:14" x14ac:dyDescent="0.2">
      <c r="A310" s="11" t="s">
        <v>1231</v>
      </c>
      <c r="B310" s="67">
        <v>25</v>
      </c>
      <c r="C310" s="67">
        <v>36</v>
      </c>
      <c r="D310" s="67">
        <v>2274</v>
      </c>
      <c r="H310" s="8">
        <v>219011</v>
      </c>
      <c r="K310" s="8">
        <v>219415</v>
      </c>
      <c r="N310" s="70"/>
    </row>
    <row r="311" spans="1:14" x14ac:dyDescent="0.2">
      <c r="A311" s="11" t="s">
        <v>1232</v>
      </c>
      <c r="B311" s="67">
        <v>24</v>
      </c>
      <c r="C311" s="67">
        <v>38</v>
      </c>
      <c r="D311" s="67">
        <v>2016</v>
      </c>
      <c r="F311" s="8">
        <f>AVERAGE(F300:F309)</f>
        <v>17.97</v>
      </c>
      <c r="G311" s="8">
        <f t="shared" ref="G311:J311" si="0">AVERAGE(G300:G309)</f>
        <v>68.63000000000001</v>
      </c>
      <c r="H311" s="8">
        <f t="shared" si="0"/>
        <v>218647.1</v>
      </c>
      <c r="I311" s="8">
        <f t="shared" si="0"/>
        <v>16.500000000000004</v>
      </c>
      <c r="J311" s="8">
        <f t="shared" si="0"/>
        <v>78.080000000000013</v>
      </c>
      <c r="K311" s="8">
        <v>219475</v>
      </c>
      <c r="N311" s="70"/>
    </row>
    <row r="312" spans="1:14" x14ac:dyDescent="0.2">
      <c r="A312" s="11" t="s">
        <v>1233</v>
      </c>
      <c r="B312" s="67">
        <v>23</v>
      </c>
      <c r="C312" s="67">
        <v>41</v>
      </c>
      <c r="D312" s="67">
        <v>2500</v>
      </c>
      <c r="H312" s="8">
        <v>219213</v>
      </c>
      <c r="K312" s="8">
        <v>219475</v>
      </c>
      <c r="N312" s="70"/>
    </row>
    <row r="313" spans="1:14" x14ac:dyDescent="0.2">
      <c r="A313" s="11" t="s">
        <v>1234</v>
      </c>
      <c r="B313" s="67">
        <v>22</v>
      </c>
      <c r="C313" s="67">
        <v>44</v>
      </c>
      <c r="D313" s="67">
        <v>2500</v>
      </c>
      <c r="H313" s="8">
        <v>219213</v>
      </c>
      <c r="K313" s="8">
        <v>219563</v>
      </c>
      <c r="N313" s="70"/>
    </row>
    <row r="314" spans="1:14" x14ac:dyDescent="0.2">
      <c r="A314" s="11" t="s">
        <v>1235</v>
      </c>
      <c r="B314" s="67">
        <v>20</v>
      </c>
      <c r="C314" s="67">
        <v>49</v>
      </c>
      <c r="D314" s="67">
        <v>2500</v>
      </c>
      <c r="H314" s="8">
        <v>219213</v>
      </c>
      <c r="N314" s="70"/>
    </row>
    <row r="315" spans="1:14" x14ac:dyDescent="0.2">
      <c r="A315" s="11" t="s">
        <v>1236</v>
      </c>
      <c r="B315" s="67">
        <v>19</v>
      </c>
      <c r="C315" s="67">
        <v>52</v>
      </c>
      <c r="D315" s="67">
        <v>1754.4</v>
      </c>
      <c r="H315" s="8">
        <v>219309</v>
      </c>
      <c r="N315" s="70"/>
    </row>
    <row r="316" spans="1:14" x14ac:dyDescent="0.2">
      <c r="A316" s="11" t="s">
        <v>1237</v>
      </c>
      <c r="B316" s="67">
        <v>18</v>
      </c>
      <c r="C316" s="67">
        <v>55</v>
      </c>
      <c r="D316" s="67">
        <v>1754.4</v>
      </c>
      <c r="E316" s="67">
        <v>2466.5916666666667</v>
      </c>
      <c r="F316" s="69">
        <f>AVERAGE(F299:F314)</f>
        <v>17.97</v>
      </c>
      <c r="G316" s="69">
        <f>AVERAGE(G299:G314)</f>
        <v>68.63000000000001</v>
      </c>
      <c r="H316" s="69">
        <f>H372-H300</f>
        <v>3010</v>
      </c>
      <c r="I316" s="69">
        <f>AVERAGE(I299:I314)</f>
        <v>16.500000000000004</v>
      </c>
      <c r="J316" s="69">
        <f>AVERAGE(J299:J314)</f>
        <v>78.080000000000013</v>
      </c>
      <c r="K316" s="69">
        <f>K372-K300</f>
        <v>4235</v>
      </c>
      <c r="N316" s="70"/>
    </row>
    <row r="317" spans="1:14" x14ac:dyDescent="0.2">
      <c r="A317" s="11" t="s">
        <v>1238</v>
      </c>
      <c r="B317" s="67">
        <v>17</v>
      </c>
      <c r="C317" s="67">
        <v>58</v>
      </c>
      <c r="D317" s="67">
        <v>1754.4</v>
      </c>
      <c r="N317" s="70"/>
    </row>
    <row r="318" spans="1:14" x14ac:dyDescent="0.2">
      <c r="A318" s="11" t="s">
        <v>1239</v>
      </c>
      <c r="B318" s="67">
        <v>17</v>
      </c>
      <c r="C318" s="67">
        <v>60</v>
      </c>
      <c r="D318" s="67">
        <v>2249.1999999999998</v>
      </c>
      <c r="N318" s="70"/>
    </row>
    <row r="319" spans="1:14" x14ac:dyDescent="0.2">
      <c r="A319" s="11" t="s">
        <v>1240</v>
      </c>
      <c r="B319" s="67">
        <v>16</v>
      </c>
      <c r="C319" s="67">
        <v>63</v>
      </c>
      <c r="D319" s="67">
        <v>2249.1999999999998</v>
      </c>
      <c r="N319" s="70"/>
    </row>
    <row r="320" spans="1:14" x14ac:dyDescent="0.2">
      <c r="A320" s="11" t="s">
        <v>1241</v>
      </c>
      <c r="B320" s="67">
        <v>16</v>
      </c>
      <c r="C320" s="67">
        <v>63</v>
      </c>
      <c r="D320" s="67">
        <v>2249.1999999999998</v>
      </c>
      <c r="N320" s="70"/>
    </row>
    <row r="321" spans="1:14" x14ac:dyDescent="0.2">
      <c r="A321" s="11" t="s">
        <v>1242</v>
      </c>
      <c r="B321" s="67">
        <v>15</v>
      </c>
      <c r="C321" s="67">
        <v>62</v>
      </c>
      <c r="D321" s="67">
        <v>2249.1999999999998</v>
      </c>
      <c r="N321" s="70"/>
    </row>
    <row r="322" spans="1:14" x14ac:dyDescent="0.2">
      <c r="A322" s="11" t="s">
        <v>1243</v>
      </c>
      <c r="B322" s="67">
        <v>15</v>
      </c>
      <c r="C322" s="67">
        <v>61</v>
      </c>
      <c r="D322" s="67">
        <v>2249.1999999999998</v>
      </c>
      <c r="N322" s="70"/>
    </row>
    <row r="323" spans="1:14" x14ac:dyDescent="0.2">
      <c r="A323" s="11" t="s">
        <v>1244</v>
      </c>
      <c r="B323" s="67">
        <v>16</v>
      </c>
      <c r="C323" s="67">
        <v>59</v>
      </c>
      <c r="D323" s="67">
        <v>1754.4</v>
      </c>
      <c r="N323" s="70"/>
    </row>
    <row r="324" spans="1:14" x14ac:dyDescent="0.2">
      <c r="A324" s="11" t="s">
        <v>1245</v>
      </c>
      <c r="B324" s="67">
        <v>18</v>
      </c>
      <c r="C324" s="67">
        <v>53</v>
      </c>
      <c r="D324" s="67">
        <v>1754.4</v>
      </c>
      <c r="F324" s="8" t="s">
        <v>537</v>
      </c>
      <c r="G324" s="8" t="s">
        <v>537</v>
      </c>
      <c r="H324" s="8" t="s">
        <v>537</v>
      </c>
      <c r="I324" s="8" t="s">
        <v>537</v>
      </c>
      <c r="J324" s="8" t="s">
        <v>537</v>
      </c>
      <c r="K324" s="8" t="s">
        <v>537</v>
      </c>
      <c r="N324" s="70"/>
    </row>
    <row r="325" spans="1:14" x14ac:dyDescent="0.2">
      <c r="A325" s="11" t="s">
        <v>1246</v>
      </c>
      <c r="B325" s="67">
        <v>21</v>
      </c>
      <c r="C325" s="67">
        <v>46</v>
      </c>
      <c r="D325" s="67">
        <v>2500</v>
      </c>
      <c r="F325" s="8" t="s">
        <v>537</v>
      </c>
      <c r="G325" s="8" t="s">
        <v>537</v>
      </c>
      <c r="H325" s="8" t="s">
        <v>537</v>
      </c>
      <c r="I325" s="8" t="s">
        <v>537</v>
      </c>
      <c r="J325" s="8" t="s">
        <v>537</v>
      </c>
      <c r="K325" s="8" t="s">
        <v>537</v>
      </c>
      <c r="N325" s="70"/>
    </row>
    <row r="326" spans="1:14" x14ac:dyDescent="0.2">
      <c r="A326" s="11" t="s">
        <v>1247</v>
      </c>
      <c r="B326" s="67">
        <v>23</v>
      </c>
      <c r="C326" s="67">
        <v>40</v>
      </c>
      <c r="D326" s="67">
        <v>2500</v>
      </c>
      <c r="F326" s="8" t="s">
        <v>537</v>
      </c>
      <c r="G326" s="8" t="s">
        <v>537</v>
      </c>
      <c r="H326" s="8" t="s">
        <v>537</v>
      </c>
      <c r="I326" s="8" t="s">
        <v>537</v>
      </c>
      <c r="J326" s="8" t="s">
        <v>537</v>
      </c>
      <c r="K326" s="8" t="s">
        <v>537</v>
      </c>
      <c r="N326" s="70"/>
    </row>
    <row r="327" spans="1:14" x14ac:dyDescent="0.2">
      <c r="A327" s="11" t="s">
        <v>1612</v>
      </c>
      <c r="B327" s="67">
        <v>25</v>
      </c>
      <c r="C327" s="67">
        <v>36</v>
      </c>
      <c r="D327" s="67">
        <v>2274</v>
      </c>
      <c r="F327" s="8" t="s">
        <v>537</v>
      </c>
      <c r="G327" s="8" t="s">
        <v>537</v>
      </c>
      <c r="H327" s="8" t="s">
        <v>537</v>
      </c>
      <c r="I327" s="8" t="s">
        <v>537</v>
      </c>
      <c r="J327" s="8" t="s">
        <v>537</v>
      </c>
      <c r="K327" s="8" t="s">
        <v>537</v>
      </c>
      <c r="N327" s="70"/>
    </row>
    <row r="328" spans="1:14" x14ac:dyDescent="0.2">
      <c r="A328" s="11" t="s">
        <v>1248</v>
      </c>
      <c r="B328" s="67">
        <v>26</v>
      </c>
      <c r="C328" s="67">
        <v>33</v>
      </c>
      <c r="D328" s="67">
        <v>2274</v>
      </c>
      <c r="F328" s="8" t="s">
        <v>537</v>
      </c>
      <c r="G328" s="8" t="s">
        <v>537</v>
      </c>
      <c r="H328" s="8" t="s">
        <v>537</v>
      </c>
      <c r="I328" s="8" t="s">
        <v>537</v>
      </c>
      <c r="J328" s="8" t="s">
        <v>537</v>
      </c>
      <c r="K328" s="8" t="s">
        <v>537</v>
      </c>
      <c r="N328" s="70"/>
    </row>
    <row r="329" spans="1:14" x14ac:dyDescent="0.2">
      <c r="A329" s="11" t="s">
        <v>1249</v>
      </c>
      <c r="B329" s="67">
        <v>28</v>
      </c>
      <c r="C329" s="67">
        <v>30</v>
      </c>
      <c r="D329" s="67">
        <v>2274</v>
      </c>
      <c r="F329" s="8" t="s">
        <v>537</v>
      </c>
      <c r="G329" s="8" t="s">
        <v>537</v>
      </c>
      <c r="H329" s="8" t="s">
        <v>537</v>
      </c>
      <c r="I329" s="8" t="s">
        <v>537</v>
      </c>
      <c r="J329" s="8" t="s">
        <v>537</v>
      </c>
      <c r="K329" s="8" t="s">
        <v>537</v>
      </c>
      <c r="N329" s="70"/>
    </row>
    <row r="330" spans="1:14" x14ac:dyDescent="0.2">
      <c r="A330" s="11" t="s">
        <v>1250</v>
      </c>
      <c r="B330" s="67">
        <v>29</v>
      </c>
      <c r="C330" s="67">
        <v>27</v>
      </c>
      <c r="D330" s="67">
        <v>0</v>
      </c>
      <c r="F330" s="8" t="s">
        <v>537</v>
      </c>
      <c r="G330" s="8" t="s">
        <v>537</v>
      </c>
      <c r="H330" s="8" t="s">
        <v>537</v>
      </c>
      <c r="I330" s="8" t="s">
        <v>537</v>
      </c>
      <c r="J330" s="8" t="s">
        <v>537</v>
      </c>
      <c r="K330" s="8" t="s">
        <v>537</v>
      </c>
      <c r="N330" s="70"/>
    </row>
    <row r="331" spans="1:14" x14ac:dyDescent="0.2">
      <c r="A331" s="11" t="s">
        <v>1251</v>
      </c>
      <c r="B331" s="67">
        <v>30</v>
      </c>
      <c r="C331" s="67">
        <v>25</v>
      </c>
      <c r="D331" s="67">
        <v>0</v>
      </c>
      <c r="F331" s="8" t="s">
        <v>537</v>
      </c>
      <c r="G331" s="8" t="s">
        <v>537</v>
      </c>
      <c r="H331" s="8" t="s">
        <v>537</v>
      </c>
      <c r="I331" s="8" t="s">
        <v>537</v>
      </c>
      <c r="J331" s="8" t="s">
        <v>537</v>
      </c>
      <c r="K331" s="8" t="s">
        <v>537</v>
      </c>
      <c r="N331" s="70"/>
    </row>
    <row r="332" spans="1:14" x14ac:dyDescent="0.2">
      <c r="A332" s="11" t="s">
        <v>1252</v>
      </c>
      <c r="B332" s="67">
        <v>30</v>
      </c>
      <c r="C332" s="67">
        <v>25</v>
      </c>
      <c r="D332" s="67">
        <v>0</v>
      </c>
      <c r="F332" s="8" t="s">
        <v>537</v>
      </c>
      <c r="G332" s="8" t="s">
        <v>537</v>
      </c>
      <c r="H332" s="8" t="s">
        <v>537</v>
      </c>
      <c r="I332" s="8" t="s">
        <v>537</v>
      </c>
      <c r="J332" s="8" t="s">
        <v>537</v>
      </c>
      <c r="K332" s="8" t="s">
        <v>537</v>
      </c>
      <c r="N332" s="70"/>
    </row>
    <row r="333" spans="1:14" x14ac:dyDescent="0.2">
      <c r="A333" s="11" t="s">
        <v>1253</v>
      </c>
      <c r="B333" s="67">
        <v>30</v>
      </c>
      <c r="C333" s="67">
        <v>27</v>
      </c>
      <c r="D333" s="67">
        <v>0</v>
      </c>
      <c r="F333" s="8" t="s">
        <v>537</v>
      </c>
      <c r="G333" s="8" t="s">
        <v>537</v>
      </c>
      <c r="H333" s="8" t="s">
        <v>537</v>
      </c>
      <c r="I333" s="8" t="s">
        <v>537</v>
      </c>
      <c r="J333" s="8" t="s">
        <v>537</v>
      </c>
      <c r="K333" s="8" t="s">
        <v>537</v>
      </c>
      <c r="N333" s="70"/>
    </row>
    <row r="334" spans="1:14" x14ac:dyDescent="0.2">
      <c r="A334" s="11" t="s">
        <v>1254</v>
      </c>
      <c r="B334" s="67">
        <v>29</v>
      </c>
      <c r="C334" s="67">
        <v>28</v>
      </c>
      <c r="D334" s="67">
        <v>0</v>
      </c>
      <c r="N334" s="70"/>
    </row>
    <row r="335" spans="1:14" x14ac:dyDescent="0.2">
      <c r="A335" s="11" t="s">
        <v>1255</v>
      </c>
      <c r="B335" s="67">
        <v>28</v>
      </c>
      <c r="C335" s="67">
        <v>30</v>
      </c>
      <c r="D335" s="67">
        <v>2274</v>
      </c>
      <c r="N335" s="70"/>
    </row>
    <row r="336" spans="1:14" x14ac:dyDescent="0.2">
      <c r="A336" s="11" t="s">
        <v>1256</v>
      </c>
      <c r="B336" s="67">
        <v>26</v>
      </c>
      <c r="C336" s="67">
        <v>33</v>
      </c>
      <c r="D336" s="67">
        <v>2274</v>
      </c>
      <c r="N336" s="70"/>
    </row>
    <row r="337" spans="1:14" x14ac:dyDescent="0.2">
      <c r="A337" s="11" t="s">
        <v>1257</v>
      </c>
      <c r="B337" s="67">
        <v>25</v>
      </c>
      <c r="C337" s="67">
        <v>36</v>
      </c>
      <c r="D337" s="67">
        <v>2274</v>
      </c>
      <c r="N337" s="70"/>
    </row>
    <row r="338" spans="1:14" x14ac:dyDescent="0.2">
      <c r="A338" s="11" t="s">
        <v>1258</v>
      </c>
      <c r="B338" s="67">
        <v>24</v>
      </c>
      <c r="C338" s="67">
        <v>38</v>
      </c>
      <c r="D338" s="67">
        <v>2016</v>
      </c>
      <c r="N338" s="70"/>
    </row>
    <row r="339" spans="1:14" x14ac:dyDescent="0.2">
      <c r="A339" s="11" t="s">
        <v>1259</v>
      </c>
      <c r="B339" s="67">
        <v>23</v>
      </c>
      <c r="C339" s="67">
        <v>39</v>
      </c>
      <c r="D339" s="67">
        <v>2016</v>
      </c>
      <c r="N339" s="70"/>
    </row>
    <row r="340" spans="1:14" x14ac:dyDescent="0.2">
      <c r="A340" s="11" t="s">
        <v>1260</v>
      </c>
      <c r="B340" s="67">
        <v>22</v>
      </c>
      <c r="C340" s="67">
        <v>39</v>
      </c>
      <c r="D340" s="67">
        <v>2016</v>
      </c>
      <c r="E340" s="67">
        <v>1716.7166666666665</v>
      </c>
      <c r="M340" s="15"/>
      <c r="N340" s="70"/>
    </row>
    <row r="341" spans="1:14" x14ac:dyDescent="0.2">
      <c r="A341" s="11" t="s">
        <v>1261</v>
      </c>
      <c r="B341" s="67">
        <v>20</v>
      </c>
      <c r="C341" s="67">
        <v>35</v>
      </c>
      <c r="D341" s="67">
        <v>2016</v>
      </c>
      <c r="N341" s="70"/>
    </row>
    <row r="342" spans="1:14" x14ac:dyDescent="0.2">
      <c r="A342" s="11" t="s">
        <v>1262</v>
      </c>
      <c r="B342" s="67">
        <v>20</v>
      </c>
      <c r="C342" s="67">
        <v>37</v>
      </c>
      <c r="D342" s="67">
        <v>2016</v>
      </c>
      <c r="N342" s="70"/>
    </row>
    <row r="343" spans="1:14" x14ac:dyDescent="0.2">
      <c r="A343" s="11" t="s">
        <v>1263</v>
      </c>
      <c r="B343" s="67">
        <v>19</v>
      </c>
      <c r="C343" s="67">
        <v>39</v>
      </c>
      <c r="D343" s="67">
        <v>1124</v>
      </c>
      <c r="N343" s="70"/>
    </row>
    <row r="344" spans="1:14" x14ac:dyDescent="0.2">
      <c r="A344" s="11" t="s">
        <v>1264</v>
      </c>
      <c r="B344" s="67">
        <v>18</v>
      </c>
      <c r="C344" s="67">
        <v>41</v>
      </c>
      <c r="D344" s="67">
        <v>1610</v>
      </c>
      <c r="N344" s="70"/>
    </row>
    <row r="345" spans="1:14" x14ac:dyDescent="0.2">
      <c r="A345" s="11" t="s">
        <v>1265</v>
      </c>
      <c r="B345" s="67">
        <v>18</v>
      </c>
      <c r="C345" s="67">
        <v>43</v>
      </c>
      <c r="D345" s="67">
        <v>1610</v>
      </c>
      <c r="N345" s="70"/>
    </row>
    <row r="346" spans="1:14" x14ac:dyDescent="0.2">
      <c r="A346" s="11" t="s">
        <v>1266</v>
      </c>
      <c r="B346" s="67">
        <v>17</v>
      </c>
      <c r="C346" s="67">
        <v>44</v>
      </c>
      <c r="D346" s="67">
        <v>1610</v>
      </c>
      <c r="N346" s="70"/>
    </row>
    <row r="347" spans="1:14" x14ac:dyDescent="0.2">
      <c r="A347" s="11" t="s">
        <v>1267</v>
      </c>
      <c r="B347" s="67">
        <v>18</v>
      </c>
      <c r="C347" s="67">
        <v>42</v>
      </c>
      <c r="D347" s="67">
        <v>1610</v>
      </c>
      <c r="N347" s="70"/>
    </row>
    <row r="348" spans="1:14" x14ac:dyDescent="0.2">
      <c r="A348" s="11" t="s">
        <v>1268</v>
      </c>
      <c r="B348" s="67">
        <v>20</v>
      </c>
      <c r="C348" s="67">
        <v>35</v>
      </c>
      <c r="D348" s="67">
        <v>2016</v>
      </c>
      <c r="F348" s="8" t="s">
        <v>537</v>
      </c>
      <c r="G348" s="8" t="s">
        <v>537</v>
      </c>
      <c r="H348" s="8" t="s">
        <v>537</v>
      </c>
      <c r="I348" s="8" t="s">
        <v>537</v>
      </c>
      <c r="J348" s="8" t="s">
        <v>537</v>
      </c>
      <c r="K348" s="8" t="s">
        <v>537</v>
      </c>
      <c r="N348" s="70"/>
    </row>
    <row r="349" spans="1:14" x14ac:dyDescent="0.2">
      <c r="A349" s="11" t="s">
        <v>1269</v>
      </c>
      <c r="B349" s="67">
        <v>23</v>
      </c>
      <c r="C349" s="67">
        <v>29</v>
      </c>
      <c r="D349" s="67">
        <v>0</v>
      </c>
      <c r="F349" s="8" t="s">
        <v>537</v>
      </c>
      <c r="G349" s="8" t="s">
        <v>537</v>
      </c>
      <c r="H349" s="8" t="s">
        <v>537</v>
      </c>
      <c r="I349" s="8" t="s">
        <v>537</v>
      </c>
      <c r="J349" s="8" t="s">
        <v>537</v>
      </c>
      <c r="K349" s="8" t="s">
        <v>537</v>
      </c>
      <c r="N349" s="70"/>
    </row>
    <row r="350" spans="1:14" x14ac:dyDescent="0.2">
      <c r="A350" s="11" t="s">
        <v>1270</v>
      </c>
      <c r="B350" s="67">
        <v>26</v>
      </c>
      <c r="C350" s="67">
        <v>25</v>
      </c>
      <c r="D350" s="67">
        <v>0</v>
      </c>
      <c r="F350" s="8" t="s">
        <v>537</v>
      </c>
      <c r="G350" s="8" t="s">
        <v>537</v>
      </c>
      <c r="H350" s="8" t="s">
        <v>537</v>
      </c>
      <c r="I350" s="8" t="s">
        <v>537</v>
      </c>
      <c r="J350" s="8" t="s">
        <v>537</v>
      </c>
      <c r="K350" s="8" t="s">
        <v>537</v>
      </c>
      <c r="N350" s="70"/>
    </row>
    <row r="351" spans="1:14" x14ac:dyDescent="0.2">
      <c r="A351" s="11" t="s">
        <v>1641</v>
      </c>
      <c r="B351" s="67">
        <v>28</v>
      </c>
      <c r="C351" s="67">
        <v>22</v>
      </c>
      <c r="D351" s="67">
        <v>0</v>
      </c>
      <c r="F351" s="8" t="s">
        <v>537</v>
      </c>
      <c r="G351" s="8" t="s">
        <v>537</v>
      </c>
      <c r="H351" s="8" t="s">
        <v>537</v>
      </c>
      <c r="I351" s="8" t="s">
        <v>537</v>
      </c>
      <c r="J351" s="8" t="s">
        <v>537</v>
      </c>
      <c r="K351" s="8" t="s">
        <v>537</v>
      </c>
      <c r="N351" s="70"/>
    </row>
    <row r="352" spans="1:14" x14ac:dyDescent="0.2">
      <c r="A352" s="11" t="s">
        <v>1271</v>
      </c>
      <c r="B352" s="67">
        <v>28</v>
      </c>
      <c r="C352" s="67">
        <v>21</v>
      </c>
      <c r="D352" s="67">
        <v>0</v>
      </c>
      <c r="F352" s="8" t="s">
        <v>537</v>
      </c>
      <c r="G352" s="8" t="s">
        <v>537</v>
      </c>
      <c r="H352" s="8" t="s">
        <v>537</v>
      </c>
      <c r="I352" s="8" t="s">
        <v>537</v>
      </c>
      <c r="J352" s="8" t="s">
        <v>537</v>
      </c>
      <c r="K352" s="8" t="s">
        <v>537</v>
      </c>
      <c r="N352" s="70"/>
    </row>
    <row r="353" spans="1:14" x14ac:dyDescent="0.2">
      <c r="A353" s="11" t="s">
        <v>1272</v>
      </c>
      <c r="B353" s="67">
        <v>29</v>
      </c>
      <c r="C353" s="67">
        <v>20</v>
      </c>
      <c r="D353" s="67">
        <v>0</v>
      </c>
      <c r="F353" s="8" t="s">
        <v>537</v>
      </c>
      <c r="G353" s="8" t="s">
        <v>537</v>
      </c>
      <c r="H353" s="8" t="s">
        <v>537</v>
      </c>
      <c r="I353" s="8" t="s">
        <v>537</v>
      </c>
      <c r="J353" s="8" t="s">
        <v>537</v>
      </c>
      <c r="K353" s="8" t="s">
        <v>537</v>
      </c>
      <c r="N353" s="70"/>
    </row>
    <row r="354" spans="1:14" x14ac:dyDescent="0.2">
      <c r="A354" s="11" t="s">
        <v>1273</v>
      </c>
      <c r="B354" s="67">
        <v>30</v>
      </c>
      <c r="C354" s="67">
        <v>19</v>
      </c>
      <c r="D354" s="67">
        <v>0</v>
      </c>
      <c r="F354" s="8" t="s">
        <v>537</v>
      </c>
      <c r="G354" s="8" t="s">
        <v>537</v>
      </c>
      <c r="H354" s="8" t="s">
        <v>537</v>
      </c>
      <c r="I354" s="8" t="s">
        <v>537</v>
      </c>
      <c r="J354" s="8" t="s">
        <v>537</v>
      </c>
      <c r="K354" s="8" t="s">
        <v>537</v>
      </c>
      <c r="N354" s="70"/>
    </row>
    <row r="355" spans="1:14" x14ac:dyDescent="0.2">
      <c r="A355" s="11" t="s">
        <v>1274</v>
      </c>
      <c r="B355" s="67">
        <v>31</v>
      </c>
      <c r="C355" s="67">
        <v>17</v>
      </c>
      <c r="D355" s="67">
        <v>0</v>
      </c>
      <c r="F355" s="8" t="s">
        <v>537</v>
      </c>
      <c r="G355" s="8" t="s">
        <v>537</v>
      </c>
      <c r="H355" s="8" t="s">
        <v>537</v>
      </c>
      <c r="I355" s="8" t="s">
        <v>537</v>
      </c>
      <c r="J355" s="8" t="s">
        <v>537</v>
      </c>
      <c r="K355" s="8" t="s">
        <v>537</v>
      </c>
      <c r="N355" s="70"/>
    </row>
    <row r="356" spans="1:14" x14ac:dyDescent="0.2">
      <c r="A356" s="11" t="s">
        <v>1275</v>
      </c>
      <c r="B356" s="67">
        <v>31</v>
      </c>
      <c r="C356" s="67">
        <v>17</v>
      </c>
      <c r="D356" s="67">
        <v>0</v>
      </c>
      <c r="F356" s="8" t="s">
        <v>537</v>
      </c>
      <c r="G356" s="8" t="s">
        <v>537</v>
      </c>
      <c r="H356" s="8" t="s">
        <v>537</v>
      </c>
      <c r="I356" s="8" t="s">
        <v>537</v>
      </c>
      <c r="J356" s="8" t="s">
        <v>537</v>
      </c>
      <c r="K356" s="8" t="s">
        <v>537</v>
      </c>
      <c r="N356" s="70"/>
    </row>
    <row r="357" spans="1:14" x14ac:dyDescent="0.2">
      <c r="A357" s="11" t="s">
        <v>1276</v>
      </c>
      <c r="B357" s="67">
        <v>31</v>
      </c>
      <c r="C357" s="67">
        <v>17</v>
      </c>
      <c r="D357" s="67">
        <v>0</v>
      </c>
      <c r="F357" s="8" t="s">
        <v>537</v>
      </c>
      <c r="G357" s="8" t="s">
        <v>537</v>
      </c>
      <c r="H357" s="8" t="s">
        <v>537</v>
      </c>
      <c r="I357" s="8" t="s">
        <v>537</v>
      </c>
      <c r="J357" s="8" t="s">
        <v>537</v>
      </c>
      <c r="K357" s="8" t="s">
        <v>537</v>
      </c>
      <c r="N357" s="70"/>
    </row>
    <row r="358" spans="1:14" x14ac:dyDescent="0.2">
      <c r="A358" s="11" t="s">
        <v>1277</v>
      </c>
      <c r="B358" s="67">
        <v>30</v>
      </c>
      <c r="C358" s="67">
        <v>17</v>
      </c>
      <c r="D358" s="67">
        <v>0</v>
      </c>
      <c r="N358" s="70"/>
    </row>
    <row r="359" spans="1:14" x14ac:dyDescent="0.2">
      <c r="A359" s="11" t="s">
        <v>1278</v>
      </c>
      <c r="B359" s="67">
        <v>29</v>
      </c>
      <c r="C359" s="67">
        <v>18</v>
      </c>
      <c r="D359" s="67">
        <v>0</v>
      </c>
      <c r="N359" s="70"/>
    </row>
    <row r="360" spans="1:14" x14ac:dyDescent="0.2">
      <c r="A360" s="11" t="s">
        <v>1279</v>
      </c>
      <c r="B360" s="67">
        <v>27</v>
      </c>
      <c r="C360" s="67">
        <v>21</v>
      </c>
      <c r="D360" s="67">
        <v>0</v>
      </c>
      <c r="N360" s="70"/>
    </row>
    <row r="361" spans="1:14" x14ac:dyDescent="0.2">
      <c r="A361" s="11" t="s">
        <v>1280</v>
      </c>
      <c r="B361" s="67">
        <v>25</v>
      </c>
      <c r="C361" s="67">
        <v>24</v>
      </c>
      <c r="D361" s="67">
        <v>0</v>
      </c>
      <c r="N361" s="70"/>
    </row>
    <row r="362" spans="1:14" x14ac:dyDescent="0.2">
      <c r="A362" s="11" t="s">
        <v>1281</v>
      </c>
      <c r="B362" s="67">
        <v>24</v>
      </c>
      <c r="C362" s="67">
        <v>27</v>
      </c>
      <c r="D362" s="67">
        <v>0</v>
      </c>
      <c r="N362" s="70"/>
    </row>
    <row r="363" spans="1:14" x14ac:dyDescent="0.2">
      <c r="A363" s="11" t="s">
        <v>1282</v>
      </c>
      <c r="B363" s="67">
        <v>23</v>
      </c>
      <c r="C363" s="67">
        <v>31</v>
      </c>
      <c r="D363" s="67">
        <v>2016</v>
      </c>
      <c r="N363" s="70"/>
    </row>
    <row r="364" spans="1:14" x14ac:dyDescent="0.2">
      <c r="A364" s="11" t="s">
        <v>1283</v>
      </c>
      <c r="B364" s="67">
        <v>22</v>
      </c>
      <c r="C364" s="67">
        <v>34</v>
      </c>
      <c r="D364" s="67">
        <v>2016</v>
      </c>
      <c r="E364" s="67">
        <v>735.16666666666663</v>
      </c>
      <c r="F364" s="67"/>
      <c r="G364" s="67"/>
      <c r="M364" s="15"/>
      <c r="N364" s="70"/>
    </row>
    <row r="365" spans="1:14" x14ac:dyDescent="0.2">
      <c r="A365" s="11" t="s">
        <v>1284</v>
      </c>
      <c r="B365" s="67">
        <v>22</v>
      </c>
      <c r="C365" s="67">
        <v>30</v>
      </c>
      <c r="D365" s="67">
        <v>2016</v>
      </c>
      <c r="E365" s="67"/>
      <c r="N365" s="70"/>
    </row>
    <row r="366" spans="1:14" x14ac:dyDescent="0.2">
      <c r="A366" s="11" t="s">
        <v>1285</v>
      </c>
      <c r="B366" s="67">
        <v>22</v>
      </c>
      <c r="C366" s="67">
        <v>38</v>
      </c>
      <c r="D366" s="67">
        <v>2016</v>
      </c>
      <c r="N366" s="70"/>
    </row>
    <row r="367" spans="1:14" x14ac:dyDescent="0.2">
      <c r="A367" s="11" t="s">
        <v>1286</v>
      </c>
      <c r="B367" s="67">
        <v>21</v>
      </c>
      <c r="C367" s="67">
        <v>44</v>
      </c>
      <c r="D367" s="67">
        <v>2500</v>
      </c>
      <c r="N367" s="70"/>
    </row>
    <row r="368" spans="1:14" x14ac:dyDescent="0.2">
      <c r="A368" s="11" t="s">
        <v>1287</v>
      </c>
      <c r="B368" s="67">
        <v>20</v>
      </c>
      <c r="C368" s="67">
        <v>47</v>
      </c>
      <c r="D368" s="67">
        <v>2500</v>
      </c>
      <c r="N368" s="70"/>
    </row>
    <row r="369" spans="1:14" x14ac:dyDescent="0.2">
      <c r="A369" s="11" t="s">
        <v>1288</v>
      </c>
      <c r="B369" s="67">
        <v>20</v>
      </c>
      <c r="C369" s="67">
        <v>49</v>
      </c>
      <c r="D369" s="67">
        <v>2500</v>
      </c>
      <c r="N369" s="70"/>
    </row>
    <row r="370" spans="1:14" x14ac:dyDescent="0.2">
      <c r="A370" s="11" t="s">
        <v>1289</v>
      </c>
      <c r="B370" s="67">
        <v>19</v>
      </c>
      <c r="C370" s="67">
        <v>50</v>
      </c>
      <c r="D370" s="67">
        <v>1754.4</v>
      </c>
      <c r="N370" s="70"/>
    </row>
    <row r="371" spans="1:14" x14ac:dyDescent="0.2">
      <c r="A371" s="11" t="s">
        <v>1290</v>
      </c>
      <c r="B371" s="67">
        <v>20</v>
      </c>
      <c r="C371" s="67">
        <v>50</v>
      </c>
      <c r="D371" s="67">
        <v>2851</v>
      </c>
      <c r="N371" s="70"/>
    </row>
    <row r="372" spans="1:14" x14ac:dyDescent="0.2">
      <c r="A372" s="11" t="s">
        <v>1291</v>
      </c>
      <c r="B372" s="67">
        <v>21</v>
      </c>
      <c r="C372" s="67">
        <v>46</v>
      </c>
      <c r="D372" s="67">
        <v>2500</v>
      </c>
      <c r="F372" s="8">
        <v>16.5</v>
      </c>
      <c r="G372" s="8">
        <v>73.7</v>
      </c>
      <c r="H372" s="8">
        <v>221218</v>
      </c>
      <c r="I372" s="8">
        <v>19.2</v>
      </c>
      <c r="J372" s="8">
        <v>80</v>
      </c>
      <c r="K372" s="8">
        <v>222124</v>
      </c>
      <c r="N372" s="70"/>
    </row>
    <row r="373" spans="1:14" x14ac:dyDescent="0.2">
      <c r="A373" s="11" t="s">
        <v>1292</v>
      </c>
      <c r="B373" s="67">
        <v>23</v>
      </c>
      <c r="C373" s="67">
        <v>40</v>
      </c>
      <c r="D373" s="67">
        <v>2500</v>
      </c>
      <c r="F373" s="8">
        <v>20.100000000000001</v>
      </c>
      <c r="G373" s="8">
        <v>53.5</v>
      </c>
      <c r="H373" s="8">
        <v>221326</v>
      </c>
      <c r="I373" s="8">
        <v>17.100000000000001</v>
      </c>
      <c r="J373" s="8">
        <v>79.599999999999994</v>
      </c>
      <c r="K373" s="8">
        <v>222171</v>
      </c>
      <c r="N373" s="70"/>
    </row>
    <row r="374" spans="1:14" x14ac:dyDescent="0.2">
      <c r="A374" s="11" t="s">
        <v>1293</v>
      </c>
      <c r="B374" s="67">
        <v>25</v>
      </c>
      <c r="C374" s="67">
        <v>36</v>
      </c>
      <c r="D374" s="67">
        <v>2274</v>
      </c>
      <c r="F374" s="8">
        <v>21.5</v>
      </c>
      <c r="G374" s="8">
        <v>53.9</v>
      </c>
      <c r="H374" s="8">
        <v>221326</v>
      </c>
      <c r="I374" s="8">
        <v>17.2</v>
      </c>
      <c r="J374" s="8">
        <v>77.599999999999994</v>
      </c>
      <c r="K374" s="8">
        <v>222352</v>
      </c>
      <c r="N374" s="70"/>
    </row>
    <row r="375" spans="1:14" x14ac:dyDescent="0.2">
      <c r="A375" s="11" t="s">
        <v>1642</v>
      </c>
      <c r="B375" s="67">
        <v>27</v>
      </c>
      <c r="C375" s="67">
        <v>32</v>
      </c>
      <c r="D375" s="67">
        <v>2274</v>
      </c>
      <c r="F375" s="8">
        <v>23</v>
      </c>
      <c r="G375" s="8">
        <v>50.3</v>
      </c>
      <c r="H375" s="8">
        <v>221571</v>
      </c>
      <c r="I375" s="8">
        <v>18.3</v>
      </c>
      <c r="J375" s="8">
        <v>74.099999999999994</v>
      </c>
      <c r="K375" s="8">
        <v>222438</v>
      </c>
      <c r="N375" s="70"/>
    </row>
    <row r="376" spans="1:14" x14ac:dyDescent="0.2">
      <c r="A376" s="11" t="s">
        <v>1294</v>
      </c>
      <c r="B376" s="67">
        <v>28</v>
      </c>
      <c r="C376" s="67">
        <v>30</v>
      </c>
      <c r="D376" s="67">
        <v>2274</v>
      </c>
      <c r="F376" s="8">
        <v>25.1</v>
      </c>
      <c r="G376" s="8">
        <v>49.7</v>
      </c>
      <c r="H376" s="8">
        <v>221592</v>
      </c>
      <c r="I376" s="8">
        <v>19.5</v>
      </c>
      <c r="J376" s="8">
        <v>72.099999999999994</v>
      </c>
      <c r="K376" s="8">
        <v>222579</v>
      </c>
      <c r="N376" s="70"/>
    </row>
    <row r="377" spans="1:14" x14ac:dyDescent="0.2">
      <c r="A377" s="11" t="s">
        <v>1295</v>
      </c>
      <c r="B377" s="67">
        <v>29</v>
      </c>
      <c r="C377" s="67">
        <v>26</v>
      </c>
      <c r="D377" s="67">
        <v>0</v>
      </c>
      <c r="F377" s="8">
        <v>25.1</v>
      </c>
      <c r="G377" s="8">
        <v>44.7</v>
      </c>
      <c r="H377" s="8">
        <v>221847</v>
      </c>
      <c r="I377" s="8">
        <v>19.2</v>
      </c>
      <c r="J377" s="8">
        <v>72.3</v>
      </c>
      <c r="K377" s="8">
        <v>222579</v>
      </c>
      <c r="N377" s="70"/>
    </row>
    <row r="378" spans="1:14" x14ac:dyDescent="0.2">
      <c r="A378" s="11" t="s">
        <v>1296</v>
      </c>
      <c r="B378" s="67">
        <v>30</v>
      </c>
      <c r="C378" s="67">
        <v>25</v>
      </c>
      <c r="D378" s="67">
        <v>0</v>
      </c>
      <c r="F378" s="8">
        <v>25.3</v>
      </c>
      <c r="G378" s="8">
        <v>44.2</v>
      </c>
      <c r="H378" s="8">
        <v>221847</v>
      </c>
      <c r="I378" s="8">
        <v>19.5</v>
      </c>
      <c r="J378" s="8">
        <v>69.099999999999994</v>
      </c>
      <c r="K378" s="8">
        <v>222715</v>
      </c>
      <c r="N378" s="70"/>
    </row>
    <row r="379" spans="1:14" x14ac:dyDescent="0.2">
      <c r="A379" s="11" t="s">
        <v>1297</v>
      </c>
      <c r="B379" s="67">
        <v>30</v>
      </c>
      <c r="C379" s="67">
        <v>23</v>
      </c>
      <c r="D379" s="67">
        <v>0</v>
      </c>
      <c r="F379" s="8">
        <v>26.1</v>
      </c>
      <c r="G379" s="8">
        <v>44.9</v>
      </c>
      <c r="H379" s="8">
        <v>221847</v>
      </c>
      <c r="I379" s="8">
        <v>20.100000000000001</v>
      </c>
      <c r="J379" s="8">
        <v>72.599999999999994</v>
      </c>
      <c r="K379" s="8">
        <v>222802</v>
      </c>
      <c r="N379" s="70"/>
    </row>
    <row r="380" spans="1:14" x14ac:dyDescent="0.2">
      <c r="A380" s="11" t="s">
        <v>1298</v>
      </c>
      <c r="B380" s="67">
        <v>31</v>
      </c>
      <c r="C380" s="67">
        <v>22</v>
      </c>
      <c r="D380" s="67">
        <v>0</v>
      </c>
      <c r="F380" s="8">
        <v>25.6</v>
      </c>
      <c r="G380" s="8">
        <v>44.4</v>
      </c>
      <c r="H380" s="8">
        <v>222119</v>
      </c>
      <c r="I380" s="8">
        <v>20</v>
      </c>
      <c r="J380" s="8">
        <v>67.2</v>
      </c>
      <c r="K380" s="8">
        <v>222895</v>
      </c>
      <c r="N380" s="70"/>
    </row>
    <row r="381" spans="1:14" x14ac:dyDescent="0.2">
      <c r="A381" s="11" t="s">
        <v>1299</v>
      </c>
      <c r="B381" s="67">
        <v>30</v>
      </c>
      <c r="C381" s="67">
        <v>22</v>
      </c>
      <c r="D381" s="67">
        <v>0</v>
      </c>
      <c r="F381" s="8">
        <v>26.1</v>
      </c>
      <c r="G381" s="8">
        <v>45.3</v>
      </c>
      <c r="H381" s="8">
        <v>222125</v>
      </c>
      <c r="I381" s="8">
        <v>20.3</v>
      </c>
      <c r="J381" s="8">
        <v>69.099999999999994</v>
      </c>
      <c r="K381" s="8">
        <v>222996</v>
      </c>
      <c r="N381" s="70"/>
    </row>
    <row r="382" spans="1:14" x14ac:dyDescent="0.2">
      <c r="A382" s="11" t="s">
        <v>1300</v>
      </c>
      <c r="B382" s="67">
        <v>29</v>
      </c>
      <c r="C382" s="67">
        <v>24</v>
      </c>
      <c r="D382" s="67">
        <v>0</v>
      </c>
      <c r="F382" s="8">
        <v>19.600000000000001</v>
      </c>
      <c r="G382" s="8">
        <v>71.2</v>
      </c>
      <c r="H382" s="8">
        <v>222212</v>
      </c>
      <c r="I382" s="8">
        <v>24.7</v>
      </c>
      <c r="J382" s="8">
        <v>47.7</v>
      </c>
      <c r="K382" s="8">
        <v>223017</v>
      </c>
      <c r="N382" s="70"/>
    </row>
    <row r="383" spans="1:14" x14ac:dyDescent="0.2">
      <c r="A383" s="11" t="s">
        <v>1301</v>
      </c>
      <c r="B383" s="67">
        <v>29</v>
      </c>
      <c r="C383" s="67">
        <v>25</v>
      </c>
      <c r="D383" s="67">
        <v>0</v>
      </c>
      <c r="F383" s="8">
        <v>19.2</v>
      </c>
      <c r="G383" s="8">
        <v>72.099999999999994</v>
      </c>
      <c r="H383" s="8">
        <v>222316</v>
      </c>
      <c r="I383" s="8">
        <v>23.6</v>
      </c>
      <c r="J383" s="8">
        <v>49.1</v>
      </c>
      <c r="K383" s="8">
        <v>223017</v>
      </c>
      <c r="N383" s="70"/>
    </row>
    <row r="384" spans="1:14" x14ac:dyDescent="0.2">
      <c r="A384" s="11" t="s">
        <v>1302</v>
      </c>
      <c r="B384" s="67">
        <v>27</v>
      </c>
      <c r="C384" s="67">
        <v>30</v>
      </c>
      <c r="D384" s="67">
        <v>2274</v>
      </c>
      <c r="F384" s="8">
        <v>20.6</v>
      </c>
      <c r="G384" s="8">
        <v>79</v>
      </c>
      <c r="H384" s="8">
        <v>222316</v>
      </c>
      <c r="I384" s="8">
        <v>20.100000000000001</v>
      </c>
      <c r="J384" s="8">
        <v>69</v>
      </c>
      <c r="K384" s="8">
        <v>223017</v>
      </c>
      <c r="N384" s="70"/>
    </row>
    <row r="385" spans="1:14" x14ac:dyDescent="0.2">
      <c r="A385" s="11" t="s">
        <v>1303</v>
      </c>
      <c r="B385" s="67">
        <v>26</v>
      </c>
      <c r="C385" s="67">
        <v>33</v>
      </c>
      <c r="D385" s="67">
        <v>2274</v>
      </c>
      <c r="F385" s="8">
        <v>20.3</v>
      </c>
      <c r="G385" s="8">
        <v>67</v>
      </c>
      <c r="H385" s="8">
        <v>222316</v>
      </c>
      <c r="I385" s="8">
        <v>20</v>
      </c>
      <c r="J385" s="8">
        <v>76.099999999999994</v>
      </c>
      <c r="K385" s="8">
        <v>223017</v>
      </c>
      <c r="N385" s="70"/>
    </row>
    <row r="386" spans="1:14" x14ac:dyDescent="0.2">
      <c r="A386" s="11" t="s">
        <v>1304</v>
      </c>
      <c r="B386" s="67">
        <v>24</v>
      </c>
      <c r="C386" s="67">
        <v>39</v>
      </c>
      <c r="D386" s="67">
        <v>2016</v>
      </c>
      <c r="F386" s="8">
        <v>22</v>
      </c>
      <c r="G386" s="8">
        <v>73.099999999999994</v>
      </c>
      <c r="H386" s="8">
        <v>222316</v>
      </c>
      <c r="I386" s="8">
        <v>23.5</v>
      </c>
      <c r="J386" s="8">
        <v>63.9</v>
      </c>
      <c r="K386" s="8">
        <v>223017</v>
      </c>
      <c r="N386" s="70"/>
    </row>
    <row r="387" spans="1:14" x14ac:dyDescent="0.2">
      <c r="A387" s="11" t="s">
        <v>1305</v>
      </c>
      <c r="B387" s="67">
        <v>23</v>
      </c>
      <c r="C387" s="67">
        <v>46</v>
      </c>
      <c r="D387" s="67">
        <v>2500</v>
      </c>
      <c r="F387" s="8">
        <v>33.4</v>
      </c>
      <c r="G387" s="8">
        <v>64.2</v>
      </c>
      <c r="H387" s="8">
        <v>222316</v>
      </c>
      <c r="I387" s="8">
        <v>21.1</v>
      </c>
      <c r="J387" s="8">
        <v>75.3</v>
      </c>
      <c r="K387" s="8">
        <v>223017</v>
      </c>
      <c r="N387" s="70"/>
    </row>
    <row r="388" spans="1:14" x14ac:dyDescent="0.2">
      <c r="A388" s="11" t="s">
        <v>1306</v>
      </c>
      <c r="B388" s="67">
        <v>22</v>
      </c>
      <c r="C388" s="67">
        <v>53</v>
      </c>
      <c r="D388" s="67">
        <v>2851</v>
      </c>
      <c r="E388" s="67">
        <v>1661.4333333333334</v>
      </c>
      <c r="F388" s="69">
        <f>AVERAGE(F371:F386)</f>
        <v>22.40666666666667</v>
      </c>
      <c r="G388" s="69">
        <f>AVERAGE(G371:G386)</f>
        <v>57.8</v>
      </c>
      <c r="H388" s="69">
        <f>H397-H372</f>
        <v>2324</v>
      </c>
      <c r="I388" s="69">
        <f>AVERAGE(I371:I386)</f>
        <v>20.153333333333332</v>
      </c>
      <c r="J388" s="69">
        <f>AVERAGE(J371:J386)</f>
        <v>69.300000000000011</v>
      </c>
      <c r="K388" s="69">
        <f>K397-K372</f>
        <v>1647</v>
      </c>
      <c r="M388" s="15"/>
      <c r="N388" s="70"/>
    </row>
    <row r="389" spans="1:14" x14ac:dyDescent="0.2">
      <c r="A389" s="11" t="s">
        <v>1307</v>
      </c>
      <c r="B389" s="67">
        <v>21</v>
      </c>
      <c r="C389" s="67">
        <v>54</v>
      </c>
      <c r="D389" s="67">
        <v>2851</v>
      </c>
      <c r="N389" s="70"/>
    </row>
    <row r="390" spans="1:14" x14ac:dyDescent="0.2">
      <c r="A390" s="11" t="s">
        <v>1308</v>
      </c>
      <c r="B390" s="67">
        <v>21</v>
      </c>
      <c r="C390" s="67">
        <v>55</v>
      </c>
      <c r="D390" s="67">
        <v>2851</v>
      </c>
      <c r="N390" s="70"/>
    </row>
    <row r="391" spans="1:14" x14ac:dyDescent="0.2">
      <c r="A391" s="11" t="s">
        <v>1309</v>
      </c>
      <c r="B391" s="67">
        <v>20</v>
      </c>
      <c r="C391" s="67">
        <v>55</v>
      </c>
      <c r="D391" s="67">
        <v>2851</v>
      </c>
      <c r="N391" s="70"/>
    </row>
    <row r="392" spans="1:14" x14ac:dyDescent="0.2">
      <c r="A392" s="11" t="s">
        <v>1310</v>
      </c>
      <c r="B392" s="67">
        <v>20</v>
      </c>
      <c r="C392" s="67">
        <v>57</v>
      </c>
      <c r="D392" s="67">
        <v>2851</v>
      </c>
      <c r="N392" s="70"/>
    </row>
    <row r="393" spans="1:14" x14ac:dyDescent="0.2">
      <c r="A393" s="11" t="s">
        <v>1311</v>
      </c>
      <c r="B393" s="67">
        <v>19</v>
      </c>
      <c r="C393" s="67">
        <v>59</v>
      </c>
      <c r="D393" s="67">
        <v>1754.4</v>
      </c>
      <c r="N393" s="70"/>
    </row>
    <row r="394" spans="1:14" x14ac:dyDescent="0.2">
      <c r="A394" s="11" t="s">
        <v>1312</v>
      </c>
      <c r="B394" s="67">
        <v>18</v>
      </c>
      <c r="C394" s="67">
        <v>61</v>
      </c>
      <c r="D394" s="67">
        <v>2249.1999999999998</v>
      </c>
      <c r="N394" s="70"/>
    </row>
    <row r="395" spans="1:14" x14ac:dyDescent="0.2">
      <c r="A395" s="11" t="s">
        <v>1313</v>
      </c>
      <c r="B395" s="67">
        <v>18</v>
      </c>
      <c r="C395" s="67">
        <v>63</v>
      </c>
      <c r="D395" s="67">
        <v>2249.1999999999998</v>
      </c>
      <c r="N395" s="70"/>
    </row>
    <row r="396" spans="1:14" x14ac:dyDescent="0.2">
      <c r="A396" s="11" t="s">
        <v>1314</v>
      </c>
      <c r="B396" s="67">
        <v>20</v>
      </c>
      <c r="C396" s="67">
        <v>57</v>
      </c>
      <c r="D396" s="67">
        <v>2851</v>
      </c>
      <c r="F396" s="8">
        <v>19.600000000000001</v>
      </c>
      <c r="G396" s="8">
        <v>68.3</v>
      </c>
      <c r="H396" s="8">
        <v>223542</v>
      </c>
      <c r="I396" s="8">
        <v>18.3</v>
      </c>
      <c r="J396" s="8">
        <v>79.400000000000006</v>
      </c>
      <c r="K396" s="8">
        <v>223771</v>
      </c>
      <c r="N396" s="70"/>
    </row>
    <row r="397" spans="1:14" x14ac:dyDescent="0.2">
      <c r="A397" s="11" t="s">
        <v>1315</v>
      </c>
      <c r="B397" s="67">
        <v>22</v>
      </c>
      <c r="C397" s="67">
        <v>50</v>
      </c>
      <c r="D397" s="67">
        <v>2851</v>
      </c>
      <c r="F397" s="8">
        <v>25.6</v>
      </c>
      <c r="G397" s="8">
        <v>66.099999999999994</v>
      </c>
      <c r="H397" s="8">
        <v>223542</v>
      </c>
      <c r="I397" s="8">
        <v>17</v>
      </c>
      <c r="J397" s="8">
        <v>82.4</v>
      </c>
      <c r="K397" s="8">
        <v>223771</v>
      </c>
      <c r="N397" s="70"/>
    </row>
    <row r="398" spans="1:14" x14ac:dyDescent="0.2">
      <c r="A398" s="11" t="s">
        <v>1316</v>
      </c>
      <c r="B398" s="67">
        <v>24</v>
      </c>
      <c r="C398" s="67">
        <v>43</v>
      </c>
      <c r="D398" s="67">
        <v>2500</v>
      </c>
      <c r="F398" s="8">
        <v>21.8</v>
      </c>
      <c r="G398" s="8">
        <v>68.599999999999994</v>
      </c>
      <c r="H398" s="8">
        <v>223551</v>
      </c>
      <c r="I398" s="8">
        <v>19.899999999999999</v>
      </c>
      <c r="J398" s="8">
        <v>81.7</v>
      </c>
      <c r="K398" s="8">
        <v>223826</v>
      </c>
      <c r="N398" s="70"/>
    </row>
    <row r="399" spans="1:14" x14ac:dyDescent="0.2">
      <c r="A399" s="11" t="s">
        <v>1317</v>
      </c>
      <c r="B399" s="67">
        <v>26</v>
      </c>
      <c r="C399" s="67">
        <v>38</v>
      </c>
      <c r="D399" s="67">
        <v>2274</v>
      </c>
      <c r="F399" s="8">
        <v>18.8</v>
      </c>
      <c r="G399" s="8">
        <v>74.3</v>
      </c>
      <c r="H399" s="8">
        <v>223551</v>
      </c>
      <c r="I399" s="8">
        <v>21.4</v>
      </c>
      <c r="J399" s="8">
        <v>76.599999999999994</v>
      </c>
      <c r="K399" s="8">
        <v>223826</v>
      </c>
      <c r="N399" s="70"/>
    </row>
    <row r="400" spans="1:14" x14ac:dyDescent="0.2">
      <c r="A400" s="11" t="s">
        <v>1317</v>
      </c>
      <c r="B400" s="67">
        <v>28</v>
      </c>
      <c r="C400" s="67">
        <v>34</v>
      </c>
      <c r="D400" s="67">
        <v>2274</v>
      </c>
      <c r="F400" s="8">
        <v>25</v>
      </c>
      <c r="G400" s="8">
        <v>65.7</v>
      </c>
      <c r="H400" s="8">
        <v>223551</v>
      </c>
      <c r="I400" s="8">
        <v>23.1</v>
      </c>
      <c r="J400" s="8">
        <v>74.400000000000006</v>
      </c>
      <c r="K400" s="8">
        <v>223826</v>
      </c>
      <c r="N400" s="70"/>
    </row>
    <row r="401" spans="1:14" x14ac:dyDescent="0.2">
      <c r="A401" s="11" t="s">
        <v>1318</v>
      </c>
      <c r="B401" s="67">
        <v>29</v>
      </c>
      <c r="C401" s="67">
        <v>32</v>
      </c>
      <c r="D401" s="67">
        <v>2274</v>
      </c>
      <c r="F401" s="8">
        <v>25.4</v>
      </c>
      <c r="G401" s="8">
        <v>63.4</v>
      </c>
      <c r="H401" s="8">
        <v>223551</v>
      </c>
      <c r="I401" s="8">
        <v>22.1</v>
      </c>
      <c r="J401" s="8">
        <v>76</v>
      </c>
      <c r="K401" s="8">
        <v>223826</v>
      </c>
      <c r="N401" s="70"/>
    </row>
    <row r="402" spans="1:14" x14ac:dyDescent="0.2">
      <c r="A402" s="11" t="s">
        <v>1319</v>
      </c>
      <c r="B402" s="67">
        <v>30</v>
      </c>
      <c r="C402" s="67">
        <v>29</v>
      </c>
      <c r="D402" s="67">
        <v>0</v>
      </c>
      <c r="F402" s="8">
        <v>21.3</v>
      </c>
      <c r="G402" s="8">
        <v>60.7</v>
      </c>
      <c r="H402" s="8">
        <v>223839</v>
      </c>
      <c r="I402" s="8">
        <v>21.9</v>
      </c>
      <c r="J402" s="8">
        <v>74.099999999999994</v>
      </c>
      <c r="K402" s="8">
        <v>223847</v>
      </c>
      <c r="N402" s="70"/>
    </row>
    <row r="403" spans="1:14" x14ac:dyDescent="0.2">
      <c r="A403" s="11" t="s">
        <v>1320</v>
      </c>
      <c r="B403" s="67">
        <v>30</v>
      </c>
      <c r="C403" s="67">
        <v>28</v>
      </c>
      <c r="D403" s="67">
        <v>0</v>
      </c>
      <c r="F403" s="8">
        <v>21.5</v>
      </c>
      <c r="G403" s="8">
        <v>56.1</v>
      </c>
      <c r="H403" s="8">
        <v>223933</v>
      </c>
      <c r="I403" s="8">
        <v>17.5</v>
      </c>
      <c r="J403" s="8">
        <v>77.400000000000006</v>
      </c>
      <c r="K403" s="8">
        <v>223909</v>
      </c>
      <c r="N403" s="70"/>
    </row>
    <row r="404" spans="1:14" x14ac:dyDescent="0.2">
      <c r="A404" s="11" t="s">
        <v>1321</v>
      </c>
      <c r="B404" s="67">
        <v>31</v>
      </c>
      <c r="C404" s="67">
        <v>27</v>
      </c>
      <c r="D404" s="67">
        <v>0</v>
      </c>
      <c r="F404" s="8">
        <v>19.5</v>
      </c>
      <c r="G404" s="8">
        <v>65.900000000000006</v>
      </c>
      <c r="H404" s="8">
        <v>223909</v>
      </c>
      <c r="I404" s="8">
        <v>17.3</v>
      </c>
      <c r="J404" s="8">
        <v>80.5</v>
      </c>
      <c r="K404" s="8">
        <v>204562</v>
      </c>
      <c r="N404" s="70"/>
    </row>
    <row r="405" spans="1:14" x14ac:dyDescent="0.2">
      <c r="A405" s="11" t="s">
        <v>1322</v>
      </c>
      <c r="B405" s="67">
        <v>30</v>
      </c>
      <c r="C405" s="67">
        <v>28</v>
      </c>
      <c r="D405" s="67">
        <v>0</v>
      </c>
      <c r="F405" s="8">
        <v>19.7</v>
      </c>
      <c r="G405" s="8">
        <v>70.5</v>
      </c>
      <c r="H405" s="8">
        <v>223900</v>
      </c>
      <c r="I405" s="8">
        <v>17.5</v>
      </c>
      <c r="J405" s="8">
        <v>83.9</v>
      </c>
      <c r="K405" s="8">
        <v>204671</v>
      </c>
      <c r="N405" s="70"/>
    </row>
    <row r="406" spans="1:14" x14ac:dyDescent="0.2">
      <c r="A406" s="11" t="s">
        <v>1323</v>
      </c>
      <c r="B406" s="67">
        <v>29</v>
      </c>
      <c r="C406" s="67">
        <v>29</v>
      </c>
      <c r="D406" s="67">
        <v>0</v>
      </c>
      <c r="F406" s="8">
        <v>17.7</v>
      </c>
      <c r="G406" s="8">
        <v>87.2</v>
      </c>
      <c r="H406" s="8">
        <v>224208</v>
      </c>
      <c r="I406" s="8">
        <v>18.7</v>
      </c>
      <c r="J406" s="8">
        <v>79.8</v>
      </c>
      <c r="K406" s="8">
        <v>224205</v>
      </c>
      <c r="N406" s="70"/>
    </row>
    <row r="407" spans="1:14" x14ac:dyDescent="0.2">
      <c r="A407" s="11" t="s">
        <v>1324</v>
      </c>
      <c r="B407" s="67">
        <v>29</v>
      </c>
      <c r="C407" s="67">
        <v>29</v>
      </c>
      <c r="D407" s="67">
        <v>0</v>
      </c>
      <c r="F407" s="8">
        <v>18.7</v>
      </c>
      <c r="G407" s="8">
        <v>79.400000000000006</v>
      </c>
      <c r="H407" s="8">
        <v>224357</v>
      </c>
      <c r="I407" s="8">
        <v>17.600000000000001</v>
      </c>
      <c r="J407" s="8">
        <v>85.6</v>
      </c>
      <c r="K407" s="8">
        <v>224289</v>
      </c>
      <c r="N407" s="70"/>
    </row>
    <row r="408" spans="1:14" x14ac:dyDescent="0.2">
      <c r="A408" s="11" t="s">
        <v>1325</v>
      </c>
      <c r="B408" s="67">
        <v>28</v>
      </c>
      <c r="C408" s="67">
        <v>31</v>
      </c>
      <c r="D408" s="67">
        <v>2274</v>
      </c>
      <c r="F408" s="8">
        <v>21.8</v>
      </c>
      <c r="G408" s="8">
        <v>74.900000000000006</v>
      </c>
      <c r="H408" s="8">
        <v>224529</v>
      </c>
      <c r="I408" s="8">
        <v>16.899999999999999</v>
      </c>
      <c r="J408" s="8">
        <v>88.3</v>
      </c>
      <c r="K408" s="8">
        <v>224395</v>
      </c>
      <c r="N408" s="70"/>
    </row>
    <row r="409" spans="1:14" x14ac:dyDescent="0.2">
      <c r="A409" s="11" t="s">
        <v>1326</v>
      </c>
      <c r="B409" s="67">
        <v>27</v>
      </c>
      <c r="C409" s="67">
        <v>32</v>
      </c>
      <c r="D409" s="67">
        <v>2274</v>
      </c>
      <c r="F409" s="8">
        <v>17</v>
      </c>
      <c r="G409" s="8">
        <v>86.5</v>
      </c>
      <c r="H409" s="8">
        <v>224460</v>
      </c>
      <c r="I409" s="8">
        <v>16.399999999999999</v>
      </c>
      <c r="J409" s="8">
        <v>88.3</v>
      </c>
      <c r="K409" s="8">
        <v>224529</v>
      </c>
      <c r="N409" s="70"/>
    </row>
    <row r="410" spans="1:14" x14ac:dyDescent="0.2">
      <c r="A410" s="11" t="s">
        <v>1327</v>
      </c>
      <c r="B410" s="67">
        <v>26</v>
      </c>
      <c r="C410" s="67">
        <v>34</v>
      </c>
      <c r="D410" s="67">
        <v>2274</v>
      </c>
      <c r="F410" s="8">
        <v>16.899999999999999</v>
      </c>
      <c r="G410" s="8">
        <v>86.9</v>
      </c>
      <c r="H410" s="8">
        <v>224538</v>
      </c>
      <c r="I410" s="8">
        <v>17.2</v>
      </c>
      <c r="J410" s="8">
        <v>88.7</v>
      </c>
      <c r="K410" s="8">
        <v>224810</v>
      </c>
      <c r="N410" s="70"/>
    </row>
    <row r="411" spans="1:14" x14ac:dyDescent="0.2">
      <c r="A411" s="11" t="s">
        <v>1328</v>
      </c>
      <c r="B411" s="67">
        <v>25</v>
      </c>
      <c r="C411" s="67">
        <v>38</v>
      </c>
      <c r="D411" s="67">
        <v>2274</v>
      </c>
      <c r="F411" s="8">
        <v>20</v>
      </c>
      <c r="G411" s="8">
        <v>80.099999999999994</v>
      </c>
      <c r="H411" s="8">
        <v>224538</v>
      </c>
      <c r="I411" s="8">
        <v>16.100000000000001</v>
      </c>
      <c r="J411" s="8">
        <v>89.1</v>
      </c>
      <c r="K411" s="8">
        <v>224810</v>
      </c>
      <c r="N411" s="70"/>
    </row>
    <row r="412" spans="1:14" x14ac:dyDescent="0.2">
      <c r="A412" s="11" t="s">
        <v>1329</v>
      </c>
      <c r="B412" s="67">
        <v>24</v>
      </c>
      <c r="C412" s="67">
        <v>40</v>
      </c>
      <c r="D412" s="67">
        <v>2500</v>
      </c>
      <c r="E412" s="67">
        <v>1844.8666666666668</v>
      </c>
      <c r="F412" s="69">
        <f>AVERAGE(F395:F410)</f>
        <v>20.686666666666664</v>
      </c>
      <c r="G412" s="69">
        <f>AVERAGE(G395:G410)</f>
        <v>71.63333333333334</v>
      </c>
      <c r="H412" s="69">
        <f>H421-H396</f>
        <v>2024</v>
      </c>
      <c r="I412" s="69">
        <f>AVERAGE(I395:I410)</f>
        <v>18.853333333333332</v>
      </c>
      <c r="J412" s="69">
        <f>AVERAGE(J395:J410)</f>
        <v>81.14</v>
      </c>
      <c r="K412" s="69">
        <f>K421-K396</f>
        <v>1474</v>
      </c>
      <c r="M412" s="15"/>
      <c r="N412" s="70"/>
    </row>
    <row r="413" spans="1:14" x14ac:dyDescent="0.2">
      <c r="A413" s="11" t="s">
        <v>1330</v>
      </c>
      <c r="B413" s="67">
        <v>23</v>
      </c>
      <c r="C413" s="67">
        <v>43</v>
      </c>
      <c r="D413" s="67">
        <v>2500</v>
      </c>
      <c r="N413" s="70"/>
    </row>
    <row r="414" spans="1:14" x14ac:dyDescent="0.2">
      <c r="A414" s="11" t="s">
        <v>1331</v>
      </c>
      <c r="B414" s="67">
        <v>22</v>
      </c>
      <c r="C414" s="67">
        <v>45</v>
      </c>
      <c r="D414" s="67">
        <v>2500</v>
      </c>
      <c r="N414" s="70"/>
    </row>
    <row r="415" spans="1:14" x14ac:dyDescent="0.2">
      <c r="A415" s="11" t="s">
        <v>1332</v>
      </c>
      <c r="B415" s="67">
        <v>21</v>
      </c>
      <c r="C415" s="67">
        <v>48</v>
      </c>
      <c r="D415" s="67">
        <v>2500</v>
      </c>
      <c r="N415" s="70"/>
    </row>
    <row r="416" spans="1:14" x14ac:dyDescent="0.2">
      <c r="A416" s="11" t="s">
        <v>1333</v>
      </c>
      <c r="B416" s="67">
        <v>21</v>
      </c>
      <c r="C416" s="67">
        <v>48</v>
      </c>
      <c r="D416" s="67">
        <v>2500</v>
      </c>
      <c r="N416" s="70"/>
    </row>
    <row r="417" spans="1:14" x14ac:dyDescent="0.2">
      <c r="A417" s="11" t="s">
        <v>1334</v>
      </c>
      <c r="B417" s="67">
        <v>20</v>
      </c>
      <c r="C417" s="67">
        <v>46</v>
      </c>
      <c r="D417" s="67">
        <v>2500</v>
      </c>
      <c r="N417" s="70"/>
    </row>
    <row r="418" spans="1:14" x14ac:dyDescent="0.2">
      <c r="A418" s="11" t="s">
        <v>1335</v>
      </c>
      <c r="B418" s="67">
        <v>20</v>
      </c>
      <c r="C418" s="67">
        <v>45</v>
      </c>
      <c r="D418" s="67">
        <v>2500</v>
      </c>
      <c r="N418" s="70"/>
    </row>
    <row r="419" spans="1:14" x14ac:dyDescent="0.2">
      <c r="A419" s="11" t="s">
        <v>1336</v>
      </c>
      <c r="B419" s="67">
        <v>21</v>
      </c>
      <c r="C419" s="67">
        <v>42</v>
      </c>
      <c r="D419" s="67">
        <v>2500</v>
      </c>
      <c r="N419" s="70"/>
    </row>
    <row r="420" spans="1:14" x14ac:dyDescent="0.2">
      <c r="A420" s="11" t="s">
        <v>1337</v>
      </c>
      <c r="B420" s="67">
        <v>23</v>
      </c>
      <c r="C420" s="67">
        <v>38</v>
      </c>
      <c r="D420" s="67">
        <v>2016</v>
      </c>
      <c r="F420" s="8">
        <v>19.100000000000001</v>
      </c>
      <c r="G420" s="8">
        <v>72.3</v>
      </c>
      <c r="H420" s="8">
        <v>225566</v>
      </c>
      <c r="I420" s="8">
        <v>21.1</v>
      </c>
      <c r="J420" s="8">
        <v>73.2</v>
      </c>
      <c r="K420" s="8">
        <v>225245</v>
      </c>
      <c r="N420" s="70"/>
    </row>
    <row r="421" spans="1:14" x14ac:dyDescent="0.2">
      <c r="A421" s="11" t="s">
        <v>1338</v>
      </c>
      <c r="B421" s="67">
        <v>25</v>
      </c>
      <c r="C421" s="67">
        <v>33</v>
      </c>
      <c r="D421" s="67">
        <v>2274</v>
      </c>
      <c r="F421" s="8">
        <v>21.5</v>
      </c>
      <c r="G421" s="8">
        <v>64.8</v>
      </c>
      <c r="H421" s="8">
        <v>225566</v>
      </c>
      <c r="I421" s="8">
        <v>23.7</v>
      </c>
      <c r="J421" s="8">
        <v>64.900000000000006</v>
      </c>
      <c r="K421" s="8">
        <v>225245</v>
      </c>
      <c r="N421" s="70"/>
    </row>
    <row r="422" spans="1:14" x14ac:dyDescent="0.2">
      <c r="A422" s="11" t="s">
        <v>1339</v>
      </c>
      <c r="B422" s="67">
        <v>26</v>
      </c>
      <c r="C422" s="67">
        <v>31</v>
      </c>
      <c r="D422" s="67">
        <v>2274</v>
      </c>
      <c r="F422" s="8">
        <v>23.1</v>
      </c>
      <c r="G422" s="8">
        <v>61.8</v>
      </c>
      <c r="H422" s="8">
        <v>225575</v>
      </c>
      <c r="I422" s="8">
        <v>25</v>
      </c>
      <c r="J422" s="8">
        <v>58.7</v>
      </c>
      <c r="K422" s="8">
        <v>225245</v>
      </c>
      <c r="N422" s="70"/>
    </row>
    <row r="423" spans="1:14" x14ac:dyDescent="0.2">
      <c r="A423" s="11" t="s">
        <v>1340</v>
      </c>
      <c r="B423" s="67">
        <v>27</v>
      </c>
      <c r="C423" s="67">
        <v>31</v>
      </c>
      <c r="D423" s="67">
        <v>2274</v>
      </c>
      <c r="F423" s="8">
        <v>28.1</v>
      </c>
      <c r="G423" s="8">
        <v>48.5</v>
      </c>
      <c r="H423" s="8">
        <v>225575</v>
      </c>
      <c r="I423" s="8">
        <v>27</v>
      </c>
      <c r="J423" s="8">
        <v>52</v>
      </c>
      <c r="K423" s="8">
        <v>225245</v>
      </c>
      <c r="N423" s="70"/>
    </row>
    <row r="424" spans="1:14" x14ac:dyDescent="0.2">
      <c r="A424" s="11" t="s">
        <v>1340</v>
      </c>
      <c r="B424" s="67">
        <v>28</v>
      </c>
      <c r="C424" s="67">
        <v>31</v>
      </c>
      <c r="D424" s="67">
        <v>2274</v>
      </c>
      <c r="F424" s="8">
        <v>30</v>
      </c>
      <c r="G424" s="8">
        <v>45</v>
      </c>
      <c r="H424" s="8">
        <v>225575</v>
      </c>
      <c r="I424" s="8">
        <v>28.6</v>
      </c>
      <c r="J424" s="8">
        <v>48.5</v>
      </c>
      <c r="K424" s="8">
        <v>225245</v>
      </c>
      <c r="N424" s="70"/>
    </row>
    <row r="425" spans="1:14" x14ac:dyDescent="0.2">
      <c r="A425" s="11" t="s">
        <v>1341</v>
      </c>
      <c r="B425" s="67">
        <v>28</v>
      </c>
      <c r="C425" s="67">
        <v>29</v>
      </c>
      <c r="D425" s="67">
        <v>0</v>
      </c>
      <c r="F425" s="8">
        <v>28.6</v>
      </c>
      <c r="G425" s="8">
        <v>42.7</v>
      </c>
      <c r="H425" s="8">
        <v>225575</v>
      </c>
      <c r="I425" s="8">
        <v>29.6</v>
      </c>
      <c r="J425" s="8">
        <v>40.700000000000003</v>
      </c>
      <c r="K425" s="8">
        <v>225245</v>
      </c>
      <c r="N425" s="70"/>
    </row>
    <row r="426" spans="1:14" x14ac:dyDescent="0.2">
      <c r="A426" s="11" t="s">
        <v>1342</v>
      </c>
      <c r="B426" s="67">
        <v>29</v>
      </c>
      <c r="C426" s="67">
        <v>29</v>
      </c>
      <c r="D426" s="67">
        <v>0</v>
      </c>
      <c r="F426" s="8">
        <v>29.5</v>
      </c>
      <c r="G426" s="8">
        <v>40.799999999999997</v>
      </c>
      <c r="H426" s="8">
        <v>225910</v>
      </c>
      <c r="I426" s="8">
        <v>30.2</v>
      </c>
      <c r="J426" s="8">
        <v>40.6</v>
      </c>
      <c r="K426" s="8">
        <v>225412</v>
      </c>
      <c r="N426" s="70"/>
    </row>
    <row r="427" spans="1:14" x14ac:dyDescent="0.2">
      <c r="A427" s="11" t="s">
        <v>1343</v>
      </c>
      <c r="B427" s="67">
        <v>29</v>
      </c>
      <c r="C427" s="67">
        <v>29</v>
      </c>
      <c r="D427" s="67">
        <v>0</v>
      </c>
      <c r="F427" s="8">
        <v>30.5</v>
      </c>
      <c r="G427" s="8">
        <v>40.9</v>
      </c>
      <c r="H427" s="8">
        <v>225910</v>
      </c>
      <c r="I427" s="8">
        <v>31</v>
      </c>
      <c r="J427" s="8">
        <v>38.700000000000003</v>
      </c>
      <c r="K427" s="8">
        <v>225538</v>
      </c>
      <c r="N427" s="70"/>
    </row>
    <row r="428" spans="1:14" x14ac:dyDescent="0.2">
      <c r="A428" s="11" t="s">
        <v>1344</v>
      </c>
      <c r="B428" s="67">
        <v>30</v>
      </c>
      <c r="C428" s="67">
        <v>27</v>
      </c>
      <c r="D428" s="67">
        <v>0</v>
      </c>
      <c r="F428" s="8">
        <v>31.6</v>
      </c>
      <c r="G428" s="8">
        <v>43.2</v>
      </c>
      <c r="H428" s="8">
        <v>225910</v>
      </c>
      <c r="I428" s="8">
        <v>32.299999999999997</v>
      </c>
      <c r="J428" s="8">
        <v>37</v>
      </c>
      <c r="K428" s="8">
        <v>225629</v>
      </c>
      <c r="N428" s="70"/>
    </row>
    <row r="429" spans="1:14" x14ac:dyDescent="0.2">
      <c r="A429" s="11" t="s">
        <v>1345</v>
      </c>
      <c r="B429" s="67">
        <v>30</v>
      </c>
      <c r="C429" s="67">
        <v>26</v>
      </c>
      <c r="D429" s="67">
        <v>0</v>
      </c>
      <c r="F429" s="8">
        <v>28</v>
      </c>
      <c r="G429" s="8">
        <v>44.8</v>
      </c>
      <c r="H429" s="8">
        <v>225963</v>
      </c>
      <c r="I429" s="8">
        <v>21.9</v>
      </c>
      <c r="J429" s="8">
        <v>67.5</v>
      </c>
      <c r="K429" s="8">
        <v>225750</v>
      </c>
      <c r="N429" s="70"/>
    </row>
    <row r="430" spans="1:14" x14ac:dyDescent="0.2">
      <c r="A430" s="11" t="s">
        <v>1346</v>
      </c>
      <c r="B430" s="67">
        <v>30</v>
      </c>
      <c r="C430" s="67">
        <v>27</v>
      </c>
      <c r="D430" s="67">
        <v>0</v>
      </c>
      <c r="F430" s="8">
        <v>26.8</v>
      </c>
      <c r="G430" s="8">
        <v>45.2</v>
      </c>
      <c r="H430" s="8">
        <v>226153</v>
      </c>
      <c r="I430" s="8">
        <v>20.8</v>
      </c>
      <c r="J430" s="8">
        <v>69.099999999999994</v>
      </c>
      <c r="K430" s="8">
        <v>225855</v>
      </c>
      <c r="N430" s="70"/>
    </row>
    <row r="431" spans="1:14" x14ac:dyDescent="0.2">
      <c r="A431" s="11" t="s">
        <v>1347</v>
      </c>
      <c r="B431" s="67">
        <v>28</v>
      </c>
      <c r="C431" s="67">
        <v>31</v>
      </c>
      <c r="D431" s="67">
        <v>2274</v>
      </c>
      <c r="F431" s="8">
        <v>25.1</v>
      </c>
      <c r="G431" s="8">
        <v>48.6</v>
      </c>
      <c r="H431" s="8">
        <v>226153</v>
      </c>
      <c r="I431" s="8">
        <v>20.5</v>
      </c>
      <c r="J431" s="8">
        <v>69.7</v>
      </c>
      <c r="K431" s="8">
        <v>225956</v>
      </c>
      <c r="N431" s="70"/>
    </row>
    <row r="432" spans="1:14" x14ac:dyDescent="0.2">
      <c r="A432" s="11" t="s">
        <v>1348</v>
      </c>
      <c r="B432" s="67">
        <v>26</v>
      </c>
      <c r="C432" s="67">
        <v>40</v>
      </c>
      <c r="D432" s="67">
        <v>2866</v>
      </c>
      <c r="F432" s="8">
        <v>21.8</v>
      </c>
      <c r="G432" s="8">
        <v>71.900000000000006</v>
      </c>
      <c r="H432" s="8">
        <v>226086</v>
      </c>
      <c r="I432" s="8">
        <v>25.9</v>
      </c>
      <c r="J432" s="8">
        <v>46.6</v>
      </c>
      <c r="K432" s="8">
        <v>226413</v>
      </c>
      <c r="N432" s="70"/>
    </row>
    <row r="433" spans="1:14" x14ac:dyDescent="0.2">
      <c r="A433" s="11" t="s">
        <v>1349</v>
      </c>
      <c r="B433" s="67">
        <v>24</v>
      </c>
      <c r="C433" s="67">
        <v>48</v>
      </c>
      <c r="D433" s="67">
        <v>2500</v>
      </c>
      <c r="F433" s="8">
        <v>24.4</v>
      </c>
      <c r="G433" s="8">
        <v>46.7</v>
      </c>
      <c r="H433" s="8">
        <v>226812</v>
      </c>
      <c r="I433" s="8">
        <v>18.3</v>
      </c>
      <c r="J433" s="8">
        <v>77</v>
      </c>
      <c r="K433" s="8">
        <v>226413</v>
      </c>
      <c r="N433" s="70"/>
    </row>
    <row r="434" spans="1:14" x14ac:dyDescent="0.2">
      <c r="A434" s="11" t="s">
        <v>1350</v>
      </c>
      <c r="B434" s="67">
        <v>23</v>
      </c>
      <c r="C434" s="67">
        <v>53</v>
      </c>
      <c r="D434" s="67">
        <v>2851</v>
      </c>
      <c r="F434" s="8">
        <v>23.5</v>
      </c>
      <c r="G434" s="8">
        <v>48.6</v>
      </c>
      <c r="H434" s="8">
        <v>226206</v>
      </c>
      <c r="I434" s="8">
        <v>17.399999999999999</v>
      </c>
      <c r="J434" s="8">
        <v>77.3</v>
      </c>
      <c r="K434" s="8">
        <v>226499</v>
      </c>
      <c r="N434" s="70"/>
    </row>
    <row r="435" spans="1:14" x14ac:dyDescent="0.2">
      <c r="A435" s="11" t="s">
        <v>1351</v>
      </c>
      <c r="B435" s="67">
        <v>22</v>
      </c>
      <c r="C435" s="67">
        <v>57</v>
      </c>
      <c r="D435" s="67">
        <v>2851</v>
      </c>
      <c r="F435" s="8">
        <v>23</v>
      </c>
      <c r="G435" s="8">
        <v>50.4</v>
      </c>
      <c r="H435" s="8">
        <v>226301</v>
      </c>
      <c r="I435" s="8">
        <v>17.100000000000001</v>
      </c>
      <c r="J435" s="8">
        <v>77.099999999999994</v>
      </c>
      <c r="K435" s="8">
        <v>226693</v>
      </c>
      <c r="N435" s="70"/>
    </row>
    <row r="436" spans="1:14" x14ac:dyDescent="0.2">
      <c r="A436" s="11" t="s">
        <v>1352</v>
      </c>
      <c r="B436" s="67">
        <v>22</v>
      </c>
      <c r="C436" s="67">
        <v>60</v>
      </c>
      <c r="D436" s="67">
        <v>3186.6</v>
      </c>
      <c r="E436" s="67">
        <v>1880.8583333333333</v>
      </c>
      <c r="F436" s="69">
        <f>AVERAGE(F419:F434)</f>
        <v>26.106666666666669</v>
      </c>
      <c r="G436" s="69">
        <f>AVERAGE(G419:G434)</f>
        <v>51.053333333333335</v>
      </c>
      <c r="H436" s="69">
        <f>H445-H420</f>
        <v>1481</v>
      </c>
      <c r="I436" s="69">
        <f>AVERAGE(I419:I434)</f>
        <v>24.886666666666663</v>
      </c>
      <c r="J436" s="69">
        <f>AVERAGE(J419:J434)</f>
        <v>57.43333333333333</v>
      </c>
      <c r="K436" s="69">
        <f>K445-K420</f>
        <v>1473</v>
      </c>
      <c r="M436" s="15"/>
      <c r="N436" s="70"/>
    </row>
    <row r="437" spans="1:14" x14ac:dyDescent="0.2">
      <c r="A437" s="98">
        <v>44154</v>
      </c>
      <c r="B437" s="67">
        <v>21</v>
      </c>
      <c r="C437" s="67">
        <v>64</v>
      </c>
      <c r="D437" s="67">
        <v>3186.6</v>
      </c>
      <c r="M437" s="15"/>
      <c r="N437" s="70"/>
    </row>
    <row r="438" spans="1:14" x14ac:dyDescent="0.2">
      <c r="A438" s="98">
        <v>44154.041666666664</v>
      </c>
      <c r="B438" s="67">
        <v>20</v>
      </c>
      <c r="C438" s="67">
        <v>68</v>
      </c>
      <c r="D438" s="67">
        <v>3186.6</v>
      </c>
      <c r="N438" s="70"/>
    </row>
    <row r="439" spans="1:14" x14ac:dyDescent="0.2">
      <c r="A439" s="98">
        <v>44154.083333333336</v>
      </c>
      <c r="B439" s="67">
        <v>19</v>
      </c>
      <c r="C439" s="67">
        <v>72</v>
      </c>
      <c r="D439" s="67">
        <v>3219</v>
      </c>
      <c r="N439" s="70"/>
    </row>
    <row r="440" spans="1:14" x14ac:dyDescent="0.2">
      <c r="A440" s="98">
        <v>44154.125</v>
      </c>
      <c r="B440" s="67">
        <v>18</v>
      </c>
      <c r="C440" s="67">
        <v>74</v>
      </c>
      <c r="D440" s="67">
        <v>3219</v>
      </c>
      <c r="N440" s="70"/>
    </row>
    <row r="441" spans="1:14" x14ac:dyDescent="0.2">
      <c r="A441" s="98">
        <v>44154.166666666664</v>
      </c>
      <c r="B441" s="67">
        <v>18</v>
      </c>
      <c r="C441" s="67">
        <v>74</v>
      </c>
      <c r="D441" s="67">
        <v>3219</v>
      </c>
      <c r="N441" s="70"/>
    </row>
    <row r="442" spans="1:14" x14ac:dyDescent="0.2">
      <c r="A442" s="98">
        <v>44154.208333333336</v>
      </c>
      <c r="B442" s="67">
        <v>18</v>
      </c>
      <c r="C442" s="67">
        <v>75</v>
      </c>
      <c r="D442" s="67">
        <v>3219</v>
      </c>
      <c r="N442" s="70"/>
    </row>
    <row r="443" spans="1:14" x14ac:dyDescent="0.2">
      <c r="A443" s="98">
        <v>44154.25</v>
      </c>
      <c r="B443" s="67">
        <v>18</v>
      </c>
      <c r="C443" s="67">
        <v>73</v>
      </c>
      <c r="D443" s="67">
        <v>3219</v>
      </c>
      <c r="N443" s="70"/>
    </row>
    <row r="444" spans="1:14" x14ac:dyDescent="0.2">
      <c r="A444" s="98">
        <v>44154.291666666664</v>
      </c>
      <c r="B444" s="67">
        <v>20</v>
      </c>
      <c r="C444" s="67">
        <v>63</v>
      </c>
      <c r="D444" s="67">
        <v>3186.6</v>
      </c>
      <c r="F444" s="8">
        <v>17.2</v>
      </c>
      <c r="G444" s="8">
        <v>83.6</v>
      </c>
      <c r="H444" s="8">
        <v>227096</v>
      </c>
      <c r="I444" s="8">
        <v>19.899999999999999</v>
      </c>
      <c r="J444" s="8">
        <v>80.5</v>
      </c>
      <c r="K444" s="8">
        <v>226635</v>
      </c>
      <c r="N444" s="70"/>
    </row>
    <row r="445" spans="1:14" x14ac:dyDescent="0.2">
      <c r="A445" s="98">
        <v>44154.333333333336</v>
      </c>
      <c r="B445" s="67">
        <v>23</v>
      </c>
      <c r="C445" s="67">
        <v>51</v>
      </c>
      <c r="D445" s="67">
        <v>2851</v>
      </c>
      <c r="F445" s="8">
        <v>19.600000000000001</v>
      </c>
      <c r="G445" s="8">
        <v>74.3</v>
      </c>
      <c r="H445" s="8">
        <v>227047</v>
      </c>
      <c r="I445" s="8">
        <v>18.3</v>
      </c>
      <c r="J445" s="8">
        <v>83</v>
      </c>
      <c r="K445" s="8">
        <v>226718</v>
      </c>
      <c r="N445" s="70"/>
    </row>
    <row r="446" spans="1:14" x14ac:dyDescent="0.2">
      <c r="A446" s="98">
        <v>44154.375</v>
      </c>
      <c r="B446" s="67">
        <v>26</v>
      </c>
      <c r="C446" s="67">
        <v>37</v>
      </c>
      <c r="D446" s="67">
        <v>2274</v>
      </c>
      <c r="F446" s="8">
        <v>21.1</v>
      </c>
      <c r="G446" s="8">
        <v>69.2</v>
      </c>
      <c r="H446" s="8">
        <v>227417</v>
      </c>
      <c r="I446" s="8">
        <v>18.600000000000001</v>
      </c>
      <c r="J446" s="8">
        <v>87.4</v>
      </c>
      <c r="K446" s="8">
        <v>226800</v>
      </c>
      <c r="N446" s="70"/>
    </row>
    <row r="447" spans="1:14" x14ac:dyDescent="0.2">
      <c r="A447" s="98">
        <v>44154.458333333336</v>
      </c>
      <c r="B447" s="67">
        <v>28</v>
      </c>
      <c r="C447" s="67">
        <v>27</v>
      </c>
      <c r="D447" s="67">
        <v>0</v>
      </c>
      <c r="F447" s="8">
        <v>22.6</v>
      </c>
      <c r="G447" s="8">
        <v>58.4</v>
      </c>
      <c r="H447" s="8">
        <v>227417</v>
      </c>
      <c r="I447" s="8">
        <v>19.899999999999999</v>
      </c>
      <c r="J447" s="8">
        <v>79.400000000000006</v>
      </c>
      <c r="K447" s="8">
        <v>226800</v>
      </c>
      <c r="N447" s="70"/>
    </row>
    <row r="448" spans="1:14" x14ac:dyDescent="0.2">
      <c r="A448" s="98">
        <v>44154.458333333336</v>
      </c>
      <c r="B448" s="67">
        <v>30</v>
      </c>
      <c r="C448" s="67">
        <v>20</v>
      </c>
      <c r="D448" s="67">
        <v>0</v>
      </c>
      <c r="F448" s="8">
        <v>24.8</v>
      </c>
      <c r="G448" s="8">
        <v>56</v>
      </c>
      <c r="H448" s="8">
        <v>227750</v>
      </c>
      <c r="I448" s="8">
        <v>19.7</v>
      </c>
      <c r="J448" s="8">
        <v>82.7</v>
      </c>
      <c r="K448" s="8">
        <v>226968</v>
      </c>
      <c r="N448" s="70"/>
    </row>
    <row r="449" spans="1:14" x14ac:dyDescent="0.2">
      <c r="A449" s="98">
        <v>44154.5</v>
      </c>
      <c r="B449" s="67">
        <v>31</v>
      </c>
      <c r="C449" s="67">
        <v>14</v>
      </c>
      <c r="D449" s="67">
        <v>0</v>
      </c>
      <c r="F449" s="8">
        <v>25.8</v>
      </c>
      <c r="G449" s="8">
        <v>51.9</v>
      </c>
      <c r="H449" s="8">
        <v>228011</v>
      </c>
      <c r="I449" s="8">
        <v>21.3</v>
      </c>
      <c r="J449" s="8">
        <v>72.099999999999994</v>
      </c>
      <c r="K449" s="8">
        <v>227098</v>
      </c>
      <c r="N449" s="70"/>
    </row>
    <row r="450" spans="1:14" x14ac:dyDescent="0.2">
      <c r="A450" s="98">
        <v>44154.541666666664</v>
      </c>
      <c r="B450" s="67">
        <v>32</v>
      </c>
      <c r="C450" s="67">
        <v>1</v>
      </c>
      <c r="D450" s="67">
        <v>0</v>
      </c>
      <c r="F450" s="8">
        <v>27.5</v>
      </c>
      <c r="G450" s="8">
        <v>47.5</v>
      </c>
      <c r="H450" s="8">
        <v>228011</v>
      </c>
      <c r="I450" s="8">
        <v>20.6</v>
      </c>
      <c r="J450" s="8">
        <v>75.900000000000006</v>
      </c>
      <c r="K450" s="8">
        <v>227098</v>
      </c>
      <c r="N450" s="70"/>
    </row>
    <row r="451" spans="1:14" x14ac:dyDescent="0.2">
      <c r="A451" s="98">
        <v>44154.583333333336</v>
      </c>
      <c r="B451" s="67">
        <v>32</v>
      </c>
      <c r="C451" s="67">
        <v>8</v>
      </c>
      <c r="D451" s="67">
        <v>0</v>
      </c>
      <c r="F451" s="8">
        <v>27</v>
      </c>
      <c r="G451" s="8">
        <v>45.3</v>
      </c>
      <c r="H451" s="8">
        <v>228011</v>
      </c>
      <c r="I451" s="8">
        <v>21</v>
      </c>
      <c r="J451" s="8">
        <v>72.5</v>
      </c>
      <c r="K451" s="8">
        <v>227229</v>
      </c>
      <c r="N451" s="70"/>
    </row>
    <row r="452" spans="1:14" x14ac:dyDescent="0.2">
      <c r="A452" s="98">
        <v>44154.625</v>
      </c>
      <c r="B452" s="67">
        <v>33</v>
      </c>
      <c r="C452" s="67">
        <v>7</v>
      </c>
      <c r="D452" s="67">
        <v>0</v>
      </c>
      <c r="F452" s="8">
        <v>27.2</v>
      </c>
      <c r="G452" s="8">
        <v>44.2</v>
      </c>
      <c r="H452" s="8">
        <v>228273</v>
      </c>
      <c r="I452" s="8">
        <v>18.399999999999999</v>
      </c>
      <c r="J452" s="8">
        <v>78.099999999999994</v>
      </c>
      <c r="K452" s="8">
        <v>227319</v>
      </c>
      <c r="N452" s="70"/>
    </row>
    <row r="453" spans="1:14" x14ac:dyDescent="0.2">
      <c r="A453" s="98">
        <v>44154.666666666664</v>
      </c>
      <c r="B453" s="67">
        <v>32</v>
      </c>
      <c r="C453" s="67">
        <v>7</v>
      </c>
      <c r="D453" s="67">
        <v>0</v>
      </c>
      <c r="F453" s="8">
        <v>28.3</v>
      </c>
      <c r="G453" s="8">
        <v>42.2</v>
      </c>
      <c r="H453" s="8">
        <v>228273</v>
      </c>
      <c r="I453" s="8">
        <v>20.9</v>
      </c>
      <c r="J453" s="8">
        <v>75.599999999999994</v>
      </c>
      <c r="K453" s="8">
        <v>227319</v>
      </c>
      <c r="N453" s="70"/>
    </row>
    <row r="454" spans="1:14" x14ac:dyDescent="0.2">
      <c r="A454" s="98">
        <v>44154.708333333336</v>
      </c>
      <c r="B454" s="67">
        <v>32</v>
      </c>
      <c r="C454" s="67">
        <v>8</v>
      </c>
      <c r="D454" s="67">
        <v>0</v>
      </c>
      <c r="F454" s="8">
        <v>26.5</v>
      </c>
      <c r="G454" s="8">
        <v>41.3</v>
      </c>
      <c r="H454" s="8">
        <v>228273</v>
      </c>
      <c r="I454" s="8">
        <v>18.5</v>
      </c>
      <c r="J454" s="8">
        <v>73.3</v>
      </c>
      <c r="K454" s="8">
        <v>227490</v>
      </c>
      <c r="N454" s="70"/>
    </row>
    <row r="455" spans="1:14" x14ac:dyDescent="0.2">
      <c r="A455" s="98">
        <v>44154.75</v>
      </c>
      <c r="B455" s="67">
        <v>28</v>
      </c>
      <c r="C455" s="67">
        <v>15</v>
      </c>
      <c r="D455" s="67">
        <v>0</v>
      </c>
      <c r="F455" s="8">
        <v>24.6</v>
      </c>
      <c r="G455" s="8">
        <v>46.6</v>
      </c>
      <c r="H455" s="8">
        <v>228536</v>
      </c>
      <c r="I455" s="8">
        <v>18.8</v>
      </c>
      <c r="J455" s="8">
        <v>72.8</v>
      </c>
      <c r="K455" s="8">
        <v>227572</v>
      </c>
      <c r="N455" s="70"/>
    </row>
    <row r="456" spans="1:14" x14ac:dyDescent="0.2">
      <c r="A456" s="98">
        <v>44154.791666666664</v>
      </c>
      <c r="B456" s="67">
        <v>25</v>
      </c>
      <c r="C456" s="67">
        <v>32</v>
      </c>
      <c r="D456" s="67">
        <v>2274</v>
      </c>
      <c r="F456" s="8">
        <v>23.4</v>
      </c>
      <c r="G456" s="8">
        <v>48.5</v>
      </c>
      <c r="H456" s="8">
        <v>228565</v>
      </c>
      <c r="I456" s="8">
        <v>17.2</v>
      </c>
      <c r="J456" s="8">
        <v>76.400000000000006</v>
      </c>
      <c r="K456" s="8">
        <v>227703</v>
      </c>
      <c r="N456" s="70"/>
    </row>
    <row r="457" spans="1:14" x14ac:dyDescent="0.2">
      <c r="A457" s="98">
        <v>44154.833333333336</v>
      </c>
      <c r="B457" s="67">
        <v>22</v>
      </c>
      <c r="C457" s="67">
        <v>55</v>
      </c>
      <c r="D457" s="67">
        <v>2851</v>
      </c>
      <c r="F457" s="8">
        <v>24.3</v>
      </c>
      <c r="G457" s="8">
        <v>50</v>
      </c>
      <c r="H457" s="8">
        <v>228783</v>
      </c>
      <c r="I457" s="8">
        <v>17.5</v>
      </c>
      <c r="J457" s="8">
        <v>77.3</v>
      </c>
      <c r="K457" s="8">
        <v>227747</v>
      </c>
      <c r="N457" s="70"/>
    </row>
    <row r="458" spans="1:14" x14ac:dyDescent="0.2">
      <c r="A458" s="98">
        <v>44154.875</v>
      </c>
      <c r="B458" s="67">
        <v>20</v>
      </c>
      <c r="C458" s="67">
        <v>64</v>
      </c>
      <c r="D458" s="67">
        <v>3186.6</v>
      </c>
      <c r="F458" s="8">
        <v>23.6</v>
      </c>
      <c r="G458" s="8">
        <v>52</v>
      </c>
      <c r="H458" s="8">
        <v>228822</v>
      </c>
      <c r="I458" s="8">
        <v>18.899999999999999</v>
      </c>
      <c r="J458" s="8">
        <v>74.400000000000006</v>
      </c>
      <c r="K458" s="8">
        <v>227830</v>
      </c>
      <c r="N458" s="70"/>
    </row>
    <row r="459" spans="1:14" x14ac:dyDescent="0.2">
      <c r="A459" s="98">
        <v>44154.916666666664</v>
      </c>
      <c r="B459" s="67">
        <v>19</v>
      </c>
      <c r="C459" s="67">
        <v>69</v>
      </c>
      <c r="D459" s="67">
        <v>2249.1999999999998</v>
      </c>
      <c r="F459" s="8">
        <v>22.1</v>
      </c>
      <c r="G459" s="8">
        <v>59.6</v>
      </c>
      <c r="H459" s="8">
        <v>228909</v>
      </c>
      <c r="I459" s="8">
        <v>18.8</v>
      </c>
      <c r="J459" s="8">
        <v>76.400000000000006</v>
      </c>
      <c r="K459" s="8">
        <v>227910</v>
      </c>
      <c r="N459" s="70"/>
    </row>
    <row r="460" spans="1:14" x14ac:dyDescent="0.2">
      <c r="A460" s="98">
        <v>44154.958333333336</v>
      </c>
      <c r="B460" s="67">
        <v>18</v>
      </c>
      <c r="C460" s="67">
        <v>70</v>
      </c>
      <c r="D460" s="67">
        <v>3219</v>
      </c>
      <c r="E460" s="67">
        <v>1856.6499999999999</v>
      </c>
      <c r="F460" s="69">
        <f>AVERAGE(F443:F458)</f>
        <v>24.233333333333338</v>
      </c>
      <c r="G460" s="69">
        <f>AVERAGE(G443:G458)</f>
        <v>54.06666666666667</v>
      </c>
      <c r="H460" s="69">
        <f>H469-H444</f>
        <v>2769</v>
      </c>
      <c r="I460" s="69">
        <f>AVERAGE(I443:I458)</f>
        <v>19.3</v>
      </c>
      <c r="J460" s="69">
        <f>AVERAGE(J443:J458)</f>
        <v>77.426666666666677</v>
      </c>
      <c r="K460" s="69">
        <f>K469-K444</f>
        <v>1752</v>
      </c>
      <c r="M460" s="15"/>
      <c r="N460" s="70"/>
    </row>
    <row r="461" spans="1:14" x14ac:dyDescent="0.2">
      <c r="A461" s="11" t="s">
        <v>1353</v>
      </c>
      <c r="B461" s="67">
        <v>20</v>
      </c>
      <c r="C461" s="67">
        <v>75</v>
      </c>
      <c r="D461" s="67">
        <v>3951.4</v>
      </c>
      <c r="N461" s="70"/>
    </row>
    <row r="462" spans="1:14" x14ac:dyDescent="0.2">
      <c r="A462" s="11" t="s">
        <v>1354</v>
      </c>
      <c r="B462" s="67">
        <v>19</v>
      </c>
      <c r="C462" s="67">
        <v>77</v>
      </c>
      <c r="D462" s="67">
        <v>3219</v>
      </c>
      <c r="N462" s="70"/>
    </row>
    <row r="463" spans="1:14" x14ac:dyDescent="0.2">
      <c r="A463" s="11" t="s">
        <v>1355</v>
      </c>
      <c r="B463" s="67">
        <v>19</v>
      </c>
      <c r="C463" s="67">
        <v>78</v>
      </c>
      <c r="D463" s="67">
        <v>3219</v>
      </c>
      <c r="N463" s="70"/>
    </row>
    <row r="464" spans="1:14" x14ac:dyDescent="0.2">
      <c r="A464" s="11" t="s">
        <v>1356</v>
      </c>
      <c r="B464" s="67">
        <v>19</v>
      </c>
      <c r="C464" s="67">
        <v>78</v>
      </c>
      <c r="D464" s="67">
        <v>3219</v>
      </c>
      <c r="N464" s="70"/>
    </row>
    <row r="465" spans="1:14" x14ac:dyDescent="0.2">
      <c r="A465" s="11" t="s">
        <v>1357</v>
      </c>
      <c r="B465" s="67">
        <v>18</v>
      </c>
      <c r="C465" s="67">
        <v>80</v>
      </c>
      <c r="D465" s="67">
        <v>3508.8</v>
      </c>
      <c r="N465" s="70"/>
    </row>
    <row r="466" spans="1:14" x14ac:dyDescent="0.2">
      <c r="A466" s="11" t="s">
        <v>1358</v>
      </c>
      <c r="B466" s="67">
        <v>18</v>
      </c>
      <c r="C466" s="67">
        <v>80</v>
      </c>
      <c r="D466" s="67">
        <v>3508.8</v>
      </c>
      <c r="N466" s="70"/>
    </row>
    <row r="467" spans="1:14" x14ac:dyDescent="0.2">
      <c r="A467" s="11" t="s">
        <v>1359</v>
      </c>
      <c r="B467" s="67">
        <v>18</v>
      </c>
      <c r="C467" s="67">
        <v>82</v>
      </c>
      <c r="D467" s="67">
        <v>3508.8</v>
      </c>
      <c r="N467" s="70"/>
    </row>
    <row r="468" spans="1:14" x14ac:dyDescent="0.2">
      <c r="A468" s="11" t="s">
        <v>1360</v>
      </c>
      <c r="B468" s="67">
        <v>18</v>
      </c>
      <c r="C468" s="67">
        <v>80</v>
      </c>
      <c r="D468" s="67">
        <v>3508.8</v>
      </c>
      <c r="F468" s="8">
        <v>26.2</v>
      </c>
      <c r="G468" s="8">
        <v>80</v>
      </c>
      <c r="H468" s="8">
        <v>229544</v>
      </c>
      <c r="I468" s="8">
        <v>19.600000000000001</v>
      </c>
      <c r="J468" s="8">
        <v>83.5</v>
      </c>
      <c r="K468" s="8">
        <v>228314</v>
      </c>
      <c r="N468" s="70"/>
    </row>
    <row r="469" spans="1:14" x14ac:dyDescent="0.2">
      <c r="A469" s="11" t="s">
        <v>1361</v>
      </c>
      <c r="B469" s="67">
        <v>19</v>
      </c>
      <c r="C469" s="67">
        <v>77</v>
      </c>
      <c r="D469" s="67">
        <v>3219</v>
      </c>
      <c r="F469" s="8">
        <v>18.399999999999999</v>
      </c>
      <c r="G469" s="8">
        <v>85.5</v>
      </c>
      <c r="H469" s="8">
        <v>229865</v>
      </c>
      <c r="I469" s="8">
        <v>18.7</v>
      </c>
      <c r="J469" s="8">
        <v>87.4</v>
      </c>
      <c r="K469" s="8">
        <v>228387</v>
      </c>
      <c r="N469" s="70"/>
    </row>
    <row r="470" spans="1:14" x14ac:dyDescent="0.2">
      <c r="A470" s="11" t="s">
        <v>1362</v>
      </c>
      <c r="B470" s="67">
        <v>20</v>
      </c>
      <c r="C470" s="67">
        <v>71</v>
      </c>
      <c r="D470" s="67">
        <v>3951.4</v>
      </c>
      <c r="F470" s="8">
        <v>19.7</v>
      </c>
      <c r="G470" s="8">
        <v>82.9</v>
      </c>
      <c r="H470" s="8">
        <v>230016</v>
      </c>
      <c r="I470" s="8">
        <v>20</v>
      </c>
      <c r="J470" s="8">
        <v>83.6</v>
      </c>
      <c r="K470" s="8">
        <v>228474</v>
      </c>
      <c r="N470" s="70"/>
    </row>
    <row r="471" spans="1:14" x14ac:dyDescent="0.2">
      <c r="A471" s="11" t="s">
        <v>1363</v>
      </c>
      <c r="B471" s="67">
        <v>22</v>
      </c>
      <c r="C471" s="67">
        <v>65</v>
      </c>
      <c r="D471" s="67">
        <v>3186.6</v>
      </c>
      <c r="F471" s="8">
        <v>20.399999999999999</v>
      </c>
      <c r="G471" s="8">
        <v>79.400000000000006</v>
      </c>
      <c r="H471" s="8">
        <v>230186</v>
      </c>
      <c r="I471" s="8">
        <v>19.100000000000001</v>
      </c>
      <c r="J471" s="8">
        <v>88.5</v>
      </c>
      <c r="K471" s="8">
        <v>228553</v>
      </c>
      <c r="N471" s="70"/>
    </row>
    <row r="472" spans="1:14" x14ac:dyDescent="0.2">
      <c r="A472" s="11" t="s">
        <v>1363</v>
      </c>
      <c r="B472" s="67">
        <v>23</v>
      </c>
      <c r="C472" s="67">
        <v>61</v>
      </c>
      <c r="D472" s="67">
        <v>3186.6</v>
      </c>
      <c r="F472" s="8">
        <v>21.3</v>
      </c>
      <c r="G472" s="8">
        <v>76.400000000000006</v>
      </c>
      <c r="H472" s="8">
        <v>230369</v>
      </c>
      <c r="I472" s="8">
        <v>20</v>
      </c>
      <c r="J472" s="8">
        <v>87.1</v>
      </c>
      <c r="K472" s="8">
        <v>228635</v>
      </c>
      <c r="N472" s="70"/>
    </row>
    <row r="473" spans="1:14" x14ac:dyDescent="0.2">
      <c r="A473" s="11" t="s">
        <v>1364</v>
      </c>
      <c r="B473" s="67">
        <v>24</v>
      </c>
      <c r="C473" s="67">
        <v>58</v>
      </c>
      <c r="D473" s="67">
        <v>2851</v>
      </c>
      <c r="F473" s="8">
        <v>23.4</v>
      </c>
      <c r="G473" s="8">
        <v>71.900000000000006</v>
      </c>
      <c r="H473" s="8">
        <v>230621</v>
      </c>
      <c r="I473" s="8">
        <v>20</v>
      </c>
      <c r="J473" s="8">
        <v>86.2</v>
      </c>
      <c r="K473" s="8">
        <v>228757</v>
      </c>
      <c r="N473" s="70"/>
    </row>
    <row r="474" spans="1:14" x14ac:dyDescent="0.2">
      <c r="A474" s="11" t="s">
        <v>1365</v>
      </c>
      <c r="B474" s="67">
        <v>24</v>
      </c>
      <c r="C474" s="67">
        <v>56</v>
      </c>
      <c r="D474" s="67">
        <v>2851</v>
      </c>
      <c r="F474" s="8">
        <v>23.6</v>
      </c>
      <c r="G474" s="8">
        <v>69.3</v>
      </c>
      <c r="H474" s="8">
        <v>230621</v>
      </c>
      <c r="I474" s="8">
        <v>20.6</v>
      </c>
      <c r="J474" s="8">
        <v>86.1</v>
      </c>
      <c r="K474" s="8">
        <v>228757</v>
      </c>
      <c r="N474" s="70"/>
    </row>
    <row r="475" spans="1:14" x14ac:dyDescent="0.2">
      <c r="A475" s="11" t="s">
        <v>1366</v>
      </c>
      <c r="B475" s="67">
        <v>25</v>
      </c>
      <c r="C475" s="67">
        <v>56</v>
      </c>
      <c r="D475" s="67">
        <v>3610.8</v>
      </c>
      <c r="F475" s="8">
        <v>23.8</v>
      </c>
      <c r="G475" s="8">
        <v>64</v>
      </c>
      <c r="H475" s="8">
        <v>230719</v>
      </c>
      <c r="I475" s="8">
        <v>19.600000000000001</v>
      </c>
      <c r="J475" s="8">
        <v>84.6</v>
      </c>
      <c r="K475" s="8">
        <v>228876</v>
      </c>
      <c r="N475" s="70"/>
    </row>
    <row r="476" spans="1:14" x14ac:dyDescent="0.2">
      <c r="A476" s="11" t="s">
        <v>1367</v>
      </c>
      <c r="B476" s="67">
        <v>25</v>
      </c>
      <c r="C476" s="67">
        <v>54</v>
      </c>
      <c r="D476" s="67">
        <v>3610.8</v>
      </c>
      <c r="F476" s="8">
        <v>23.4</v>
      </c>
      <c r="G476" s="8">
        <v>65.8</v>
      </c>
      <c r="H476" s="8">
        <v>231011</v>
      </c>
      <c r="I476" s="8">
        <v>20.100000000000001</v>
      </c>
      <c r="J476" s="8">
        <v>80.900000000000006</v>
      </c>
      <c r="K476" s="8">
        <v>228950</v>
      </c>
      <c r="N476" s="70"/>
    </row>
    <row r="477" spans="1:14" x14ac:dyDescent="0.2">
      <c r="A477" s="11" t="s">
        <v>1368</v>
      </c>
      <c r="B477" s="67">
        <v>25</v>
      </c>
      <c r="C477" s="67">
        <v>53</v>
      </c>
      <c r="D477" s="67">
        <v>3610.8</v>
      </c>
      <c r="F477" s="8">
        <v>22.5</v>
      </c>
      <c r="G477" s="8">
        <v>66.900000000000006</v>
      </c>
      <c r="H477" s="8">
        <v>231011</v>
      </c>
      <c r="I477" s="8">
        <v>20.3</v>
      </c>
      <c r="J477" s="8">
        <v>79.900000000000006</v>
      </c>
      <c r="K477" s="8">
        <v>228950</v>
      </c>
      <c r="N477" s="70"/>
    </row>
    <row r="478" spans="1:14" x14ac:dyDescent="0.2">
      <c r="A478" s="11" t="s">
        <v>1369</v>
      </c>
      <c r="B478" s="67">
        <v>25</v>
      </c>
      <c r="C478" s="67">
        <v>54</v>
      </c>
      <c r="D478" s="67">
        <v>3610.8</v>
      </c>
      <c r="N478" s="70"/>
    </row>
    <row r="479" spans="1:14" x14ac:dyDescent="0.2">
      <c r="A479" s="11" t="s">
        <v>1370</v>
      </c>
      <c r="B479" s="67">
        <v>24</v>
      </c>
      <c r="C479" s="67">
        <v>57</v>
      </c>
      <c r="D479" s="67">
        <v>2851</v>
      </c>
      <c r="N479" s="70"/>
    </row>
    <row r="480" spans="1:14" x14ac:dyDescent="0.2">
      <c r="A480" s="11" t="s">
        <v>1371</v>
      </c>
      <c r="B480" s="67">
        <v>23</v>
      </c>
      <c r="C480" s="67">
        <v>63</v>
      </c>
      <c r="D480" s="67">
        <v>3186.6</v>
      </c>
      <c r="N480" s="70"/>
    </row>
    <row r="481" spans="1:14" x14ac:dyDescent="0.2">
      <c r="A481" s="11" t="s">
        <v>1372</v>
      </c>
      <c r="B481" s="67">
        <v>22</v>
      </c>
      <c r="C481" s="67">
        <v>66</v>
      </c>
      <c r="D481" s="67">
        <v>3186.6</v>
      </c>
      <c r="N481" s="70"/>
    </row>
    <row r="482" spans="1:14" x14ac:dyDescent="0.2">
      <c r="A482" s="11" t="s">
        <v>1373</v>
      </c>
      <c r="B482" s="67">
        <v>21</v>
      </c>
      <c r="C482" s="67">
        <v>70</v>
      </c>
      <c r="D482" s="67">
        <v>3951.4</v>
      </c>
      <c r="N482" s="70"/>
    </row>
    <row r="483" spans="1:14" x14ac:dyDescent="0.2">
      <c r="A483" s="11" t="s">
        <v>1374</v>
      </c>
      <c r="B483" s="67">
        <v>20</v>
      </c>
      <c r="C483" s="67">
        <v>74</v>
      </c>
      <c r="D483" s="67">
        <v>3951.4</v>
      </c>
      <c r="N483" s="70"/>
    </row>
    <row r="484" spans="1:14" x14ac:dyDescent="0.2">
      <c r="A484" s="11" t="s">
        <v>1375</v>
      </c>
      <c r="B484" s="67">
        <v>19</v>
      </c>
      <c r="C484" s="67">
        <v>76</v>
      </c>
      <c r="D484" s="67">
        <v>3219</v>
      </c>
      <c r="E484" s="67">
        <v>3403.2666666666669</v>
      </c>
      <c r="F484" s="69">
        <f>AVERAGE(F467:F482)</f>
        <v>22.27</v>
      </c>
      <c r="G484" s="69">
        <f>AVERAGE(G467:G482)</f>
        <v>74.209999999999994</v>
      </c>
      <c r="H484" s="69">
        <f>H540-H468</f>
        <v>5759</v>
      </c>
      <c r="I484" s="69">
        <f>AVERAGE(I467:I482)</f>
        <v>19.8</v>
      </c>
      <c r="J484" s="69">
        <f>AVERAGE(J467:J482)</f>
        <v>84.78</v>
      </c>
      <c r="K484" s="69">
        <f>K540-K468</f>
        <v>2625</v>
      </c>
      <c r="M484" s="15"/>
      <c r="N484" s="70"/>
    </row>
    <row r="485" spans="1:14" x14ac:dyDescent="0.2">
      <c r="A485" s="11" t="s">
        <v>1376</v>
      </c>
      <c r="B485" s="67">
        <v>19</v>
      </c>
      <c r="C485" s="67">
        <v>78</v>
      </c>
      <c r="D485" s="67">
        <v>3219</v>
      </c>
      <c r="N485" s="70"/>
    </row>
    <row r="486" spans="1:14" x14ac:dyDescent="0.2">
      <c r="A486" s="11" t="s">
        <v>1377</v>
      </c>
      <c r="B486" s="67">
        <v>18</v>
      </c>
      <c r="C486" s="67">
        <v>80</v>
      </c>
      <c r="D486" s="67">
        <v>3508.8</v>
      </c>
      <c r="N486" s="70"/>
    </row>
    <row r="487" spans="1:14" x14ac:dyDescent="0.2">
      <c r="A487" s="11" t="s">
        <v>1378</v>
      </c>
      <c r="B487" s="67">
        <v>18</v>
      </c>
      <c r="C487" s="67">
        <v>82</v>
      </c>
      <c r="D487" s="67">
        <v>3508.8</v>
      </c>
      <c r="N487" s="70"/>
    </row>
    <row r="488" spans="1:14" x14ac:dyDescent="0.2">
      <c r="A488" s="11" t="s">
        <v>1379</v>
      </c>
      <c r="B488" s="67">
        <v>17</v>
      </c>
      <c r="C488" s="67">
        <v>81</v>
      </c>
      <c r="D488" s="67">
        <v>3508.8</v>
      </c>
      <c r="N488" s="70"/>
    </row>
    <row r="489" spans="1:14" x14ac:dyDescent="0.2">
      <c r="A489" s="11" t="s">
        <v>1380</v>
      </c>
      <c r="B489" s="67">
        <v>17</v>
      </c>
      <c r="C489" s="67">
        <v>82</v>
      </c>
      <c r="D489" s="67">
        <v>3508.8</v>
      </c>
      <c r="N489" s="70"/>
    </row>
    <row r="490" spans="1:14" x14ac:dyDescent="0.2">
      <c r="A490" s="11" t="s">
        <v>1381</v>
      </c>
      <c r="B490" s="67">
        <v>17</v>
      </c>
      <c r="C490" s="67">
        <v>83</v>
      </c>
      <c r="D490" s="67">
        <v>3508.8</v>
      </c>
      <c r="N490" s="70"/>
    </row>
    <row r="491" spans="1:14" x14ac:dyDescent="0.2">
      <c r="A491" s="11" t="s">
        <v>1382</v>
      </c>
      <c r="B491" s="67">
        <v>17</v>
      </c>
      <c r="C491" s="67">
        <v>82</v>
      </c>
      <c r="D491" s="67">
        <v>3508.8</v>
      </c>
      <c r="N491" s="70"/>
    </row>
    <row r="492" spans="1:14" x14ac:dyDescent="0.2">
      <c r="A492" s="11" t="s">
        <v>1383</v>
      </c>
      <c r="B492" s="67">
        <v>17</v>
      </c>
      <c r="C492" s="67">
        <v>80</v>
      </c>
      <c r="D492" s="67">
        <v>3508.8</v>
      </c>
      <c r="F492" s="8" t="s">
        <v>537</v>
      </c>
      <c r="G492" s="8" t="s">
        <v>537</v>
      </c>
      <c r="H492" s="8" t="s">
        <v>537</v>
      </c>
      <c r="I492" s="8" t="s">
        <v>537</v>
      </c>
      <c r="J492" s="8" t="s">
        <v>537</v>
      </c>
      <c r="K492" s="8" t="s">
        <v>537</v>
      </c>
      <c r="N492" s="70"/>
    </row>
    <row r="493" spans="1:14" x14ac:dyDescent="0.2">
      <c r="A493" s="11" t="s">
        <v>1384</v>
      </c>
      <c r="B493" s="67">
        <v>19</v>
      </c>
      <c r="C493" s="67">
        <v>75</v>
      </c>
      <c r="D493" s="67">
        <v>3219</v>
      </c>
      <c r="F493" s="8" t="s">
        <v>537</v>
      </c>
      <c r="G493" s="8" t="s">
        <v>537</v>
      </c>
      <c r="H493" s="8" t="s">
        <v>537</v>
      </c>
      <c r="I493" s="8" t="s">
        <v>537</v>
      </c>
      <c r="J493" s="8" t="s">
        <v>537</v>
      </c>
      <c r="K493" s="8" t="s">
        <v>537</v>
      </c>
      <c r="N493" s="70"/>
    </row>
    <row r="494" spans="1:14" x14ac:dyDescent="0.2">
      <c r="A494" s="11" t="s">
        <v>1385</v>
      </c>
      <c r="B494" s="67">
        <v>21</v>
      </c>
      <c r="C494" s="67">
        <v>68</v>
      </c>
      <c r="D494" s="67">
        <v>3186.6</v>
      </c>
      <c r="F494" s="8" t="s">
        <v>537</v>
      </c>
      <c r="G494" s="8" t="s">
        <v>537</v>
      </c>
      <c r="H494" s="8" t="s">
        <v>537</v>
      </c>
      <c r="I494" s="8" t="s">
        <v>537</v>
      </c>
      <c r="J494" s="8" t="s">
        <v>537</v>
      </c>
      <c r="K494" s="8" t="s">
        <v>537</v>
      </c>
      <c r="N494" s="70"/>
    </row>
    <row r="495" spans="1:14" x14ac:dyDescent="0.2">
      <c r="A495" s="11" t="s">
        <v>1386</v>
      </c>
      <c r="B495" s="67">
        <v>22</v>
      </c>
      <c r="C495" s="67">
        <v>62</v>
      </c>
      <c r="D495" s="67">
        <v>3186.6</v>
      </c>
      <c r="F495" s="8" t="s">
        <v>537</v>
      </c>
      <c r="G495" s="8" t="s">
        <v>537</v>
      </c>
      <c r="H495" s="8" t="s">
        <v>537</v>
      </c>
      <c r="I495" s="8" t="s">
        <v>537</v>
      </c>
      <c r="J495" s="8" t="s">
        <v>537</v>
      </c>
      <c r="K495" s="8" t="s">
        <v>537</v>
      </c>
      <c r="N495" s="70"/>
    </row>
    <row r="496" spans="1:14" x14ac:dyDescent="0.2">
      <c r="A496" s="11" t="s">
        <v>1386</v>
      </c>
      <c r="B496" s="67">
        <v>24</v>
      </c>
      <c r="C496" s="67">
        <v>57</v>
      </c>
      <c r="D496" s="67">
        <v>2851</v>
      </c>
      <c r="F496" s="8" t="s">
        <v>537</v>
      </c>
      <c r="G496" s="8" t="s">
        <v>537</v>
      </c>
      <c r="H496" s="8" t="s">
        <v>537</v>
      </c>
      <c r="I496" s="8" t="s">
        <v>537</v>
      </c>
      <c r="J496" s="8" t="s">
        <v>537</v>
      </c>
      <c r="K496" s="8" t="s">
        <v>537</v>
      </c>
      <c r="N496" s="70"/>
    </row>
    <row r="497" spans="1:14" x14ac:dyDescent="0.2">
      <c r="A497" s="11" t="s">
        <v>1387</v>
      </c>
      <c r="B497" s="67">
        <v>25</v>
      </c>
      <c r="C497" s="67">
        <v>53</v>
      </c>
      <c r="D497" s="67">
        <v>3610.8</v>
      </c>
      <c r="F497" s="8" t="s">
        <v>537</v>
      </c>
      <c r="G497" s="8" t="s">
        <v>537</v>
      </c>
      <c r="H497" s="8" t="s">
        <v>537</v>
      </c>
      <c r="I497" s="8" t="s">
        <v>537</v>
      </c>
      <c r="J497" s="8" t="s">
        <v>537</v>
      </c>
      <c r="K497" s="8" t="s">
        <v>537</v>
      </c>
      <c r="N497" s="70"/>
    </row>
    <row r="498" spans="1:14" x14ac:dyDescent="0.2">
      <c r="A498" s="11" t="s">
        <v>1388</v>
      </c>
      <c r="B498" s="67">
        <v>26</v>
      </c>
      <c r="C498" s="67">
        <v>49</v>
      </c>
      <c r="D498" s="67">
        <v>2866</v>
      </c>
      <c r="F498" s="8" t="s">
        <v>537</v>
      </c>
      <c r="G498" s="8" t="s">
        <v>537</v>
      </c>
      <c r="H498" s="8" t="s">
        <v>537</v>
      </c>
      <c r="I498" s="8" t="s">
        <v>537</v>
      </c>
      <c r="J498" s="8" t="s">
        <v>537</v>
      </c>
      <c r="K498" s="8" t="s">
        <v>537</v>
      </c>
      <c r="N498" s="70"/>
    </row>
    <row r="499" spans="1:14" x14ac:dyDescent="0.2">
      <c r="A499" s="11" t="s">
        <v>1389</v>
      </c>
      <c r="B499" s="67">
        <v>26</v>
      </c>
      <c r="C499" s="67">
        <v>47</v>
      </c>
      <c r="D499" s="67">
        <v>2866</v>
      </c>
      <c r="F499" s="8" t="s">
        <v>537</v>
      </c>
      <c r="G499" s="8" t="s">
        <v>537</v>
      </c>
      <c r="H499" s="8" t="s">
        <v>537</v>
      </c>
      <c r="I499" s="8" t="s">
        <v>537</v>
      </c>
      <c r="J499" s="8" t="s">
        <v>537</v>
      </c>
      <c r="K499" s="8" t="s">
        <v>537</v>
      </c>
      <c r="N499" s="70"/>
    </row>
    <row r="500" spans="1:14" x14ac:dyDescent="0.2">
      <c r="A500" s="11" t="s">
        <v>1390</v>
      </c>
      <c r="B500" s="67">
        <v>26</v>
      </c>
      <c r="C500" s="67">
        <v>47</v>
      </c>
      <c r="D500" s="67">
        <v>2866</v>
      </c>
      <c r="F500" s="8" t="s">
        <v>537</v>
      </c>
      <c r="G500" s="8" t="s">
        <v>537</v>
      </c>
      <c r="H500" s="8" t="s">
        <v>537</v>
      </c>
      <c r="I500" s="8" t="s">
        <v>537</v>
      </c>
      <c r="J500" s="8" t="s">
        <v>537</v>
      </c>
      <c r="K500" s="8" t="s">
        <v>537</v>
      </c>
      <c r="N500" s="70"/>
    </row>
    <row r="501" spans="1:14" x14ac:dyDescent="0.2">
      <c r="A501" s="11" t="s">
        <v>1391</v>
      </c>
      <c r="B501" s="67">
        <v>26</v>
      </c>
      <c r="C501" s="67">
        <v>49</v>
      </c>
      <c r="D501" s="67">
        <v>2866</v>
      </c>
      <c r="F501" s="8" t="s">
        <v>537</v>
      </c>
      <c r="G501" s="8" t="s">
        <v>537</v>
      </c>
      <c r="H501" s="8" t="s">
        <v>537</v>
      </c>
      <c r="I501" s="8" t="s">
        <v>537</v>
      </c>
      <c r="J501" s="8" t="s">
        <v>537</v>
      </c>
      <c r="K501" s="8" t="s">
        <v>537</v>
      </c>
      <c r="N501" s="70"/>
    </row>
    <row r="502" spans="1:14" x14ac:dyDescent="0.2">
      <c r="A502" s="11" t="s">
        <v>1392</v>
      </c>
      <c r="B502" s="67">
        <v>25</v>
      </c>
      <c r="C502" s="67">
        <v>50</v>
      </c>
      <c r="D502" s="67">
        <v>3610.8</v>
      </c>
      <c r="N502" s="70"/>
    </row>
    <row r="503" spans="1:14" x14ac:dyDescent="0.2">
      <c r="A503" s="11" t="s">
        <v>1393</v>
      </c>
      <c r="B503" s="67">
        <v>24</v>
      </c>
      <c r="C503" s="67">
        <v>54</v>
      </c>
      <c r="D503" s="67">
        <v>2851</v>
      </c>
      <c r="N503" s="70"/>
    </row>
    <row r="504" spans="1:14" x14ac:dyDescent="0.2">
      <c r="A504" s="11" t="s">
        <v>1394</v>
      </c>
      <c r="B504" s="67">
        <v>23</v>
      </c>
      <c r="C504" s="67">
        <v>62</v>
      </c>
      <c r="D504" s="67">
        <v>3186.6</v>
      </c>
      <c r="N504" s="70"/>
    </row>
    <row r="505" spans="1:14" x14ac:dyDescent="0.2">
      <c r="A505" s="11" t="s">
        <v>1395</v>
      </c>
      <c r="B505" s="67">
        <v>22</v>
      </c>
      <c r="C505" s="67">
        <v>68</v>
      </c>
      <c r="D505" s="67">
        <v>3186.6</v>
      </c>
      <c r="N505" s="70"/>
    </row>
    <row r="506" spans="1:14" x14ac:dyDescent="0.2">
      <c r="A506" s="11" t="s">
        <v>1396</v>
      </c>
      <c r="B506" s="67">
        <v>21</v>
      </c>
      <c r="C506" s="67">
        <v>71</v>
      </c>
      <c r="D506" s="67">
        <v>3951.4</v>
      </c>
      <c r="N506" s="70"/>
    </row>
    <row r="507" spans="1:14" x14ac:dyDescent="0.2">
      <c r="A507" s="11" t="s">
        <v>1397</v>
      </c>
      <c r="B507" s="67">
        <v>20</v>
      </c>
      <c r="C507" s="67">
        <v>73</v>
      </c>
      <c r="D507" s="67">
        <v>3951.4</v>
      </c>
      <c r="N507" s="70"/>
    </row>
    <row r="508" spans="1:14" x14ac:dyDescent="0.2">
      <c r="A508" s="11" t="s">
        <v>1398</v>
      </c>
      <c r="B508" s="67">
        <v>19</v>
      </c>
      <c r="C508" s="67">
        <v>74</v>
      </c>
      <c r="D508" s="67">
        <v>3219</v>
      </c>
      <c r="E508" s="67">
        <v>3302.3083333333329</v>
      </c>
      <c r="F508" s="67"/>
      <c r="G508" s="67"/>
      <c r="M508" s="15"/>
      <c r="N508" s="70"/>
    </row>
    <row r="509" spans="1:14" x14ac:dyDescent="0.2">
      <c r="A509" s="11" t="s">
        <v>1399</v>
      </c>
      <c r="B509" s="67">
        <v>20</v>
      </c>
      <c r="C509" s="67">
        <v>71</v>
      </c>
      <c r="D509" s="67">
        <v>3951.4</v>
      </c>
      <c r="E509" s="67"/>
      <c r="N509" s="70"/>
    </row>
    <row r="510" spans="1:14" x14ac:dyDescent="0.2">
      <c r="A510" s="11" t="s">
        <v>1400</v>
      </c>
      <c r="B510" s="67">
        <v>20</v>
      </c>
      <c r="C510" s="67">
        <v>65</v>
      </c>
      <c r="D510" s="67">
        <v>3186.6</v>
      </c>
      <c r="N510" s="70"/>
    </row>
    <row r="511" spans="1:14" x14ac:dyDescent="0.2">
      <c r="A511" s="11" t="s">
        <v>1401</v>
      </c>
      <c r="B511" s="67">
        <v>20</v>
      </c>
      <c r="C511" s="67">
        <v>63</v>
      </c>
      <c r="D511" s="67">
        <v>3186.6</v>
      </c>
      <c r="N511" s="70"/>
    </row>
    <row r="512" spans="1:14" x14ac:dyDescent="0.2">
      <c r="A512" s="11" t="s">
        <v>1402</v>
      </c>
      <c r="B512" s="67">
        <v>20</v>
      </c>
      <c r="C512" s="67">
        <v>66</v>
      </c>
      <c r="D512" s="67">
        <v>3186.6</v>
      </c>
      <c r="N512" s="70"/>
    </row>
    <row r="513" spans="1:14" x14ac:dyDescent="0.2">
      <c r="A513" s="11" t="s">
        <v>1403</v>
      </c>
      <c r="B513" s="67">
        <v>18</v>
      </c>
      <c r="C513" s="67">
        <v>74</v>
      </c>
      <c r="D513" s="67">
        <v>3219</v>
      </c>
      <c r="N513" s="70"/>
    </row>
    <row r="514" spans="1:14" x14ac:dyDescent="0.2">
      <c r="A514" s="11" t="s">
        <v>1404</v>
      </c>
      <c r="B514" s="67">
        <v>18</v>
      </c>
      <c r="C514" s="67">
        <v>76</v>
      </c>
      <c r="D514" s="67">
        <v>3219</v>
      </c>
      <c r="N514" s="70"/>
    </row>
    <row r="515" spans="1:14" x14ac:dyDescent="0.2">
      <c r="A515" s="11" t="s">
        <v>1405</v>
      </c>
      <c r="B515" s="67">
        <v>19</v>
      </c>
      <c r="C515" s="67">
        <v>72</v>
      </c>
      <c r="D515" s="67">
        <v>3219</v>
      </c>
      <c r="N515" s="70"/>
    </row>
    <row r="516" spans="1:14" x14ac:dyDescent="0.2">
      <c r="A516" s="11" t="s">
        <v>1406</v>
      </c>
      <c r="B516" s="67">
        <v>20</v>
      </c>
      <c r="C516" s="67">
        <v>69</v>
      </c>
      <c r="D516" s="67">
        <v>3186.6</v>
      </c>
      <c r="F516" s="8" t="s">
        <v>537</v>
      </c>
      <c r="G516" s="8" t="s">
        <v>537</v>
      </c>
      <c r="H516" s="8" t="s">
        <v>537</v>
      </c>
      <c r="I516" s="8" t="s">
        <v>537</v>
      </c>
      <c r="J516" s="8" t="s">
        <v>537</v>
      </c>
      <c r="K516" s="8" t="s">
        <v>537</v>
      </c>
      <c r="N516" s="70"/>
    </row>
    <row r="517" spans="1:14" x14ac:dyDescent="0.2">
      <c r="A517" s="11" t="s">
        <v>1407</v>
      </c>
      <c r="B517" s="67">
        <v>21</v>
      </c>
      <c r="C517" s="67">
        <v>66</v>
      </c>
      <c r="D517" s="67">
        <v>3186.6</v>
      </c>
      <c r="F517" s="8" t="s">
        <v>537</v>
      </c>
      <c r="G517" s="8" t="s">
        <v>537</v>
      </c>
      <c r="H517" s="8" t="s">
        <v>537</v>
      </c>
      <c r="I517" s="8" t="s">
        <v>537</v>
      </c>
      <c r="J517" s="8" t="s">
        <v>537</v>
      </c>
      <c r="K517" s="8" t="s">
        <v>537</v>
      </c>
      <c r="N517" s="70"/>
    </row>
    <row r="518" spans="1:14" x14ac:dyDescent="0.2">
      <c r="A518" s="11" t="s">
        <v>1408</v>
      </c>
      <c r="B518" s="67">
        <v>23</v>
      </c>
      <c r="C518" s="67">
        <v>59</v>
      </c>
      <c r="D518" s="67">
        <v>2851</v>
      </c>
      <c r="F518" s="8" t="s">
        <v>537</v>
      </c>
      <c r="G518" s="8" t="s">
        <v>537</v>
      </c>
      <c r="H518" s="8" t="s">
        <v>537</v>
      </c>
      <c r="I518" s="8" t="s">
        <v>537</v>
      </c>
      <c r="J518" s="8" t="s">
        <v>537</v>
      </c>
      <c r="K518" s="8" t="s">
        <v>537</v>
      </c>
      <c r="N518" s="70"/>
    </row>
    <row r="519" spans="1:14" x14ac:dyDescent="0.2">
      <c r="A519" s="11" t="s">
        <v>1409</v>
      </c>
      <c r="B519" s="67">
        <v>25</v>
      </c>
      <c r="C519" s="67">
        <v>53</v>
      </c>
      <c r="D519" s="67">
        <v>3610.8</v>
      </c>
      <c r="F519" s="8" t="s">
        <v>537</v>
      </c>
      <c r="G519" s="8" t="s">
        <v>537</v>
      </c>
      <c r="H519" s="8" t="s">
        <v>537</v>
      </c>
      <c r="I519" s="8" t="s">
        <v>537</v>
      </c>
      <c r="J519" s="8" t="s">
        <v>537</v>
      </c>
      <c r="K519" s="8" t="s">
        <v>537</v>
      </c>
      <c r="N519" s="70"/>
    </row>
    <row r="520" spans="1:14" x14ac:dyDescent="0.2">
      <c r="A520" s="11" t="s">
        <v>1409</v>
      </c>
      <c r="B520" s="67">
        <v>26</v>
      </c>
      <c r="C520" s="67">
        <v>50</v>
      </c>
      <c r="D520" s="67">
        <v>3610.8</v>
      </c>
      <c r="F520" s="8" t="s">
        <v>537</v>
      </c>
      <c r="G520" s="8" t="s">
        <v>537</v>
      </c>
      <c r="H520" s="8" t="s">
        <v>537</v>
      </c>
      <c r="I520" s="8" t="s">
        <v>537</v>
      </c>
      <c r="J520" s="8" t="s">
        <v>537</v>
      </c>
      <c r="K520" s="8" t="s">
        <v>537</v>
      </c>
      <c r="N520" s="70"/>
    </row>
    <row r="521" spans="1:14" x14ac:dyDescent="0.2">
      <c r="A521" s="11" t="s">
        <v>1410</v>
      </c>
      <c r="B521" s="67">
        <v>26</v>
      </c>
      <c r="C521" s="67">
        <v>49</v>
      </c>
      <c r="D521" s="67">
        <v>2866</v>
      </c>
      <c r="F521" s="8" t="s">
        <v>537</v>
      </c>
      <c r="G521" s="8" t="s">
        <v>537</v>
      </c>
      <c r="H521" s="8" t="s">
        <v>537</v>
      </c>
      <c r="I521" s="8" t="s">
        <v>537</v>
      </c>
      <c r="J521" s="8" t="s">
        <v>537</v>
      </c>
      <c r="K521" s="8" t="s">
        <v>537</v>
      </c>
      <c r="N521" s="70"/>
    </row>
    <row r="522" spans="1:14" x14ac:dyDescent="0.2">
      <c r="A522" s="11" t="s">
        <v>1411</v>
      </c>
      <c r="B522" s="67">
        <v>26</v>
      </c>
      <c r="C522" s="67">
        <v>50</v>
      </c>
      <c r="D522" s="67">
        <v>3610.8</v>
      </c>
      <c r="F522" s="8" t="s">
        <v>537</v>
      </c>
      <c r="G522" s="8" t="s">
        <v>537</v>
      </c>
      <c r="H522" s="8" t="s">
        <v>537</v>
      </c>
      <c r="I522" s="8" t="s">
        <v>537</v>
      </c>
      <c r="J522" s="8" t="s">
        <v>537</v>
      </c>
      <c r="K522" s="8" t="s">
        <v>537</v>
      </c>
      <c r="N522" s="70"/>
    </row>
    <row r="523" spans="1:14" x14ac:dyDescent="0.2">
      <c r="A523" s="11" t="s">
        <v>1412</v>
      </c>
      <c r="B523" s="67">
        <v>26</v>
      </c>
      <c r="C523" s="67">
        <v>51</v>
      </c>
      <c r="D523" s="67">
        <v>3610.8</v>
      </c>
      <c r="F523" s="8" t="s">
        <v>537</v>
      </c>
      <c r="G523" s="8" t="s">
        <v>537</v>
      </c>
      <c r="H523" s="8" t="s">
        <v>537</v>
      </c>
      <c r="I523" s="8" t="s">
        <v>537</v>
      </c>
      <c r="J523" s="8" t="s">
        <v>537</v>
      </c>
      <c r="K523" s="8" t="s">
        <v>537</v>
      </c>
      <c r="N523" s="70"/>
    </row>
    <row r="524" spans="1:14" x14ac:dyDescent="0.2">
      <c r="A524" s="11" t="s">
        <v>1413</v>
      </c>
      <c r="B524" s="67">
        <v>26</v>
      </c>
      <c r="C524" s="67">
        <v>51</v>
      </c>
      <c r="D524" s="67">
        <v>3610.8</v>
      </c>
      <c r="F524" s="8" t="s">
        <v>537</v>
      </c>
      <c r="G524" s="8" t="s">
        <v>537</v>
      </c>
      <c r="H524" s="8" t="s">
        <v>537</v>
      </c>
      <c r="I524" s="8" t="s">
        <v>537</v>
      </c>
      <c r="J524" s="8" t="s">
        <v>537</v>
      </c>
      <c r="K524" s="8" t="s">
        <v>537</v>
      </c>
      <c r="N524" s="70"/>
    </row>
    <row r="525" spans="1:14" x14ac:dyDescent="0.2">
      <c r="A525" s="11" t="s">
        <v>1414</v>
      </c>
      <c r="B525" s="67">
        <v>26</v>
      </c>
      <c r="C525" s="67">
        <v>52</v>
      </c>
      <c r="D525" s="67">
        <v>3610.8</v>
      </c>
      <c r="F525" s="8" t="s">
        <v>537</v>
      </c>
      <c r="G525" s="8" t="s">
        <v>537</v>
      </c>
      <c r="H525" s="8" t="s">
        <v>537</v>
      </c>
      <c r="I525" s="8" t="s">
        <v>537</v>
      </c>
      <c r="J525" s="8" t="s">
        <v>537</v>
      </c>
      <c r="K525" s="8" t="s">
        <v>537</v>
      </c>
      <c r="N525" s="70"/>
    </row>
    <row r="526" spans="1:14" x14ac:dyDescent="0.2">
      <c r="A526" s="11" t="s">
        <v>1415</v>
      </c>
      <c r="B526" s="67">
        <v>26</v>
      </c>
      <c r="C526" s="67">
        <v>53</v>
      </c>
      <c r="D526" s="67">
        <v>3610.8</v>
      </c>
      <c r="N526" s="70"/>
    </row>
    <row r="527" spans="1:14" x14ac:dyDescent="0.2">
      <c r="A527" s="11" t="s">
        <v>1416</v>
      </c>
      <c r="B527" s="67">
        <v>24</v>
      </c>
      <c r="C527" s="67">
        <v>56</v>
      </c>
      <c r="D527" s="67">
        <v>2851</v>
      </c>
      <c r="N527" s="70"/>
    </row>
    <row r="528" spans="1:14" x14ac:dyDescent="0.2">
      <c r="A528" s="11" t="s">
        <v>1417</v>
      </c>
      <c r="B528" s="67">
        <v>23</v>
      </c>
      <c r="C528" s="67">
        <v>59</v>
      </c>
      <c r="D528" s="67">
        <v>2851</v>
      </c>
      <c r="N528" s="70"/>
    </row>
    <row r="529" spans="1:14" x14ac:dyDescent="0.2">
      <c r="A529" s="11" t="s">
        <v>1418</v>
      </c>
      <c r="B529" s="67">
        <v>22</v>
      </c>
      <c r="C529" s="67">
        <v>62</v>
      </c>
      <c r="D529" s="67">
        <v>3186.6</v>
      </c>
      <c r="N529" s="70"/>
    </row>
    <row r="530" spans="1:14" x14ac:dyDescent="0.2">
      <c r="A530" s="11" t="s">
        <v>1419</v>
      </c>
      <c r="B530" s="67">
        <v>21</v>
      </c>
      <c r="C530" s="67">
        <v>67</v>
      </c>
      <c r="D530" s="67">
        <v>3186.6</v>
      </c>
      <c r="N530" s="70"/>
    </row>
    <row r="531" spans="1:14" x14ac:dyDescent="0.2">
      <c r="A531" s="11" t="s">
        <v>1420</v>
      </c>
      <c r="B531" s="67">
        <v>20</v>
      </c>
      <c r="C531" s="67">
        <v>72</v>
      </c>
      <c r="D531" s="67">
        <v>3951.4</v>
      </c>
      <c r="N531" s="70"/>
    </row>
    <row r="532" spans="1:14" x14ac:dyDescent="0.2">
      <c r="A532" s="11" t="s">
        <v>1421</v>
      </c>
      <c r="B532" s="67">
        <v>18</v>
      </c>
      <c r="C532" s="67">
        <v>77</v>
      </c>
      <c r="D532" s="67">
        <v>3219</v>
      </c>
      <c r="E532" s="67">
        <v>3324.150000000001</v>
      </c>
      <c r="F532" s="67"/>
      <c r="G532" s="67"/>
      <c r="M532" s="15"/>
      <c r="N532" s="70"/>
    </row>
    <row r="533" spans="1:14" x14ac:dyDescent="0.2">
      <c r="A533" s="11" t="s">
        <v>1422</v>
      </c>
      <c r="B533" s="67">
        <v>18</v>
      </c>
      <c r="C533" s="67">
        <v>78</v>
      </c>
      <c r="D533" s="67">
        <v>3219</v>
      </c>
      <c r="E533" s="99"/>
      <c r="N533" s="70"/>
    </row>
    <row r="534" spans="1:14" x14ac:dyDescent="0.2">
      <c r="A534" s="11" t="s">
        <v>1423</v>
      </c>
      <c r="B534" s="67">
        <v>19</v>
      </c>
      <c r="C534" s="67">
        <v>76</v>
      </c>
      <c r="D534" s="67">
        <v>3219</v>
      </c>
      <c r="N534" s="70"/>
    </row>
    <row r="535" spans="1:14" x14ac:dyDescent="0.2">
      <c r="A535" s="11" t="s">
        <v>1424</v>
      </c>
      <c r="B535" s="67">
        <v>19</v>
      </c>
      <c r="C535" s="67">
        <v>74</v>
      </c>
      <c r="D535" s="67">
        <v>3219</v>
      </c>
      <c r="N535" s="70"/>
    </row>
    <row r="536" spans="1:14" x14ac:dyDescent="0.2">
      <c r="A536" s="11" t="s">
        <v>1425</v>
      </c>
      <c r="B536" s="67">
        <v>19</v>
      </c>
      <c r="C536" s="67">
        <v>74</v>
      </c>
      <c r="D536" s="67">
        <v>3219</v>
      </c>
      <c r="N536" s="70"/>
    </row>
    <row r="537" spans="1:14" x14ac:dyDescent="0.2">
      <c r="A537" s="11" t="s">
        <v>1426</v>
      </c>
      <c r="B537" s="67">
        <v>19</v>
      </c>
      <c r="C537" s="67">
        <v>76</v>
      </c>
      <c r="D537" s="67">
        <v>3219</v>
      </c>
      <c r="N537" s="70"/>
    </row>
    <row r="538" spans="1:14" x14ac:dyDescent="0.2">
      <c r="A538" s="11" t="s">
        <v>1427</v>
      </c>
      <c r="B538" s="67">
        <v>18</v>
      </c>
      <c r="C538" s="67">
        <v>78</v>
      </c>
      <c r="D538" s="67">
        <v>3219</v>
      </c>
      <c r="N538" s="70"/>
    </row>
    <row r="539" spans="1:14" x14ac:dyDescent="0.2">
      <c r="A539" s="11" t="s">
        <v>1428</v>
      </c>
      <c r="B539" s="67">
        <v>19</v>
      </c>
      <c r="C539" s="67">
        <v>77</v>
      </c>
      <c r="D539" s="67">
        <v>3219</v>
      </c>
      <c r="N539" s="70"/>
    </row>
    <row r="540" spans="1:14" x14ac:dyDescent="0.2">
      <c r="A540" s="11" t="s">
        <v>1429</v>
      </c>
      <c r="B540" s="67">
        <v>19</v>
      </c>
      <c r="C540" s="67">
        <v>75</v>
      </c>
      <c r="D540" s="67">
        <v>3219</v>
      </c>
      <c r="F540" s="8">
        <v>18.600000000000001</v>
      </c>
      <c r="G540" s="8">
        <v>81</v>
      </c>
      <c r="H540" s="8">
        <v>235303</v>
      </c>
      <c r="I540" s="8">
        <v>18</v>
      </c>
      <c r="J540" s="8">
        <v>82.9</v>
      </c>
      <c r="K540" s="8">
        <v>230939</v>
      </c>
      <c r="N540" s="70"/>
    </row>
    <row r="541" spans="1:14" x14ac:dyDescent="0.2">
      <c r="A541" s="11" t="s">
        <v>1430</v>
      </c>
      <c r="B541" s="67">
        <v>21</v>
      </c>
      <c r="C541" s="67">
        <v>70</v>
      </c>
      <c r="D541" s="67">
        <v>3951.4</v>
      </c>
      <c r="F541" s="8">
        <v>15.8</v>
      </c>
      <c r="G541" s="8">
        <v>90.2</v>
      </c>
      <c r="H541" s="8">
        <v>235499</v>
      </c>
      <c r="I541" s="8">
        <v>18.600000000000001</v>
      </c>
      <c r="J541" s="8">
        <v>81</v>
      </c>
      <c r="K541" s="8">
        <v>230982</v>
      </c>
      <c r="N541" s="70"/>
    </row>
    <row r="542" spans="1:14" x14ac:dyDescent="0.2">
      <c r="A542" s="11" t="s">
        <v>1431</v>
      </c>
      <c r="B542" s="67">
        <v>24</v>
      </c>
      <c r="C542" s="67">
        <v>61</v>
      </c>
      <c r="D542" s="67">
        <v>3186.6</v>
      </c>
      <c r="F542" s="8">
        <v>20.9</v>
      </c>
      <c r="G542" s="8">
        <v>76.900000000000006</v>
      </c>
      <c r="H542" s="8">
        <v>235727</v>
      </c>
      <c r="I542" s="8">
        <v>18.3</v>
      </c>
      <c r="J542" s="8">
        <v>89.7</v>
      </c>
      <c r="K542" s="8">
        <v>231060</v>
      </c>
      <c r="N542" s="70"/>
    </row>
    <row r="543" spans="1:14" x14ac:dyDescent="0.2">
      <c r="A543" s="11" t="s">
        <v>1645</v>
      </c>
      <c r="B543" s="67">
        <v>26</v>
      </c>
      <c r="C543" s="67">
        <v>53</v>
      </c>
      <c r="D543" s="67">
        <v>3610.8</v>
      </c>
      <c r="F543" s="8">
        <v>23.5</v>
      </c>
      <c r="G543" s="8">
        <v>67.099999999999994</v>
      </c>
      <c r="H543" s="8">
        <v>235727</v>
      </c>
      <c r="I543" s="8">
        <v>20.7</v>
      </c>
      <c r="J543" s="8">
        <v>81.599999999999994</v>
      </c>
      <c r="K543" s="8">
        <v>231060</v>
      </c>
      <c r="N543" s="70"/>
    </row>
    <row r="544" spans="1:14" x14ac:dyDescent="0.2">
      <c r="A544" s="11" t="s">
        <v>1432</v>
      </c>
      <c r="B544" s="67">
        <v>25</v>
      </c>
      <c r="C544" s="67">
        <v>63</v>
      </c>
      <c r="D544" s="67">
        <v>4549.3999999999996</v>
      </c>
      <c r="F544" s="8">
        <v>21.5</v>
      </c>
      <c r="G544" s="8">
        <v>72</v>
      </c>
      <c r="H544" s="8">
        <v>235727</v>
      </c>
      <c r="I544" s="8">
        <v>21.7</v>
      </c>
      <c r="J544" s="8">
        <v>74.900000000000006</v>
      </c>
      <c r="K544" s="8">
        <v>231060</v>
      </c>
      <c r="N544" s="70"/>
    </row>
    <row r="545" spans="1:14" x14ac:dyDescent="0.2">
      <c r="A545" s="11" t="s">
        <v>1433</v>
      </c>
      <c r="B545" s="67">
        <v>25</v>
      </c>
      <c r="C545" s="67">
        <v>60</v>
      </c>
      <c r="D545" s="67">
        <v>4549.3999999999996</v>
      </c>
      <c r="F545" s="8">
        <v>23.4</v>
      </c>
      <c r="G545" s="8">
        <v>64.5</v>
      </c>
      <c r="H545" s="8">
        <v>236025</v>
      </c>
      <c r="I545" s="8">
        <v>25</v>
      </c>
      <c r="J545" s="8">
        <v>63.3</v>
      </c>
      <c r="K545" s="8">
        <v>231232</v>
      </c>
      <c r="N545" s="70"/>
    </row>
    <row r="546" spans="1:14" x14ac:dyDescent="0.2">
      <c r="A546" s="11" t="s">
        <v>1434</v>
      </c>
      <c r="B546" s="67">
        <v>27</v>
      </c>
      <c r="C546" s="67">
        <v>55</v>
      </c>
      <c r="D546" s="67">
        <v>3610.8</v>
      </c>
      <c r="F546" s="8">
        <v>23.6</v>
      </c>
      <c r="G546" s="8">
        <v>69.5</v>
      </c>
      <c r="H546" s="8">
        <v>236025</v>
      </c>
      <c r="I546" s="8">
        <v>25</v>
      </c>
      <c r="J546" s="8">
        <v>64</v>
      </c>
      <c r="K546" s="8">
        <v>231232</v>
      </c>
      <c r="N546" s="70"/>
    </row>
    <row r="547" spans="1:14" x14ac:dyDescent="0.2">
      <c r="A547" s="11" t="s">
        <v>1435</v>
      </c>
      <c r="B547" s="67">
        <v>27</v>
      </c>
      <c r="C547" s="67">
        <v>52</v>
      </c>
      <c r="D547" s="67">
        <v>3610.8</v>
      </c>
      <c r="F547" s="8">
        <v>26.1</v>
      </c>
      <c r="G547" s="8">
        <v>63.7</v>
      </c>
      <c r="H547" s="8">
        <v>236025</v>
      </c>
      <c r="I547" s="8">
        <v>25.9</v>
      </c>
      <c r="J547" s="8">
        <v>62.1</v>
      </c>
      <c r="K547" s="8">
        <v>231365</v>
      </c>
      <c r="N547" s="70"/>
    </row>
    <row r="548" spans="1:14" x14ac:dyDescent="0.2">
      <c r="A548" s="11" t="s">
        <v>1436</v>
      </c>
      <c r="B548" s="67">
        <v>27</v>
      </c>
      <c r="C548" s="67">
        <v>50</v>
      </c>
      <c r="D548" s="67">
        <v>3610.8</v>
      </c>
      <c r="F548" s="8">
        <v>24.8</v>
      </c>
      <c r="G548" s="8">
        <v>65.7</v>
      </c>
      <c r="H548" s="8">
        <v>236331</v>
      </c>
      <c r="I548" s="8">
        <v>22</v>
      </c>
      <c r="J548" s="8">
        <v>78.400000000000006</v>
      </c>
      <c r="K548" s="8">
        <v>231458</v>
      </c>
      <c r="N548" s="70"/>
    </row>
    <row r="549" spans="1:14" x14ac:dyDescent="0.2">
      <c r="A549" s="11" t="s">
        <v>1437</v>
      </c>
      <c r="B549" s="67">
        <v>27</v>
      </c>
      <c r="C549" s="67">
        <v>48</v>
      </c>
      <c r="D549" s="67">
        <v>2866</v>
      </c>
      <c r="F549" s="8">
        <v>23.4</v>
      </c>
      <c r="G549" s="8">
        <v>70.900000000000006</v>
      </c>
      <c r="H549" s="8">
        <v>236331</v>
      </c>
      <c r="I549" s="8">
        <v>21.1</v>
      </c>
      <c r="J549" s="8">
        <v>83.5</v>
      </c>
      <c r="K549" s="8">
        <v>231544</v>
      </c>
      <c r="N549" s="70"/>
    </row>
    <row r="550" spans="1:14" x14ac:dyDescent="0.2">
      <c r="A550" s="11" t="s">
        <v>1438</v>
      </c>
      <c r="B550" s="67">
        <v>27</v>
      </c>
      <c r="C550" s="67">
        <v>48</v>
      </c>
      <c r="D550" s="67">
        <v>2866</v>
      </c>
      <c r="F550" s="8">
        <v>20.6</v>
      </c>
      <c r="G550" s="8">
        <v>86.4</v>
      </c>
      <c r="H550" s="8">
        <v>236625</v>
      </c>
      <c r="I550" s="8">
        <v>20.6</v>
      </c>
      <c r="J550" s="8">
        <v>39</v>
      </c>
      <c r="K550" s="8">
        <v>231644</v>
      </c>
      <c r="N550" s="70"/>
    </row>
    <row r="551" spans="1:14" x14ac:dyDescent="0.2">
      <c r="A551" s="11" t="s">
        <v>1439</v>
      </c>
      <c r="B551" s="67">
        <v>26</v>
      </c>
      <c r="C551" s="67">
        <v>50</v>
      </c>
      <c r="D551" s="67">
        <v>3610.8</v>
      </c>
      <c r="F551" s="8">
        <v>22.6</v>
      </c>
      <c r="G551" s="8">
        <v>75.5</v>
      </c>
      <c r="H551" s="8">
        <v>237734</v>
      </c>
      <c r="I551" s="8">
        <v>21.3</v>
      </c>
      <c r="J551" s="8">
        <v>55.6</v>
      </c>
      <c r="K551" s="8">
        <v>231667</v>
      </c>
      <c r="N551" s="70"/>
    </row>
    <row r="552" spans="1:14" x14ac:dyDescent="0.2">
      <c r="A552" s="11" t="s">
        <v>1440</v>
      </c>
      <c r="B552" s="67">
        <v>24</v>
      </c>
      <c r="C552" s="67">
        <v>59</v>
      </c>
      <c r="D552" s="67">
        <v>2851</v>
      </c>
      <c r="F552" s="8">
        <v>20.8</v>
      </c>
      <c r="G552" s="8">
        <v>83.3</v>
      </c>
      <c r="H552" s="8">
        <v>236916</v>
      </c>
      <c r="I552" s="8">
        <v>20.100000000000001</v>
      </c>
      <c r="J552" s="8">
        <v>89</v>
      </c>
      <c r="K552" s="8">
        <v>231812</v>
      </c>
      <c r="N552" s="70"/>
    </row>
    <row r="553" spans="1:14" x14ac:dyDescent="0.2">
      <c r="A553" s="11" t="s">
        <v>1441</v>
      </c>
      <c r="B553" s="67">
        <v>23</v>
      </c>
      <c r="C553" s="67">
        <v>65</v>
      </c>
      <c r="D553" s="67">
        <v>3186.6</v>
      </c>
      <c r="F553" s="8">
        <v>21</v>
      </c>
      <c r="G553" s="8">
        <v>89</v>
      </c>
      <c r="H553" s="8">
        <v>226979</v>
      </c>
      <c r="I553" s="8">
        <v>21</v>
      </c>
      <c r="J553" s="8">
        <v>82.5</v>
      </c>
      <c r="K553" s="8">
        <v>231884</v>
      </c>
      <c r="N553" s="70"/>
    </row>
    <row r="554" spans="1:14" x14ac:dyDescent="0.2">
      <c r="A554" s="11" t="s">
        <v>1442</v>
      </c>
      <c r="B554" s="67">
        <v>22</v>
      </c>
      <c r="C554" s="67">
        <v>70</v>
      </c>
      <c r="D554" s="67">
        <v>3951.4</v>
      </c>
      <c r="F554" s="8">
        <v>19.600000000000001</v>
      </c>
      <c r="G554" s="8">
        <v>87.3</v>
      </c>
      <c r="H554" s="8">
        <v>237331</v>
      </c>
      <c r="I554" s="8">
        <v>19.600000000000001</v>
      </c>
      <c r="J554" s="8">
        <v>88.1</v>
      </c>
      <c r="K554" s="8">
        <v>231975</v>
      </c>
      <c r="N554" s="70"/>
    </row>
    <row r="555" spans="1:14" x14ac:dyDescent="0.2">
      <c r="A555" s="11" t="s">
        <v>1443</v>
      </c>
      <c r="B555" s="67">
        <v>21</v>
      </c>
      <c r="C555" s="67">
        <v>74</v>
      </c>
      <c r="D555" s="67">
        <v>3951.4</v>
      </c>
      <c r="F555" s="8">
        <v>18.5</v>
      </c>
      <c r="G555" s="8">
        <v>90</v>
      </c>
      <c r="H555" s="8">
        <v>237331</v>
      </c>
      <c r="I555" s="8">
        <v>20.3</v>
      </c>
      <c r="J555" s="8">
        <v>83.6</v>
      </c>
      <c r="K555" s="8">
        <v>232070</v>
      </c>
      <c r="N555" s="70"/>
    </row>
    <row r="556" spans="1:14" x14ac:dyDescent="0.2">
      <c r="A556" s="11" t="s">
        <v>1444</v>
      </c>
      <c r="B556" s="67">
        <v>20</v>
      </c>
      <c r="C556" s="67">
        <v>76</v>
      </c>
      <c r="D556" s="67">
        <v>3951.4</v>
      </c>
      <c r="E556" s="67">
        <v>3486.1083333333336</v>
      </c>
      <c r="F556" s="69">
        <f>AVERAGE(F539:F554)</f>
        <v>21.74666666666667</v>
      </c>
      <c r="G556" s="69">
        <f>AVERAGE(G539:G554)</f>
        <v>76.2</v>
      </c>
      <c r="H556" s="69">
        <f>H564-H540</f>
        <v>2989</v>
      </c>
      <c r="I556" s="69">
        <f>AVERAGE(I539:I554)</f>
        <v>21.26</v>
      </c>
      <c r="J556" s="69">
        <f>AVERAGE(J539:J554)</f>
        <v>74.373333333333321</v>
      </c>
      <c r="K556" s="69">
        <f>K564-K540</f>
        <v>1544</v>
      </c>
      <c r="M556" s="15"/>
      <c r="N556" s="70"/>
    </row>
    <row r="557" spans="1:14" x14ac:dyDescent="0.2">
      <c r="A557" s="11" t="s">
        <v>1445</v>
      </c>
      <c r="B557" s="67">
        <v>20</v>
      </c>
      <c r="C557" s="67">
        <v>78</v>
      </c>
      <c r="D557" s="67">
        <v>3951.4</v>
      </c>
      <c r="N557" s="70"/>
    </row>
    <row r="558" spans="1:14" x14ac:dyDescent="0.2">
      <c r="A558" s="11" t="s">
        <v>1446</v>
      </c>
      <c r="B558" s="67">
        <v>20</v>
      </c>
      <c r="C558" s="67">
        <v>80</v>
      </c>
      <c r="D558" s="67">
        <v>4504.6000000000004</v>
      </c>
      <c r="N558" s="70"/>
    </row>
    <row r="559" spans="1:14" x14ac:dyDescent="0.2">
      <c r="A559" s="11" t="s">
        <v>1447</v>
      </c>
      <c r="B559" s="67">
        <v>19</v>
      </c>
      <c r="C559" s="67">
        <v>82</v>
      </c>
      <c r="D559" s="67">
        <v>3508.8</v>
      </c>
      <c r="N559" s="70"/>
    </row>
    <row r="560" spans="1:14" x14ac:dyDescent="0.2">
      <c r="A560" s="11" t="s">
        <v>1448</v>
      </c>
      <c r="B560" s="67">
        <v>19</v>
      </c>
      <c r="C560" s="67">
        <v>83</v>
      </c>
      <c r="D560" s="67">
        <v>3508.8</v>
      </c>
      <c r="N560" s="70"/>
    </row>
    <row r="561" spans="1:14" x14ac:dyDescent="0.2">
      <c r="A561" s="11" t="s">
        <v>1449</v>
      </c>
      <c r="B561" s="67">
        <v>18</v>
      </c>
      <c r="C561" s="67">
        <v>85</v>
      </c>
      <c r="D561" s="67">
        <v>3508.8</v>
      </c>
      <c r="N561" s="70"/>
    </row>
    <row r="562" spans="1:14" x14ac:dyDescent="0.2">
      <c r="A562" s="11" t="s">
        <v>1450</v>
      </c>
      <c r="B562" s="67">
        <v>18</v>
      </c>
      <c r="C562" s="67">
        <v>86</v>
      </c>
      <c r="D562" s="67">
        <v>3508.8</v>
      </c>
      <c r="N562" s="70"/>
    </row>
    <row r="563" spans="1:14" x14ac:dyDescent="0.2">
      <c r="A563" s="11" t="s">
        <v>1451</v>
      </c>
      <c r="B563" s="67">
        <v>18</v>
      </c>
      <c r="C563" s="67">
        <v>85</v>
      </c>
      <c r="D563" s="67">
        <v>3508.8</v>
      </c>
      <c r="N563" s="70"/>
    </row>
    <row r="564" spans="1:14" x14ac:dyDescent="0.2">
      <c r="A564" s="11" t="s">
        <v>1452</v>
      </c>
      <c r="B564" s="67">
        <v>20</v>
      </c>
      <c r="C564" s="67">
        <v>80</v>
      </c>
      <c r="D564" s="67">
        <v>4504.6000000000004</v>
      </c>
      <c r="F564" s="8">
        <v>21.8</v>
      </c>
      <c r="G564" s="8">
        <v>81.900000000000006</v>
      </c>
      <c r="H564" s="8">
        <v>238292</v>
      </c>
      <c r="I564" s="8">
        <v>21.2</v>
      </c>
      <c r="J564" s="8">
        <v>82.5</v>
      </c>
      <c r="K564" s="8">
        <v>232483</v>
      </c>
      <c r="N564" s="70"/>
    </row>
    <row r="565" spans="1:14" x14ac:dyDescent="0.2">
      <c r="A565" s="11" t="s">
        <v>1453</v>
      </c>
      <c r="B565" s="67">
        <v>22</v>
      </c>
      <c r="C565" s="67">
        <v>73</v>
      </c>
      <c r="D565" s="67">
        <v>3951.4</v>
      </c>
      <c r="F565" s="8">
        <v>22.1</v>
      </c>
      <c r="G565" s="8">
        <v>80.5</v>
      </c>
      <c r="H565" s="8">
        <v>238292</v>
      </c>
      <c r="I565" s="8">
        <v>21.1</v>
      </c>
      <c r="J565" s="8">
        <v>83.5</v>
      </c>
      <c r="K565" s="8">
        <v>232483</v>
      </c>
      <c r="N565" s="70"/>
    </row>
    <row r="566" spans="1:14" x14ac:dyDescent="0.2">
      <c r="A566" s="11" t="s">
        <v>1454</v>
      </c>
      <c r="B566" s="67">
        <v>24</v>
      </c>
      <c r="C566" s="67">
        <v>66</v>
      </c>
      <c r="D566" s="67">
        <v>3186.6</v>
      </c>
      <c r="F566" s="8">
        <v>21.3</v>
      </c>
      <c r="G566" s="8">
        <v>83.2</v>
      </c>
      <c r="H566" s="8">
        <v>238653</v>
      </c>
      <c r="I566" s="8">
        <v>21</v>
      </c>
      <c r="J566" s="8">
        <v>87.8</v>
      </c>
      <c r="K566" s="8">
        <v>232483</v>
      </c>
      <c r="N566" s="70"/>
    </row>
    <row r="567" spans="1:14" x14ac:dyDescent="0.2">
      <c r="A567" s="11" t="s">
        <v>1646</v>
      </c>
      <c r="B567" s="67">
        <v>26</v>
      </c>
      <c r="C567" s="67">
        <v>59</v>
      </c>
      <c r="D567" s="67">
        <v>3610.8</v>
      </c>
      <c r="F567" s="8">
        <v>22.3</v>
      </c>
      <c r="G567" s="8">
        <v>87.8</v>
      </c>
      <c r="H567" s="8">
        <v>238764</v>
      </c>
      <c r="I567" s="8">
        <v>21.4</v>
      </c>
      <c r="J567" s="8">
        <v>88.2</v>
      </c>
      <c r="K567" s="8">
        <v>232669</v>
      </c>
      <c r="N567" s="70"/>
    </row>
    <row r="568" spans="1:14" x14ac:dyDescent="0.2">
      <c r="A568" s="11" t="s">
        <v>1455</v>
      </c>
      <c r="B568" s="67">
        <v>28</v>
      </c>
      <c r="C568" s="67">
        <v>54</v>
      </c>
      <c r="D568" s="67">
        <v>3610.8</v>
      </c>
      <c r="F568" s="8">
        <v>23.7</v>
      </c>
      <c r="G568" s="8">
        <v>88.2</v>
      </c>
      <c r="H568" s="8">
        <v>239018</v>
      </c>
      <c r="I568" s="8">
        <v>22.3</v>
      </c>
      <c r="J568" s="8">
        <v>87.6</v>
      </c>
      <c r="K568" s="8">
        <v>232749</v>
      </c>
      <c r="N568" s="70"/>
    </row>
    <row r="569" spans="1:14" x14ac:dyDescent="0.2">
      <c r="A569" s="11" t="s">
        <v>1456</v>
      </c>
      <c r="B569" s="67">
        <v>29</v>
      </c>
      <c r="C569" s="67">
        <v>50</v>
      </c>
      <c r="D569" s="67">
        <v>3610.8</v>
      </c>
      <c r="F569" s="8">
        <v>26.1</v>
      </c>
      <c r="G569" s="8">
        <v>87.6</v>
      </c>
      <c r="H569" s="8">
        <v>239088</v>
      </c>
      <c r="I569" s="8">
        <v>25.6</v>
      </c>
      <c r="J569" s="8">
        <v>80.3</v>
      </c>
      <c r="K569" s="8">
        <v>232828</v>
      </c>
      <c r="N569" s="70"/>
    </row>
    <row r="570" spans="1:14" x14ac:dyDescent="0.2">
      <c r="A570" s="11" t="s">
        <v>1457</v>
      </c>
      <c r="B570" s="67">
        <v>30</v>
      </c>
      <c r="C570" s="67">
        <v>48</v>
      </c>
      <c r="D570" s="67">
        <v>3368</v>
      </c>
      <c r="F570" s="8">
        <v>24.4</v>
      </c>
      <c r="G570" s="8">
        <v>80.3</v>
      </c>
      <c r="H570" s="8">
        <v>239088</v>
      </c>
      <c r="I570" s="8">
        <v>26</v>
      </c>
      <c r="J570" s="8">
        <v>75</v>
      </c>
      <c r="K570" s="8">
        <v>232828</v>
      </c>
      <c r="N570" s="70"/>
    </row>
    <row r="571" spans="1:14" x14ac:dyDescent="0.2">
      <c r="A571" s="11" t="s">
        <v>1458</v>
      </c>
      <c r="B571" s="67">
        <v>30</v>
      </c>
      <c r="C571" s="67">
        <v>46</v>
      </c>
      <c r="D571" s="67">
        <v>3368</v>
      </c>
      <c r="F571" s="8">
        <v>28.4</v>
      </c>
      <c r="G571" s="8">
        <v>75</v>
      </c>
      <c r="H571" s="8">
        <v>239088</v>
      </c>
      <c r="I571" s="8">
        <v>25</v>
      </c>
      <c r="J571" s="8">
        <v>79.900000000000006</v>
      </c>
      <c r="K571" s="8">
        <v>232828</v>
      </c>
      <c r="N571" s="70"/>
    </row>
    <row r="572" spans="1:14" x14ac:dyDescent="0.2">
      <c r="A572" s="11" t="s">
        <v>1459</v>
      </c>
      <c r="B572" s="67">
        <v>30</v>
      </c>
      <c r="C572" s="67">
        <v>46</v>
      </c>
      <c r="D572" s="67">
        <v>3368</v>
      </c>
      <c r="F572" s="8">
        <v>24.6</v>
      </c>
      <c r="G572" s="8">
        <v>65.5</v>
      </c>
      <c r="H572" s="8">
        <v>239397</v>
      </c>
      <c r="I572" s="8">
        <v>21.4</v>
      </c>
      <c r="J572" s="8">
        <v>82.8</v>
      </c>
      <c r="K572" s="8">
        <v>232899</v>
      </c>
      <c r="N572" s="70"/>
    </row>
    <row r="573" spans="1:14" x14ac:dyDescent="0.2">
      <c r="A573" s="11" t="s">
        <v>1460</v>
      </c>
      <c r="B573" s="67">
        <v>29</v>
      </c>
      <c r="C573" s="67">
        <v>46</v>
      </c>
      <c r="D573" s="67">
        <v>2866</v>
      </c>
      <c r="F573" s="8">
        <v>19</v>
      </c>
      <c r="G573" s="8">
        <v>68.400000000000006</v>
      </c>
      <c r="H573" s="8">
        <v>239397</v>
      </c>
      <c r="I573" s="8">
        <v>18.5</v>
      </c>
      <c r="J573" s="8">
        <v>80.5</v>
      </c>
      <c r="K573" s="8">
        <v>232899</v>
      </c>
      <c r="N573" s="70"/>
    </row>
    <row r="574" spans="1:14" x14ac:dyDescent="0.2">
      <c r="A574" s="11" t="s">
        <v>1461</v>
      </c>
      <c r="B574" s="67">
        <v>28</v>
      </c>
      <c r="C574" s="67">
        <v>48</v>
      </c>
      <c r="D574" s="67">
        <v>2866</v>
      </c>
      <c r="F574" s="8">
        <v>21</v>
      </c>
      <c r="G574" s="8">
        <v>76.3</v>
      </c>
      <c r="H574" s="8">
        <v>239627</v>
      </c>
      <c r="I574" s="8">
        <v>18.5</v>
      </c>
      <c r="J574" s="8">
        <v>81.3</v>
      </c>
      <c r="K574" s="8">
        <v>233072</v>
      </c>
      <c r="N574" s="70"/>
    </row>
    <row r="575" spans="1:14" x14ac:dyDescent="0.2">
      <c r="A575" s="11" t="s">
        <v>1462</v>
      </c>
      <c r="B575" s="67">
        <v>28</v>
      </c>
      <c r="C575" s="67">
        <v>49</v>
      </c>
      <c r="D575" s="67">
        <v>2866</v>
      </c>
      <c r="F575" s="8">
        <v>20.6</v>
      </c>
      <c r="G575" s="8">
        <v>75</v>
      </c>
      <c r="H575" s="8">
        <v>239810</v>
      </c>
      <c r="I575" s="8">
        <v>19</v>
      </c>
      <c r="J575" s="8">
        <v>80.099999999999994</v>
      </c>
      <c r="K575" s="8">
        <v>233153</v>
      </c>
      <c r="N575" s="70"/>
    </row>
    <row r="576" spans="1:14" x14ac:dyDescent="0.2">
      <c r="A576" s="11" t="s">
        <v>1463</v>
      </c>
      <c r="B576" s="67">
        <v>26</v>
      </c>
      <c r="C576" s="67">
        <v>55</v>
      </c>
      <c r="D576" s="67">
        <v>3610.8</v>
      </c>
      <c r="F576" s="8">
        <v>22.5</v>
      </c>
      <c r="G576" s="8">
        <v>77.3</v>
      </c>
      <c r="H576" s="8">
        <v>240012</v>
      </c>
      <c r="I576" s="8">
        <v>20.8</v>
      </c>
      <c r="J576" s="8">
        <v>86.9</v>
      </c>
      <c r="K576" s="8">
        <v>233270</v>
      </c>
      <c r="N576" s="70"/>
    </row>
    <row r="577" spans="1:14" x14ac:dyDescent="0.2">
      <c r="A577" s="11" t="s">
        <v>1464</v>
      </c>
      <c r="B577" s="67">
        <v>26</v>
      </c>
      <c r="C577" s="67">
        <v>59</v>
      </c>
      <c r="D577" s="67">
        <v>3610.8</v>
      </c>
      <c r="F577" s="8">
        <v>21.5</v>
      </c>
      <c r="G577" s="8">
        <v>75.099999999999994</v>
      </c>
      <c r="H577" s="8">
        <v>240155</v>
      </c>
      <c r="I577" s="8">
        <v>20.6</v>
      </c>
      <c r="J577" s="8">
        <v>85.1</v>
      </c>
      <c r="K577" s="8">
        <v>233338</v>
      </c>
      <c r="N577" s="70"/>
    </row>
    <row r="578" spans="1:14" x14ac:dyDescent="0.2">
      <c r="A578" s="11" t="s">
        <v>1465</v>
      </c>
      <c r="B578" s="67">
        <v>25</v>
      </c>
      <c r="C578" s="67">
        <v>63</v>
      </c>
      <c r="D578" s="67">
        <v>4549.3999999999996</v>
      </c>
      <c r="N578" s="70"/>
    </row>
    <row r="579" spans="1:14" x14ac:dyDescent="0.2">
      <c r="A579" s="11" t="s">
        <v>1466</v>
      </c>
      <c r="B579" s="67">
        <v>23</v>
      </c>
      <c r="C579" s="67">
        <v>69</v>
      </c>
      <c r="D579" s="67">
        <v>3186.6</v>
      </c>
      <c r="N579" s="70"/>
    </row>
    <row r="580" spans="1:14" x14ac:dyDescent="0.2">
      <c r="A580" s="11" t="s">
        <v>1467</v>
      </c>
      <c r="B580" s="67">
        <v>22</v>
      </c>
      <c r="C580" s="67">
        <v>73</v>
      </c>
      <c r="D580" s="67">
        <v>3951.4</v>
      </c>
      <c r="E580" s="67">
        <v>3586.9166666666665</v>
      </c>
      <c r="F580" s="69">
        <f>AVERAGE(F563:F578)</f>
        <v>22.807142857142857</v>
      </c>
      <c r="G580" s="69">
        <f>AVERAGE(G563:G578)</f>
        <v>78.721428571428561</v>
      </c>
      <c r="H580" s="69">
        <f>H588-H564</f>
        <v>2947</v>
      </c>
      <c r="I580" s="69">
        <f>AVERAGE(I563:I578)</f>
        <v>21.6</v>
      </c>
      <c r="J580" s="69">
        <f>AVERAGE(J563:J578)</f>
        <v>82.964285714285708</v>
      </c>
      <c r="K580" s="69">
        <f>K588-K564</f>
        <v>1549</v>
      </c>
      <c r="M580" s="15"/>
      <c r="N580" s="70"/>
    </row>
    <row r="581" spans="1:14" x14ac:dyDescent="0.2">
      <c r="A581" s="11" t="s">
        <v>1468</v>
      </c>
      <c r="B581" s="67">
        <v>21</v>
      </c>
      <c r="C581" s="67">
        <v>74</v>
      </c>
      <c r="D581" s="67">
        <v>3951.4</v>
      </c>
      <c r="N581" s="70"/>
    </row>
    <row r="582" spans="1:14" x14ac:dyDescent="0.2">
      <c r="A582" s="11" t="s">
        <v>1469</v>
      </c>
      <c r="B582" s="67">
        <v>21</v>
      </c>
      <c r="C582" s="67">
        <v>75</v>
      </c>
      <c r="D582" s="67">
        <v>3951.4</v>
      </c>
      <c r="N582" s="70"/>
    </row>
    <row r="583" spans="1:14" x14ac:dyDescent="0.2">
      <c r="A583" s="11" t="s">
        <v>1470</v>
      </c>
      <c r="B583" s="67">
        <v>21</v>
      </c>
      <c r="C583" s="67">
        <v>76</v>
      </c>
      <c r="D583" s="67">
        <v>3951.4</v>
      </c>
      <c r="N583" s="70"/>
    </row>
    <row r="584" spans="1:14" x14ac:dyDescent="0.2">
      <c r="A584" s="11" t="s">
        <v>1471</v>
      </c>
      <c r="B584" s="67">
        <v>20</v>
      </c>
      <c r="C584" s="67">
        <v>78</v>
      </c>
      <c r="D584" s="67">
        <v>3951.4</v>
      </c>
      <c r="N584" s="70"/>
    </row>
    <row r="585" spans="1:14" x14ac:dyDescent="0.2">
      <c r="A585" s="11" t="s">
        <v>1472</v>
      </c>
      <c r="B585" s="67">
        <v>19</v>
      </c>
      <c r="C585" s="67">
        <v>81</v>
      </c>
      <c r="D585" s="67">
        <v>3508.8</v>
      </c>
      <c r="N585" s="70"/>
    </row>
    <row r="586" spans="1:14" x14ac:dyDescent="0.2">
      <c r="A586" s="11" t="s">
        <v>1473</v>
      </c>
      <c r="B586" s="67">
        <v>19</v>
      </c>
      <c r="C586" s="67">
        <v>83</v>
      </c>
      <c r="D586" s="67">
        <v>3508.8</v>
      </c>
      <c r="N586" s="70"/>
    </row>
    <row r="587" spans="1:14" x14ac:dyDescent="0.2">
      <c r="A587" s="11" t="s">
        <v>1474</v>
      </c>
      <c r="B587" s="67">
        <v>19</v>
      </c>
      <c r="C587" s="67">
        <v>80</v>
      </c>
      <c r="D587" s="67">
        <v>3508.8</v>
      </c>
      <c r="N587" s="70"/>
    </row>
    <row r="588" spans="1:14" x14ac:dyDescent="0.2">
      <c r="A588" s="11" t="s">
        <v>1475</v>
      </c>
      <c r="B588" s="67">
        <v>22</v>
      </c>
      <c r="C588" s="67">
        <v>67</v>
      </c>
      <c r="D588" s="67">
        <v>3186.6</v>
      </c>
      <c r="F588" s="8">
        <v>24.3</v>
      </c>
      <c r="G588" s="8">
        <v>69.599999999999994</v>
      </c>
      <c r="H588" s="8">
        <v>241239</v>
      </c>
      <c r="I588" s="8">
        <v>22.3</v>
      </c>
      <c r="J588" s="8">
        <v>76.599999999999994</v>
      </c>
      <c r="K588" s="8">
        <v>234032</v>
      </c>
      <c r="N588" s="70"/>
    </row>
    <row r="589" spans="1:14" x14ac:dyDescent="0.2">
      <c r="A589" s="11" t="s">
        <v>1476</v>
      </c>
      <c r="B589" s="67">
        <v>24</v>
      </c>
      <c r="C589" s="67">
        <v>57</v>
      </c>
      <c r="D589" s="67">
        <v>2851</v>
      </c>
      <c r="F589" s="8">
        <v>26</v>
      </c>
      <c r="G589" s="8">
        <v>64.7</v>
      </c>
      <c r="H589" s="8">
        <v>241239</v>
      </c>
      <c r="I589" s="8">
        <v>23.5</v>
      </c>
      <c r="J589" s="8">
        <v>75.099999999999994</v>
      </c>
      <c r="K589" s="8">
        <v>234032</v>
      </c>
      <c r="N589" s="70"/>
    </row>
    <row r="590" spans="1:14" x14ac:dyDescent="0.2">
      <c r="A590" s="11" t="s">
        <v>1477</v>
      </c>
      <c r="B590" s="67">
        <v>27</v>
      </c>
      <c r="C590" s="67">
        <v>50</v>
      </c>
      <c r="D590" s="67">
        <v>3610.8</v>
      </c>
      <c r="F590" s="8">
        <v>26</v>
      </c>
      <c r="G590" s="8">
        <v>64.599999999999994</v>
      </c>
      <c r="H590" s="8">
        <v>234032</v>
      </c>
      <c r="I590" s="8">
        <v>23.6</v>
      </c>
      <c r="J590" s="8">
        <v>75.5</v>
      </c>
      <c r="K590" s="8">
        <v>234032</v>
      </c>
      <c r="N590" s="70"/>
    </row>
    <row r="591" spans="1:14" x14ac:dyDescent="0.2">
      <c r="A591" s="11" t="s">
        <v>1478</v>
      </c>
      <c r="B591" s="67">
        <v>28</v>
      </c>
      <c r="C591" s="67">
        <v>45</v>
      </c>
      <c r="D591" s="67">
        <v>2866</v>
      </c>
      <c r="F591" s="8">
        <v>26.1</v>
      </c>
      <c r="G591" s="8">
        <v>68.7</v>
      </c>
      <c r="H591" s="8">
        <v>241239</v>
      </c>
      <c r="I591" s="8">
        <v>23.8</v>
      </c>
      <c r="J591" s="8">
        <v>75</v>
      </c>
      <c r="K591" s="8">
        <v>234032</v>
      </c>
      <c r="N591" s="70"/>
    </row>
    <row r="592" spans="1:14" x14ac:dyDescent="0.2">
      <c r="A592" s="11" t="s">
        <v>1478</v>
      </c>
      <c r="B592" s="67">
        <v>30</v>
      </c>
      <c r="C592" s="67">
        <v>42</v>
      </c>
      <c r="D592" s="67">
        <v>3368</v>
      </c>
      <c r="F592" s="8">
        <v>26.1</v>
      </c>
      <c r="G592" s="8">
        <v>61.5</v>
      </c>
      <c r="H592" s="8">
        <v>241239</v>
      </c>
      <c r="I592" s="8">
        <v>24.5</v>
      </c>
      <c r="J592" s="8">
        <v>72.7</v>
      </c>
      <c r="K592" s="8">
        <v>234032</v>
      </c>
      <c r="N592" s="70"/>
    </row>
    <row r="593" spans="1:14" x14ac:dyDescent="0.2">
      <c r="A593" s="11" t="s">
        <v>1479</v>
      </c>
      <c r="B593" s="67">
        <v>30</v>
      </c>
      <c r="C593" s="67">
        <v>38</v>
      </c>
      <c r="D593" s="67">
        <v>2458</v>
      </c>
      <c r="F593" s="8">
        <v>27.6</v>
      </c>
      <c r="G593" s="8">
        <v>56.8</v>
      </c>
      <c r="H593" s="8">
        <v>241239</v>
      </c>
      <c r="I593" s="8">
        <v>25.3</v>
      </c>
      <c r="J593" s="8">
        <v>64.599999999999994</v>
      </c>
      <c r="K593" s="8">
        <v>234032</v>
      </c>
      <c r="N593" s="70"/>
    </row>
    <row r="594" spans="1:14" x14ac:dyDescent="0.2">
      <c r="A594" s="11" t="s">
        <v>1480</v>
      </c>
      <c r="B594" s="67">
        <v>31</v>
      </c>
      <c r="C594" s="67">
        <v>32</v>
      </c>
      <c r="D594" s="67">
        <v>2458</v>
      </c>
      <c r="F594" s="8">
        <v>28.1</v>
      </c>
      <c r="G594" s="8">
        <v>56.8</v>
      </c>
      <c r="H594" s="8">
        <v>241239</v>
      </c>
      <c r="I594" s="8">
        <v>25.7</v>
      </c>
      <c r="J594" s="8">
        <v>64.3</v>
      </c>
      <c r="K594" s="8">
        <v>234032</v>
      </c>
      <c r="N594" s="70"/>
    </row>
    <row r="595" spans="1:14" x14ac:dyDescent="0.2">
      <c r="A595" s="11" t="s">
        <v>1481</v>
      </c>
      <c r="B595" s="67">
        <v>31</v>
      </c>
      <c r="C595" s="67">
        <v>30</v>
      </c>
      <c r="D595" s="67">
        <v>2458</v>
      </c>
      <c r="F595" s="8">
        <v>28</v>
      </c>
      <c r="G595" s="8">
        <v>56.1</v>
      </c>
      <c r="H595" s="8">
        <v>241239</v>
      </c>
      <c r="I595" s="8">
        <v>25.5</v>
      </c>
      <c r="J595" s="8">
        <v>68.099999999999994</v>
      </c>
      <c r="K595" s="8">
        <v>234032</v>
      </c>
      <c r="N595" s="70"/>
    </row>
    <row r="596" spans="1:14" x14ac:dyDescent="0.2">
      <c r="A596" s="11" t="s">
        <v>1482</v>
      </c>
      <c r="B596" s="67">
        <v>31</v>
      </c>
      <c r="C596" s="67">
        <v>32</v>
      </c>
      <c r="D596" s="67">
        <v>2458</v>
      </c>
      <c r="F596" s="8" t="s">
        <v>537</v>
      </c>
      <c r="G596" s="8" t="s">
        <v>537</v>
      </c>
      <c r="H596" s="8">
        <v>241239</v>
      </c>
      <c r="I596" s="8" t="s">
        <v>537</v>
      </c>
      <c r="J596" s="8" t="s">
        <v>537</v>
      </c>
      <c r="K596" s="8">
        <v>234032</v>
      </c>
      <c r="N596" s="70"/>
    </row>
    <row r="597" spans="1:14" x14ac:dyDescent="0.2">
      <c r="A597" s="11" t="s">
        <v>1483</v>
      </c>
      <c r="B597" s="67">
        <v>29</v>
      </c>
      <c r="C597" s="67">
        <v>39</v>
      </c>
      <c r="D597" s="67">
        <v>2274</v>
      </c>
      <c r="F597" s="8" t="s">
        <v>537</v>
      </c>
      <c r="G597" s="8" t="s">
        <v>537</v>
      </c>
      <c r="I597" s="8" t="s">
        <v>537</v>
      </c>
      <c r="J597" s="8" t="s">
        <v>537</v>
      </c>
      <c r="N597" s="70"/>
    </row>
    <row r="598" spans="1:14" x14ac:dyDescent="0.2">
      <c r="A598" s="11" t="s">
        <v>1484</v>
      </c>
      <c r="B598" s="67">
        <v>27</v>
      </c>
      <c r="C598" s="67">
        <v>50</v>
      </c>
      <c r="D598" s="67">
        <v>3610.8</v>
      </c>
      <c r="F598" s="8" t="s">
        <v>537</v>
      </c>
      <c r="G598" s="8" t="s">
        <v>1607</v>
      </c>
      <c r="I598" s="8" t="s">
        <v>537</v>
      </c>
      <c r="J598" s="8" t="s">
        <v>537</v>
      </c>
      <c r="N598" s="70"/>
    </row>
    <row r="599" spans="1:14" x14ac:dyDescent="0.2">
      <c r="A599" s="11" t="s">
        <v>1485</v>
      </c>
      <c r="B599" s="67">
        <v>25</v>
      </c>
      <c r="C599" s="67">
        <v>59</v>
      </c>
      <c r="D599" s="67">
        <v>3610.8</v>
      </c>
      <c r="F599" s="8">
        <v>25.5</v>
      </c>
      <c r="G599" s="8">
        <v>50</v>
      </c>
      <c r="H599" s="8">
        <v>241574</v>
      </c>
      <c r="I599" s="8">
        <v>21.4</v>
      </c>
      <c r="J599" s="8">
        <v>77.900000000000006</v>
      </c>
      <c r="K599" s="8">
        <v>234129</v>
      </c>
      <c r="N599" s="70"/>
    </row>
    <row r="600" spans="1:14" x14ac:dyDescent="0.2">
      <c r="A600" s="11" t="s">
        <v>1486</v>
      </c>
      <c r="B600" s="67">
        <v>23</v>
      </c>
      <c r="C600" s="67">
        <v>72</v>
      </c>
      <c r="D600" s="67">
        <v>3951.4</v>
      </c>
      <c r="F600" s="8">
        <v>25.5</v>
      </c>
      <c r="G600" s="8">
        <v>55.6</v>
      </c>
      <c r="H600" s="8">
        <v>241574</v>
      </c>
      <c r="I600" s="8">
        <v>20</v>
      </c>
      <c r="J600" s="8">
        <v>80.7</v>
      </c>
      <c r="K600" s="8">
        <v>234201</v>
      </c>
      <c r="N600" s="70"/>
    </row>
    <row r="601" spans="1:14" x14ac:dyDescent="0.2">
      <c r="A601" s="11" t="s">
        <v>1487</v>
      </c>
      <c r="B601" s="67">
        <v>21</v>
      </c>
      <c r="C601" s="67">
        <v>79</v>
      </c>
      <c r="D601" s="67">
        <v>3951.4</v>
      </c>
      <c r="F601" s="8">
        <v>23.1</v>
      </c>
      <c r="G601" s="8">
        <v>60.8</v>
      </c>
      <c r="H601" s="8">
        <v>241723</v>
      </c>
      <c r="I601" s="8">
        <v>19.8</v>
      </c>
      <c r="J601" s="8">
        <v>81.7</v>
      </c>
      <c r="K601" s="8">
        <v>234288</v>
      </c>
      <c r="N601" s="70"/>
    </row>
    <row r="602" spans="1:14" x14ac:dyDescent="0.2">
      <c r="A602" s="11" t="s">
        <v>1488</v>
      </c>
      <c r="B602" s="67">
        <v>20</v>
      </c>
      <c r="C602" s="67">
        <v>81</v>
      </c>
      <c r="D602" s="67">
        <v>4504.6000000000004</v>
      </c>
      <c r="F602" s="8">
        <v>18.7</v>
      </c>
      <c r="G602" s="8">
        <v>87.3</v>
      </c>
      <c r="H602" s="8">
        <v>241882</v>
      </c>
      <c r="I602" s="8">
        <v>19.899999999999999</v>
      </c>
      <c r="J602" s="8">
        <v>80.400000000000006</v>
      </c>
      <c r="K602" s="8">
        <v>234408</v>
      </c>
      <c r="N602" s="70"/>
    </row>
    <row r="603" spans="1:14" x14ac:dyDescent="0.2">
      <c r="A603" s="11" t="s">
        <v>1489</v>
      </c>
      <c r="B603" s="67">
        <v>19</v>
      </c>
      <c r="C603" s="67">
        <v>81</v>
      </c>
      <c r="D603" s="67">
        <v>3508.8</v>
      </c>
      <c r="F603" s="8">
        <v>19.399999999999999</v>
      </c>
      <c r="G603" s="8">
        <v>83.4</v>
      </c>
      <c r="H603" s="8">
        <v>242021</v>
      </c>
      <c r="I603" s="8">
        <v>19.8</v>
      </c>
      <c r="J603" s="8">
        <v>87.5</v>
      </c>
      <c r="K603" s="8">
        <v>234453</v>
      </c>
      <c r="N603" s="70"/>
    </row>
    <row r="604" spans="1:14" x14ac:dyDescent="0.2">
      <c r="A604" s="11" t="s">
        <v>1490</v>
      </c>
      <c r="B604" s="67">
        <v>19</v>
      </c>
      <c r="C604" s="67">
        <v>80</v>
      </c>
      <c r="D604" s="67">
        <v>3508.8</v>
      </c>
      <c r="E604" s="67">
        <v>3373.6250000000005</v>
      </c>
      <c r="F604" s="69">
        <f>AVERAGE(F587:F602)</f>
        <v>25.416666666666668</v>
      </c>
      <c r="G604" s="69">
        <f>AVERAGE(G587:G602)</f>
        <v>62.708333333333336</v>
      </c>
      <c r="H604" s="69">
        <f>H612-H588</f>
        <v>1374</v>
      </c>
      <c r="I604" s="69">
        <f>AVERAGE(I587:I602)</f>
        <v>22.941666666666666</v>
      </c>
      <c r="J604" s="69">
        <f>AVERAGE(J587:J602)</f>
        <v>74.38333333333334</v>
      </c>
      <c r="K604" s="69">
        <f>K612-K588</f>
        <v>647</v>
      </c>
      <c r="N604" s="70"/>
    </row>
    <row r="605" spans="1:14" x14ac:dyDescent="0.2">
      <c r="A605" s="11" t="s">
        <v>1491</v>
      </c>
      <c r="B605" s="67">
        <v>18</v>
      </c>
      <c r="C605" s="67">
        <v>81</v>
      </c>
      <c r="D605" s="67">
        <v>3508.8</v>
      </c>
      <c r="M605" s="15"/>
      <c r="N605" s="15">
        <f>SUM(M460:M605)</f>
        <v>0</v>
      </c>
    </row>
    <row r="606" spans="1:14" x14ac:dyDescent="0.2">
      <c r="A606" s="11" t="s">
        <v>1492</v>
      </c>
      <c r="B606" s="67">
        <v>18</v>
      </c>
      <c r="C606" s="67">
        <v>82</v>
      </c>
      <c r="D606" s="67">
        <v>3508.8</v>
      </c>
      <c r="N606" s="70"/>
    </row>
    <row r="607" spans="1:14" x14ac:dyDescent="0.2">
      <c r="A607" s="11" t="s">
        <v>1493</v>
      </c>
      <c r="B607" s="67">
        <v>18</v>
      </c>
      <c r="C607" s="67">
        <v>83</v>
      </c>
      <c r="D607" s="67">
        <v>3508.8</v>
      </c>
      <c r="N607" s="70"/>
    </row>
    <row r="608" spans="1:14" x14ac:dyDescent="0.2">
      <c r="A608" s="11" t="s">
        <v>1494</v>
      </c>
      <c r="B608" s="67">
        <v>18</v>
      </c>
      <c r="C608" s="67">
        <v>85</v>
      </c>
      <c r="D608" s="67">
        <v>3508.8</v>
      </c>
      <c r="N608" s="70"/>
    </row>
    <row r="609" spans="1:14" x14ac:dyDescent="0.2">
      <c r="A609" s="11" t="s">
        <v>1495</v>
      </c>
      <c r="B609" s="67">
        <v>18</v>
      </c>
      <c r="C609" s="67">
        <v>86</v>
      </c>
      <c r="D609" s="67">
        <v>3508.8</v>
      </c>
      <c r="N609" s="70"/>
    </row>
    <row r="610" spans="1:14" x14ac:dyDescent="0.2">
      <c r="A610" s="11" t="s">
        <v>1496</v>
      </c>
      <c r="B610" s="67">
        <v>18</v>
      </c>
      <c r="C610" s="67">
        <v>87</v>
      </c>
      <c r="D610" s="67">
        <v>3508.8</v>
      </c>
      <c r="N610" s="70"/>
    </row>
    <row r="611" spans="1:14" x14ac:dyDescent="0.2">
      <c r="A611" s="11" t="s">
        <v>1497</v>
      </c>
      <c r="B611" s="67">
        <v>17</v>
      </c>
      <c r="C611" s="67">
        <v>90</v>
      </c>
      <c r="D611" s="67">
        <v>4561.3999999999996</v>
      </c>
      <c r="N611" s="70"/>
    </row>
    <row r="612" spans="1:14" x14ac:dyDescent="0.2">
      <c r="A612" s="11" t="s">
        <v>1498</v>
      </c>
      <c r="B612" s="67">
        <v>17</v>
      </c>
      <c r="C612" s="67">
        <v>87</v>
      </c>
      <c r="D612" s="67">
        <v>3508.8</v>
      </c>
      <c r="F612" s="8">
        <v>22.3</v>
      </c>
      <c r="G612" s="8">
        <v>79.7</v>
      </c>
      <c r="H612" s="8">
        <v>242613</v>
      </c>
      <c r="I612" s="8">
        <v>21.4</v>
      </c>
      <c r="J612" s="8">
        <v>82.6</v>
      </c>
      <c r="K612" s="8">
        <v>234679</v>
      </c>
      <c r="N612" s="70"/>
    </row>
    <row r="613" spans="1:14" x14ac:dyDescent="0.2">
      <c r="A613" s="11" t="s">
        <v>1499</v>
      </c>
      <c r="B613" s="67">
        <v>18</v>
      </c>
      <c r="C613" s="67">
        <v>85</v>
      </c>
      <c r="D613" s="67">
        <v>3508.8</v>
      </c>
      <c r="F613" s="8">
        <v>22.3</v>
      </c>
      <c r="G613" s="8">
        <v>72.3</v>
      </c>
      <c r="H613" s="8">
        <v>242613</v>
      </c>
      <c r="I613" s="8">
        <v>22</v>
      </c>
      <c r="J613" s="8">
        <v>81.599999999999994</v>
      </c>
      <c r="K613" s="8">
        <v>234679</v>
      </c>
      <c r="N613" s="70"/>
    </row>
    <row r="614" spans="1:14" x14ac:dyDescent="0.2">
      <c r="A614" s="11" t="s">
        <v>1500</v>
      </c>
      <c r="B614" s="67">
        <v>18</v>
      </c>
      <c r="C614" s="67">
        <v>82</v>
      </c>
      <c r="D614" s="67">
        <v>3508.8</v>
      </c>
      <c r="F614" s="8">
        <v>23.1</v>
      </c>
      <c r="G614" s="8">
        <v>77.8</v>
      </c>
      <c r="H614" s="8">
        <v>242613</v>
      </c>
      <c r="I614" s="8">
        <v>21.6</v>
      </c>
      <c r="J614" s="8">
        <v>82</v>
      </c>
      <c r="K614" s="8">
        <v>234679</v>
      </c>
      <c r="N614" s="70"/>
    </row>
    <row r="615" spans="1:14" x14ac:dyDescent="0.2">
      <c r="A615" s="11" t="s">
        <v>1647</v>
      </c>
      <c r="B615" s="67">
        <v>19</v>
      </c>
      <c r="C615" s="67">
        <v>80</v>
      </c>
      <c r="D615" s="67">
        <v>3508.8</v>
      </c>
      <c r="F615" s="8">
        <v>23.5</v>
      </c>
      <c r="G615" s="8">
        <v>76.099999999999994</v>
      </c>
      <c r="H615" s="8">
        <v>242613</v>
      </c>
      <c r="I615" s="8">
        <v>22.3</v>
      </c>
      <c r="J615" s="8">
        <v>81.3</v>
      </c>
      <c r="K615" s="8">
        <v>234679</v>
      </c>
      <c r="N615" s="70"/>
    </row>
    <row r="616" spans="1:14" x14ac:dyDescent="0.2">
      <c r="A616" s="11" t="s">
        <v>1501</v>
      </c>
      <c r="B616" s="67">
        <v>20</v>
      </c>
      <c r="C616" s="67">
        <v>78</v>
      </c>
      <c r="D616" s="67">
        <v>3951.4</v>
      </c>
      <c r="F616" s="8">
        <v>23.6</v>
      </c>
      <c r="G616" s="8">
        <v>76.599999999999994</v>
      </c>
      <c r="H616" s="8">
        <v>242613</v>
      </c>
      <c r="I616" s="8">
        <v>22.5</v>
      </c>
      <c r="J616" s="8">
        <v>80.5</v>
      </c>
      <c r="K616" s="8">
        <v>234679</v>
      </c>
      <c r="N616" s="70"/>
    </row>
    <row r="617" spans="1:14" x14ac:dyDescent="0.2">
      <c r="A617" s="11" t="s">
        <v>1502</v>
      </c>
      <c r="B617" s="67">
        <v>20</v>
      </c>
      <c r="C617" s="67">
        <v>76</v>
      </c>
      <c r="D617" s="67">
        <v>3951.4</v>
      </c>
      <c r="F617" s="8">
        <v>23.6</v>
      </c>
      <c r="G617" s="8">
        <v>75.5</v>
      </c>
      <c r="H617" s="8">
        <v>242613</v>
      </c>
      <c r="I617" s="8">
        <v>22.5</v>
      </c>
      <c r="J617" s="8">
        <v>80.599999999999994</v>
      </c>
      <c r="K617" s="8">
        <v>234679</v>
      </c>
      <c r="N617" s="70"/>
    </row>
    <row r="618" spans="1:14" x14ac:dyDescent="0.2">
      <c r="A618" s="11" t="s">
        <v>1503</v>
      </c>
      <c r="B618" s="67">
        <v>21</v>
      </c>
      <c r="C618" s="67">
        <v>73</v>
      </c>
      <c r="D618" s="67">
        <v>3951.4</v>
      </c>
      <c r="F618" s="8">
        <v>25.9</v>
      </c>
      <c r="G618" s="8">
        <v>61.7</v>
      </c>
      <c r="H618" s="8">
        <v>242877</v>
      </c>
      <c r="I618" s="8">
        <v>21.2</v>
      </c>
      <c r="J618" s="8">
        <v>85.1</v>
      </c>
      <c r="K618" s="8">
        <v>234788</v>
      </c>
      <c r="N618" s="70"/>
    </row>
    <row r="619" spans="1:14" x14ac:dyDescent="0.2">
      <c r="A619" s="11" t="s">
        <v>1504</v>
      </c>
      <c r="B619" s="67">
        <v>22</v>
      </c>
      <c r="C619" s="67">
        <v>72</v>
      </c>
      <c r="D619" s="67">
        <v>3951.4</v>
      </c>
      <c r="F619" s="8">
        <v>24.8</v>
      </c>
      <c r="G619" s="8">
        <v>62.4</v>
      </c>
      <c r="H619" s="8">
        <v>243007</v>
      </c>
      <c r="I619" s="8">
        <v>21.1</v>
      </c>
      <c r="J619" s="8">
        <v>82.9</v>
      </c>
      <c r="K619" s="8">
        <v>234783</v>
      </c>
      <c r="N619" s="70"/>
    </row>
    <row r="620" spans="1:14" x14ac:dyDescent="0.2">
      <c r="A620" s="11" t="s">
        <v>1505</v>
      </c>
      <c r="B620" s="67">
        <v>22</v>
      </c>
      <c r="C620" s="67">
        <v>69</v>
      </c>
      <c r="D620" s="67">
        <v>3186.6</v>
      </c>
      <c r="F620" s="8">
        <v>25.9</v>
      </c>
      <c r="G620" s="8">
        <v>62.2</v>
      </c>
      <c r="H620" s="8">
        <v>243007</v>
      </c>
      <c r="I620" s="8">
        <v>22</v>
      </c>
      <c r="J620" s="8">
        <v>83.2</v>
      </c>
      <c r="K620" s="8">
        <v>234783</v>
      </c>
      <c r="N620" s="70"/>
    </row>
    <row r="621" spans="1:14" x14ac:dyDescent="0.2">
      <c r="A621" s="11" t="s">
        <v>1506</v>
      </c>
      <c r="B621" s="67">
        <v>23</v>
      </c>
      <c r="C621" s="67">
        <v>68</v>
      </c>
      <c r="D621" s="67">
        <v>3186.6</v>
      </c>
      <c r="F621" s="8">
        <v>24.1</v>
      </c>
      <c r="G621" s="8">
        <v>63.1</v>
      </c>
      <c r="H621" s="8">
        <v>243007</v>
      </c>
      <c r="I621" s="8">
        <v>19.5</v>
      </c>
      <c r="J621" s="8">
        <v>84.8</v>
      </c>
      <c r="K621" s="8">
        <v>234783</v>
      </c>
      <c r="N621" s="70"/>
    </row>
    <row r="622" spans="1:14" x14ac:dyDescent="0.2">
      <c r="A622" s="11" t="s">
        <v>1507</v>
      </c>
      <c r="B622" s="67">
        <v>23</v>
      </c>
      <c r="C622" s="67">
        <v>67</v>
      </c>
      <c r="D622" s="67">
        <v>3186.6</v>
      </c>
      <c r="F622" s="8">
        <v>23.4</v>
      </c>
      <c r="G622" s="8">
        <v>66.7</v>
      </c>
      <c r="H622" s="8">
        <v>243313</v>
      </c>
      <c r="I622" s="8">
        <v>20.3</v>
      </c>
      <c r="J622" s="8">
        <v>85.8</v>
      </c>
      <c r="K622" s="8">
        <v>235054</v>
      </c>
      <c r="N622" s="70"/>
    </row>
    <row r="623" spans="1:14" x14ac:dyDescent="0.2">
      <c r="A623" s="11" t="s">
        <v>1508</v>
      </c>
      <c r="B623" s="67">
        <v>23</v>
      </c>
      <c r="C623" s="67">
        <v>70</v>
      </c>
      <c r="D623" s="67">
        <v>3951.4</v>
      </c>
      <c r="F623" s="8">
        <v>22.9</v>
      </c>
      <c r="G623" s="8">
        <v>68.900000000000006</v>
      </c>
      <c r="H623" s="8">
        <v>243619</v>
      </c>
      <c r="I623" s="8">
        <v>20.6</v>
      </c>
      <c r="J623" s="8">
        <v>80.099999999999994</v>
      </c>
      <c r="K623" s="8">
        <v>235125</v>
      </c>
      <c r="N623" s="70"/>
    </row>
    <row r="624" spans="1:14" x14ac:dyDescent="0.2">
      <c r="A624" s="11" t="s">
        <v>1509</v>
      </c>
      <c r="B624" s="67">
        <v>21</v>
      </c>
      <c r="C624" s="67">
        <v>75</v>
      </c>
      <c r="D624" s="67">
        <v>3951.4</v>
      </c>
      <c r="F624" s="8">
        <v>20.6</v>
      </c>
      <c r="G624" s="8">
        <v>76.900000000000006</v>
      </c>
      <c r="H624" s="8">
        <v>243545</v>
      </c>
      <c r="I624" s="8">
        <v>19</v>
      </c>
      <c r="J624" s="8">
        <v>87.7</v>
      </c>
      <c r="K624" s="8">
        <v>235264</v>
      </c>
      <c r="N624" s="70"/>
    </row>
    <row r="625" spans="1:14" x14ac:dyDescent="0.2">
      <c r="A625" s="11" t="s">
        <v>1510</v>
      </c>
      <c r="B625" s="67">
        <v>20</v>
      </c>
      <c r="C625" s="67">
        <v>77</v>
      </c>
      <c r="D625" s="67">
        <v>3951.4</v>
      </c>
      <c r="F625" s="8">
        <v>19</v>
      </c>
      <c r="G625" s="8">
        <v>78.099999999999994</v>
      </c>
      <c r="H625" s="8">
        <v>243912</v>
      </c>
      <c r="I625" s="8">
        <v>19.3</v>
      </c>
      <c r="J625" s="8">
        <v>83.3</v>
      </c>
      <c r="K625" s="8">
        <v>235299</v>
      </c>
      <c r="N625" s="70"/>
    </row>
    <row r="626" spans="1:14" x14ac:dyDescent="0.2">
      <c r="A626" s="11" t="s">
        <v>1511</v>
      </c>
      <c r="B626" s="67">
        <v>20</v>
      </c>
      <c r="C626" s="67">
        <v>77</v>
      </c>
      <c r="D626" s="67">
        <v>3951.4</v>
      </c>
      <c r="F626" s="8">
        <v>19.3</v>
      </c>
      <c r="G626" s="8">
        <v>80</v>
      </c>
      <c r="H626" s="8">
        <v>243923</v>
      </c>
      <c r="I626" s="8">
        <v>19.7</v>
      </c>
      <c r="J626" s="8">
        <v>86.1</v>
      </c>
      <c r="K626" s="8">
        <v>235335</v>
      </c>
      <c r="N626" s="70"/>
    </row>
    <row r="627" spans="1:14" x14ac:dyDescent="0.2">
      <c r="A627" s="11" t="s">
        <v>1512</v>
      </c>
      <c r="B627" s="67">
        <v>20</v>
      </c>
      <c r="C627" s="67">
        <v>79</v>
      </c>
      <c r="D627" s="67">
        <v>3951.4</v>
      </c>
      <c r="F627" s="8">
        <v>19.7</v>
      </c>
      <c r="G627" s="8">
        <v>82.5</v>
      </c>
      <c r="H627" s="8">
        <v>244209</v>
      </c>
      <c r="I627" s="8">
        <v>18.7</v>
      </c>
      <c r="J627" s="8">
        <v>87.6</v>
      </c>
      <c r="K627" s="8">
        <v>235433</v>
      </c>
      <c r="N627" s="70"/>
    </row>
    <row r="628" spans="1:14" x14ac:dyDescent="0.2">
      <c r="A628" s="11" t="s">
        <v>1513</v>
      </c>
      <c r="B628" s="67">
        <v>19</v>
      </c>
      <c r="C628" s="67">
        <v>81</v>
      </c>
      <c r="D628" s="67">
        <v>3508.8</v>
      </c>
      <c r="E628" s="67">
        <v>3678.3583333333322</v>
      </c>
      <c r="F628" s="69">
        <f>AVERAGE(F611:F626)</f>
        <v>22.953333333333333</v>
      </c>
      <c r="G628" s="69">
        <f>AVERAGE(G611:G626)</f>
        <v>71.86666666666666</v>
      </c>
      <c r="H628" s="69">
        <f>H636-H612</f>
        <v>2762</v>
      </c>
      <c r="I628" s="69">
        <f>AVERAGE(I611:I626)</f>
        <v>21</v>
      </c>
      <c r="J628" s="69">
        <f>AVERAGE(J611:J626)</f>
        <v>83.173333333333332</v>
      </c>
      <c r="K628" s="69">
        <f>K636-K612</f>
        <v>1389</v>
      </c>
      <c r="N628" s="70"/>
    </row>
    <row r="629" spans="1:14" x14ac:dyDescent="0.2">
      <c r="A629" s="11" t="s">
        <v>1514</v>
      </c>
      <c r="B629" s="67">
        <v>19</v>
      </c>
      <c r="C629" s="67">
        <v>81</v>
      </c>
      <c r="D629" s="67">
        <v>3508.8</v>
      </c>
      <c r="N629" s="70"/>
    </row>
    <row r="630" spans="1:14" x14ac:dyDescent="0.2">
      <c r="A630" s="11" t="s">
        <v>1515</v>
      </c>
      <c r="B630" s="67">
        <v>19</v>
      </c>
      <c r="C630" s="67">
        <v>82</v>
      </c>
      <c r="D630" s="67">
        <v>3508.8</v>
      </c>
      <c r="N630" s="70"/>
    </row>
    <row r="631" spans="1:14" x14ac:dyDescent="0.2">
      <c r="A631" s="11" t="s">
        <v>1516</v>
      </c>
      <c r="B631" s="67">
        <v>19</v>
      </c>
      <c r="C631" s="67">
        <v>83</v>
      </c>
      <c r="D631" s="67">
        <v>3508.8</v>
      </c>
      <c r="N631" s="70"/>
    </row>
    <row r="632" spans="1:14" x14ac:dyDescent="0.2">
      <c r="A632" s="11" t="s">
        <v>1517</v>
      </c>
      <c r="B632" s="67">
        <v>18</v>
      </c>
      <c r="C632" s="67">
        <v>85</v>
      </c>
      <c r="D632" s="67">
        <v>3508.8</v>
      </c>
      <c r="N632" s="70"/>
    </row>
    <row r="633" spans="1:14" x14ac:dyDescent="0.2">
      <c r="A633" s="11" t="s">
        <v>1518</v>
      </c>
      <c r="B633" s="67">
        <v>18</v>
      </c>
      <c r="C633" s="67">
        <v>87</v>
      </c>
      <c r="D633" s="67">
        <v>3508.8</v>
      </c>
      <c r="N633" s="70"/>
    </row>
    <row r="634" spans="1:14" x14ac:dyDescent="0.2">
      <c r="A634" s="11" t="s">
        <v>1519</v>
      </c>
      <c r="B634" s="67">
        <v>18</v>
      </c>
      <c r="C634" s="67">
        <v>88</v>
      </c>
      <c r="D634" s="67">
        <v>3508.8</v>
      </c>
      <c r="N634" s="70"/>
    </row>
    <row r="635" spans="1:14" x14ac:dyDescent="0.2">
      <c r="A635" s="11" t="s">
        <v>1520</v>
      </c>
      <c r="B635" s="67">
        <v>18</v>
      </c>
      <c r="C635" s="67">
        <v>88</v>
      </c>
      <c r="D635" s="67">
        <v>3508.8</v>
      </c>
      <c r="N635" s="70"/>
    </row>
    <row r="636" spans="1:14" x14ac:dyDescent="0.2">
      <c r="A636" s="11" t="s">
        <v>1521</v>
      </c>
      <c r="B636" s="67">
        <v>19</v>
      </c>
      <c r="C636" s="67">
        <v>87</v>
      </c>
      <c r="D636" s="67">
        <v>3508.8</v>
      </c>
      <c r="F636" s="8">
        <v>19.3</v>
      </c>
      <c r="G636" s="8">
        <v>90</v>
      </c>
      <c r="H636" s="8">
        <v>245375</v>
      </c>
      <c r="I636" s="8">
        <v>21.9</v>
      </c>
      <c r="J636" s="8">
        <v>84.9</v>
      </c>
      <c r="K636" s="8">
        <v>236068</v>
      </c>
      <c r="N636" s="70"/>
    </row>
    <row r="637" spans="1:14" x14ac:dyDescent="0.2">
      <c r="A637" s="11" t="s">
        <v>1522</v>
      </c>
      <c r="B637" s="67">
        <v>20</v>
      </c>
      <c r="C637" s="67">
        <v>81</v>
      </c>
      <c r="D637" s="67">
        <v>4504.6000000000004</v>
      </c>
      <c r="F637" s="8">
        <v>20.399999999999999</v>
      </c>
      <c r="G637" s="8">
        <v>83.4</v>
      </c>
      <c r="H637" s="8">
        <v>245375</v>
      </c>
      <c r="I637" s="8">
        <v>21.2</v>
      </c>
      <c r="J637" s="8">
        <v>81.7</v>
      </c>
      <c r="K637" s="8">
        <v>236068</v>
      </c>
      <c r="N637" s="70"/>
    </row>
    <row r="638" spans="1:14" x14ac:dyDescent="0.2">
      <c r="A638" s="11" t="s">
        <v>1523</v>
      </c>
      <c r="B638" s="67">
        <v>23</v>
      </c>
      <c r="C638" s="67">
        <v>74</v>
      </c>
      <c r="D638" s="67">
        <v>3951.4</v>
      </c>
      <c r="F638" s="8">
        <v>21</v>
      </c>
      <c r="G638" s="8">
        <v>82.4</v>
      </c>
      <c r="H638" s="8">
        <v>245834</v>
      </c>
      <c r="I638" s="8">
        <v>20.9</v>
      </c>
      <c r="J638" s="8">
        <v>87.2</v>
      </c>
      <c r="K638" s="8">
        <v>236209</v>
      </c>
      <c r="N638" s="70"/>
    </row>
    <row r="639" spans="1:14" x14ac:dyDescent="0.2">
      <c r="A639" s="11" t="s">
        <v>1524</v>
      </c>
      <c r="B639" s="67">
        <v>24</v>
      </c>
      <c r="C639" s="67">
        <v>68</v>
      </c>
      <c r="D639" s="67">
        <v>3186.6</v>
      </c>
      <c r="F639" s="8">
        <v>22</v>
      </c>
      <c r="G639" s="8">
        <v>79</v>
      </c>
      <c r="H639" s="8">
        <v>246061</v>
      </c>
      <c r="I639" s="8">
        <v>22.3</v>
      </c>
      <c r="J639" s="8">
        <v>81.900000000000006</v>
      </c>
      <c r="K639" s="8">
        <v>236297</v>
      </c>
      <c r="N639" s="70"/>
    </row>
    <row r="640" spans="1:14" x14ac:dyDescent="0.2">
      <c r="A640" s="11" t="s">
        <v>1524</v>
      </c>
      <c r="B640" s="67">
        <v>26</v>
      </c>
      <c r="C640" s="67">
        <v>62</v>
      </c>
      <c r="D640" s="67">
        <v>4549.3999999999996</v>
      </c>
      <c r="F640" s="8">
        <v>23.2</v>
      </c>
      <c r="G640" s="8">
        <v>74.8</v>
      </c>
      <c r="H640" s="8">
        <v>246147</v>
      </c>
      <c r="I640" s="8">
        <v>21.4</v>
      </c>
      <c r="J640" s="8">
        <v>86.2</v>
      </c>
      <c r="K640" s="8">
        <v>236397</v>
      </c>
      <c r="N640" s="70"/>
    </row>
    <row r="641" spans="1:14" x14ac:dyDescent="0.2">
      <c r="A641" s="11" t="s">
        <v>1525</v>
      </c>
      <c r="B641" s="67">
        <v>27</v>
      </c>
      <c r="C641" s="67">
        <v>56</v>
      </c>
      <c r="D641" s="67">
        <v>3610.8</v>
      </c>
      <c r="F641" s="8">
        <v>24.3</v>
      </c>
      <c r="G641" s="8">
        <v>66.7</v>
      </c>
      <c r="H641" s="8">
        <v>246485</v>
      </c>
      <c r="I641" s="8">
        <v>20.9</v>
      </c>
      <c r="J641" s="8">
        <v>87.2</v>
      </c>
      <c r="K641" s="8">
        <v>236379</v>
      </c>
      <c r="N641" s="70"/>
    </row>
    <row r="642" spans="1:14" x14ac:dyDescent="0.2">
      <c r="A642" s="11" t="s">
        <v>1526</v>
      </c>
      <c r="B642" s="67">
        <v>28</v>
      </c>
      <c r="C642" s="67">
        <v>49</v>
      </c>
      <c r="D642" s="67">
        <v>2866</v>
      </c>
      <c r="F642" s="8">
        <v>24.3</v>
      </c>
      <c r="G642" s="8">
        <v>63</v>
      </c>
      <c r="H642" s="8">
        <v>246485</v>
      </c>
      <c r="I642" s="8">
        <v>22</v>
      </c>
      <c r="J642" s="8">
        <v>84.1</v>
      </c>
      <c r="K642" s="8">
        <v>236506</v>
      </c>
      <c r="N642" s="70"/>
    </row>
    <row r="643" spans="1:14" x14ac:dyDescent="0.2">
      <c r="A643" s="11" t="s">
        <v>1527</v>
      </c>
      <c r="B643" s="67">
        <v>28</v>
      </c>
      <c r="C643" s="67">
        <v>46</v>
      </c>
      <c r="D643" s="67">
        <v>2866</v>
      </c>
      <c r="F643" s="8">
        <v>25.1</v>
      </c>
      <c r="G643" s="8">
        <v>63.1</v>
      </c>
      <c r="H643" s="8">
        <v>246606</v>
      </c>
      <c r="I643" s="8">
        <v>22.5</v>
      </c>
      <c r="J643" s="8">
        <v>78.5</v>
      </c>
      <c r="K643" s="8">
        <v>236506</v>
      </c>
      <c r="N643" s="70"/>
    </row>
    <row r="644" spans="1:14" x14ac:dyDescent="0.2">
      <c r="A644" s="11" t="s">
        <v>1528</v>
      </c>
      <c r="B644" s="67">
        <v>29</v>
      </c>
      <c r="C644" s="67">
        <v>45</v>
      </c>
      <c r="D644" s="67">
        <v>2866</v>
      </c>
      <c r="F644" s="8">
        <v>24.5</v>
      </c>
      <c r="G644" s="8">
        <v>67.8</v>
      </c>
      <c r="H644" s="8">
        <v>246798</v>
      </c>
      <c r="I644" s="8">
        <v>21.1</v>
      </c>
      <c r="J644" s="8">
        <v>83.4</v>
      </c>
      <c r="K644" s="8">
        <v>236637</v>
      </c>
      <c r="N644" s="70"/>
    </row>
    <row r="645" spans="1:14" x14ac:dyDescent="0.2">
      <c r="A645" s="11" t="s">
        <v>1529</v>
      </c>
      <c r="B645" s="67">
        <v>28</v>
      </c>
      <c r="C645" s="67">
        <v>47</v>
      </c>
      <c r="D645" s="67">
        <v>2866</v>
      </c>
      <c r="F645" s="8">
        <v>23.5</v>
      </c>
      <c r="G645" s="8">
        <v>68.7</v>
      </c>
      <c r="H645" s="8">
        <v>246876</v>
      </c>
      <c r="I645" s="8">
        <v>21.1</v>
      </c>
      <c r="J645" s="8">
        <v>83.2</v>
      </c>
      <c r="K645" s="8">
        <v>236753</v>
      </c>
      <c r="N645" s="70"/>
    </row>
    <row r="646" spans="1:14" x14ac:dyDescent="0.2">
      <c r="A646" s="11" t="s">
        <v>1530</v>
      </c>
      <c r="B646" s="67">
        <v>27</v>
      </c>
      <c r="C646" s="67">
        <v>49</v>
      </c>
      <c r="D646" s="67">
        <v>2866</v>
      </c>
      <c r="F646" s="8" t="s">
        <v>537</v>
      </c>
      <c r="G646" s="8" t="s">
        <v>537</v>
      </c>
      <c r="H646" s="8" t="s">
        <v>537</v>
      </c>
      <c r="I646" s="8" t="s">
        <v>537</v>
      </c>
      <c r="J646" s="8" t="s">
        <v>537</v>
      </c>
      <c r="K646" s="8" t="s">
        <v>537</v>
      </c>
      <c r="N646" s="70"/>
    </row>
    <row r="647" spans="1:14" x14ac:dyDescent="0.2">
      <c r="A647" s="11" t="s">
        <v>1531</v>
      </c>
      <c r="B647" s="67">
        <v>26</v>
      </c>
      <c r="C647" s="67">
        <v>52</v>
      </c>
      <c r="D647" s="67">
        <v>3610.8</v>
      </c>
      <c r="F647" s="8" t="s">
        <v>537</v>
      </c>
      <c r="G647" s="8" t="s">
        <v>537</v>
      </c>
      <c r="H647" s="8" t="s">
        <v>537</v>
      </c>
      <c r="I647" s="8" t="s">
        <v>537</v>
      </c>
      <c r="J647" s="8" t="s">
        <v>537</v>
      </c>
      <c r="K647" s="8" t="s">
        <v>537</v>
      </c>
      <c r="N647" s="70"/>
    </row>
    <row r="648" spans="1:14" x14ac:dyDescent="0.2">
      <c r="A648" s="11" t="s">
        <v>1532</v>
      </c>
      <c r="B648" s="67">
        <v>25</v>
      </c>
      <c r="C648" s="67">
        <v>59</v>
      </c>
      <c r="D648" s="67">
        <v>3610.8</v>
      </c>
      <c r="F648" s="75" t="s">
        <v>537</v>
      </c>
      <c r="G648" s="75" t="s">
        <v>537</v>
      </c>
      <c r="H648" s="75" t="s">
        <v>537</v>
      </c>
      <c r="I648" s="75" t="s">
        <v>537</v>
      </c>
      <c r="J648" s="75" t="s">
        <v>537</v>
      </c>
      <c r="K648" s="75" t="s">
        <v>537</v>
      </c>
      <c r="N648" s="70"/>
    </row>
    <row r="649" spans="1:14" x14ac:dyDescent="0.2">
      <c r="A649" s="11" t="s">
        <v>1533</v>
      </c>
      <c r="B649" s="67">
        <v>24</v>
      </c>
      <c r="C649" s="67">
        <v>62</v>
      </c>
      <c r="D649" s="67">
        <v>3186.6</v>
      </c>
      <c r="F649" s="8" t="s">
        <v>537</v>
      </c>
      <c r="G649" s="8" t="s">
        <v>537</v>
      </c>
      <c r="H649" s="8" t="s">
        <v>537</v>
      </c>
      <c r="I649" s="8" t="s">
        <v>537</v>
      </c>
      <c r="J649" s="8" t="s">
        <v>537</v>
      </c>
      <c r="K649" s="8" t="s">
        <v>537</v>
      </c>
      <c r="N649" s="70"/>
    </row>
    <row r="650" spans="1:14" x14ac:dyDescent="0.2">
      <c r="A650" s="11" t="s">
        <v>1534</v>
      </c>
      <c r="B650" s="67">
        <v>22</v>
      </c>
      <c r="C650" s="67">
        <v>68</v>
      </c>
      <c r="D650" s="67">
        <v>3186.6</v>
      </c>
      <c r="F650" s="8" t="s">
        <v>537</v>
      </c>
      <c r="G650" s="8" t="s">
        <v>537</v>
      </c>
      <c r="H650" s="8" t="s">
        <v>537</v>
      </c>
      <c r="I650" s="8" t="s">
        <v>537</v>
      </c>
      <c r="J650" s="8" t="s">
        <v>537</v>
      </c>
      <c r="K650" s="8" t="s">
        <v>537</v>
      </c>
      <c r="N650" s="70"/>
    </row>
    <row r="651" spans="1:14" x14ac:dyDescent="0.2">
      <c r="A651" s="11" t="s">
        <v>1535</v>
      </c>
      <c r="B651" s="67">
        <v>20</v>
      </c>
      <c r="C651" s="67">
        <v>74</v>
      </c>
      <c r="D651" s="67">
        <v>3951.4</v>
      </c>
      <c r="N651" s="70"/>
    </row>
    <row r="652" spans="1:14" x14ac:dyDescent="0.2">
      <c r="A652" s="11" t="s">
        <v>1536</v>
      </c>
      <c r="B652" s="67">
        <v>19</v>
      </c>
      <c r="C652" s="67">
        <v>77</v>
      </c>
      <c r="D652" s="67">
        <v>3219</v>
      </c>
      <c r="E652" s="67">
        <v>3457.0166666666669</v>
      </c>
      <c r="F652" s="69">
        <f>AVERAGE(F635:F650)</f>
        <v>22.76</v>
      </c>
      <c r="G652" s="69">
        <f>AVERAGE(G635:G650)</f>
        <v>73.89</v>
      </c>
      <c r="H652" s="69">
        <f>H708-H636</f>
        <v>6654</v>
      </c>
      <c r="I652" s="69">
        <f>AVERAGE(I635:I650)</f>
        <v>21.529999999999998</v>
      </c>
      <c r="J652" s="69">
        <f>AVERAGE(J635:J650)</f>
        <v>83.830000000000013</v>
      </c>
      <c r="K652" s="69">
        <f>K708-K636</f>
        <v>3609</v>
      </c>
      <c r="N652" s="70"/>
    </row>
    <row r="653" spans="1:14" x14ac:dyDescent="0.2">
      <c r="A653" s="11" t="s">
        <v>1537</v>
      </c>
      <c r="B653" s="67">
        <v>18</v>
      </c>
      <c r="C653" s="67">
        <v>80</v>
      </c>
      <c r="D653" s="67">
        <v>3508.8</v>
      </c>
      <c r="N653" s="70"/>
    </row>
    <row r="654" spans="1:14" x14ac:dyDescent="0.2">
      <c r="A654" s="11" t="s">
        <v>1538</v>
      </c>
      <c r="B654" s="67">
        <v>18</v>
      </c>
      <c r="C654" s="67">
        <v>82</v>
      </c>
      <c r="D654" s="67">
        <v>3508.8</v>
      </c>
      <c r="N654" s="70"/>
    </row>
    <row r="655" spans="1:14" x14ac:dyDescent="0.2">
      <c r="A655" s="11" t="s">
        <v>1539</v>
      </c>
      <c r="B655" s="67">
        <v>17</v>
      </c>
      <c r="C655" s="67">
        <v>84</v>
      </c>
      <c r="D655" s="67">
        <v>3508.8</v>
      </c>
      <c r="N655" s="70"/>
    </row>
    <row r="656" spans="1:14" x14ac:dyDescent="0.2">
      <c r="A656" s="11" t="s">
        <v>1540</v>
      </c>
      <c r="B656" s="67">
        <v>17</v>
      </c>
      <c r="C656" s="67">
        <v>84</v>
      </c>
      <c r="D656" s="67">
        <v>3508.8</v>
      </c>
      <c r="N656" s="70"/>
    </row>
    <row r="657" spans="1:14" x14ac:dyDescent="0.2">
      <c r="A657" s="11" t="s">
        <v>1541</v>
      </c>
      <c r="B657" s="67">
        <v>16</v>
      </c>
      <c r="C657" s="67">
        <v>83</v>
      </c>
      <c r="D657" s="67">
        <v>3508.8</v>
      </c>
      <c r="N657" s="70"/>
    </row>
    <row r="658" spans="1:14" x14ac:dyDescent="0.2">
      <c r="A658" s="11" t="s">
        <v>1542</v>
      </c>
      <c r="B658" s="67">
        <v>16</v>
      </c>
      <c r="C658" s="67">
        <v>83</v>
      </c>
      <c r="D658" s="67">
        <v>3508.8</v>
      </c>
      <c r="N658" s="70"/>
    </row>
    <row r="659" spans="1:14" x14ac:dyDescent="0.2">
      <c r="A659" s="11" t="s">
        <v>1543</v>
      </c>
      <c r="B659" s="67">
        <v>16</v>
      </c>
      <c r="C659" s="67">
        <v>81</v>
      </c>
      <c r="D659" s="67">
        <v>3508.8</v>
      </c>
      <c r="N659" s="70"/>
    </row>
    <row r="660" spans="1:14" x14ac:dyDescent="0.2">
      <c r="A660" s="11" t="s">
        <v>1544</v>
      </c>
      <c r="B660" s="67">
        <v>17</v>
      </c>
      <c r="C660" s="67">
        <v>79</v>
      </c>
      <c r="D660" s="67">
        <v>3219</v>
      </c>
      <c r="F660" s="8" t="s">
        <v>537</v>
      </c>
      <c r="G660" s="8" t="s">
        <v>537</v>
      </c>
      <c r="H660" s="8" t="s">
        <v>537</v>
      </c>
      <c r="I660" s="8" t="s">
        <v>537</v>
      </c>
      <c r="J660" s="8" t="s">
        <v>537</v>
      </c>
      <c r="K660" s="8" t="s">
        <v>537</v>
      </c>
      <c r="N660" s="70"/>
    </row>
    <row r="661" spans="1:14" x14ac:dyDescent="0.2">
      <c r="A661" s="11" t="s">
        <v>1545</v>
      </c>
      <c r="B661" s="67">
        <v>18</v>
      </c>
      <c r="C661" s="67">
        <v>74</v>
      </c>
      <c r="D661" s="67">
        <v>3219</v>
      </c>
      <c r="F661" s="8" t="s">
        <v>537</v>
      </c>
      <c r="G661" s="8" t="s">
        <v>537</v>
      </c>
      <c r="H661" s="8" t="s">
        <v>537</v>
      </c>
      <c r="I661" s="8" t="s">
        <v>537</v>
      </c>
      <c r="J661" s="8" t="s">
        <v>537</v>
      </c>
      <c r="K661" s="8" t="s">
        <v>537</v>
      </c>
      <c r="N661" s="70"/>
    </row>
    <row r="662" spans="1:14" x14ac:dyDescent="0.2">
      <c r="A662" s="11" t="s">
        <v>1546</v>
      </c>
      <c r="B662" s="67">
        <v>21</v>
      </c>
      <c r="C662" s="67">
        <v>66</v>
      </c>
      <c r="D662" s="67">
        <v>3186.6</v>
      </c>
      <c r="F662" s="8" t="s">
        <v>537</v>
      </c>
      <c r="G662" s="8" t="s">
        <v>537</v>
      </c>
      <c r="H662" s="8" t="s">
        <v>537</v>
      </c>
      <c r="I662" s="8" t="s">
        <v>537</v>
      </c>
      <c r="J662" s="8" t="s">
        <v>537</v>
      </c>
      <c r="K662" s="8" t="s">
        <v>537</v>
      </c>
      <c r="N662" s="70"/>
    </row>
    <row r="663" spans="1:14" x14ac:dyDescent="0.2">
      <c r="A663" s="11" t="s">
        <v>1648</v>
      </c>
      <c r="B663" s="67">
        <v>22</v>
      </c>
      <c r="C663" s="67">
        <v>61</v>
      </c>
      <c r="D663" s="67">
        <v>3186.6</v>
      </c>
      <c r="F663" s="8" t="s">
        <v>537</v>
      </c>
      <c r="G663" s="8" t="s">
        <v>537</v>
      </c>
      <c r="H663" s="8" t="s">
        <v>537</v>
      </c>
      <c r="I663" s="8" t="s">
        <v>537</v>
      </c>
      <c r="J663" s="8" t="s">
        <v>537</v>
      </c>
      <c r="K663" s="8" t="s">
        <v>537</v>
      </c>
      <c r="N663" s="70"/>
    </row>
    <row r="664" spans="1:14" x14ac:dyDescent="0.2">
      <c r="A664" s="11" t="s">
        <v>1547</v>
      </c>
      <c r="B664" s="67">
        <v>24</v>
      </c>
      <c r="C664" s="67">
        <v>55</v>
      </c>
      <c r="D664" s="67">
        <v>2851</v>
      </c>
      <c r="F664" s="8" t="s">
        <v>537</v>
      </c>
      <c r="G664" s="8" t="s">
        <v>537</v>
      </c>
      <c r="H664" s="8" t="s">
        <v>537</v>
      </c>
      <c r="I664" s="8" t="s">
        <v>537</v>
      </c>
      <c r="J664" s="8" t="s">
        <v>537</v>
      </c>
      <c r="K664" s="8" t="s">
        <v>537</v>
      </c>
      <c r="N664" s="70"/>
    </row>
    <row r="665" spans="1:14" x14ac:dyDescent="0.2">
      <c r="A665" s="11" t="s">
        <v>1548</v>
      </c>
      <c r="B665" s="67">
        <v>26</v>
      </c>
      <c r="C665" s="67">
        <v>51</v>
      </c>
      <c r="D665" s="67">
        <v>3610.8</v>
      </c>
      <c r="F665" s="8" t="s">
        <v>537</v>
      </c>
      <c r="G665" s="8" t="s">
        <v>537</v>
      </c>
      <c r="H665" s="8" t="s">
        <v>537</v>
      </c>
      <c r="I665" s="8" t="s">
        <v>537</v>
      </c>
      <c r="J665" s="8" t="s">
        <v>537</v>
      </c>
      <c r="K665" s="8" t="s">
        <v>537</v>
      </c>
      <c r="N665" s="70"/>
    </row>
    <row r="666" spans="1:14" x14ac:dyDescent="0.2">
      <c r="A666" s="11" t="s">
        <v>1549</v>
      </c>
      <c r="B666" s="67">
        <v>27</v>
      </c>
      <c r="C666" s="67">
        <v>48</v>
      </c>
      <c r="D666" s="67">
        <v>2866</v>
      </c>
      <c r="F666" s="8" t="s">
        <v>537</v>
      </c>
      <c r="G666" s="8" t="s">
        <v>537</v>
      </c>
      <c r="H666" s="8" t="s">
        <v>537</v>
      </c>
      <c r="I666" s="8" t="s">
        <v>537</v>
      </c>
      <c r="J666" s="8" t="s">
        <v>537</v>
      </c>
      <c r="K666" s="8" t="s">
        <v>537</v>
      </c>
      <c r="N666" s="70"/>
    </row>
    <row r="667" spans="1:14" x14ac:dyDescent="0.2">
      <c r="A667" s="11" t="s">
        <v>1550</v>
      </c>
      <c r="B667" s="67">
        <v>27</v>
      </c>
      <c r="C667" s="67">
        <v>46</v>
      </c>
      <c r="D667" s="67">
        <v>2866</v>
      </c>
      <c r="F667" s="8" t="s">
        <v>537</v>
      </c>
      <c r="G667" s="8" t="s">
        <v>537</v>
      </c>
      <c r="H667" s="8" t="s">
        <v>537</v>
      </c>
      <c r="I667" s="8" t="s">
        <v>537</v>
      </c>
      <c r="J667" s="8" t="s">
        <v>537</v>
      </c>
      <c r="K667" s="8" t="s">
        <v>537</v>
      </c>
      <c r="N667" s="70"/>
    </row>
    <row r="668" spans="1:14" x14ac:dyDescent="0.2">
      <c r="A668" s="11" t="s">
        <v>1551</v>
      </c>
      <c r="B668" s="67">
        <v>28</v>
      </c>
      <c r="C668" s="67">
        <v>44</v>
      </c>
      <c r="D668" s="67">
        <v>2866</v>
      </c>
      <c r="F668" s="8" t="s">
        <v>537</v>
      </c>
      <c r="G668" s="8" t="s">
        <v>537</v>
      </c>
      <c r="H668" s="8" t="s">
        <v>537</v>
      </c>
      <c r="I668" s="8" t="s">
        <v>537</v>
      </c>
      <c r="J668" s="8" t="s">
        <v>537</v>
      </c>
      <c r="K668" s="8" t="s">
        <v>537</v>
      </c>
      <c r="N668" s="70"/>
    </row>
    <row r="669" spans="1:14" x14ac:dyDescent="0.2">
      <c r="A669" s="11" t="s">
        <v>1552</v>
      </c>
      <c r="B669" s="67">
        <v>28</v>
      </c>
      <c r="C669" s="67">
        <v>44</v>
      </c>
      <c r="D669" s="67">
        <v>2866</v>
      </c>
      <c r="F669" s="8" t="s">
        <v>537</v>
      </c>
      <c r="G669" s="8" t="s">
        <v>537</v>
      </c>
      <c r="H669" s="8" t="s">
        <v>537</v>
      </c>
      <c r="I669" s="8" t="s">
        <v>537</v>
      </c>
      <c r="J669" s="8" t="s">
        <v>537</v>
      </c>
      <c r="K669" s="8" t="s">
        <v>537</v>
      </c>
      <c r="N669" s="70"/>
    </row>
    <row r="670" spans="1:14" x14ac:dyDescent="0.2">
      <c r="A670" s="11" t="s">
        <v>1553</v>
      </c>
      <c r="B670" s="67">
        <v>27</v>
      </c>
      <c r="C670" s="67">
        <v>46</v>
      </c>
      <c r="D670" s="67">
        <v>2866</v>
      </c>
      <c r="N670" s="70"/>
    </row>
    <row r="671" spans="1:14" x14ac:dyDescent="0.2">
      <c r="A671" s="11" t="s">
        <v>1554</v>
      </c>
      <c r="B671" s="67">
        <v>26</v>
      </c>
      <c r="C671" s="67">
        <v>47</v>
      </c>
      <c r="D671" s="67">
        <v>2866</v>
      </c>
      <c r="N671" s="70"/>
    </row>
    <row r="672" spans="1:14" x14ac:dyDescent="0.2">
      <c r="A672" s="11" t="s">
        <v>1555</v>
      </c>
      <c r="B672" s="67">
        <v>25</v>
      </c>
      <c r="C672" s="67">
        <v>52</v>
      </c>
      <c r="D672" s="67">
        <v>3610.8</v>
      </c>
      <c r="N672" s="70"/>
    </row>
    <row r="673" spans="1:14" x14ac:dyDescent="0.2">
      <c r="A673" s="11" t="s">
        <v>1556</v>
      </c>
      <c r="B673" s="67">
        <v>24</v>
      </c>
      <c r="C673" s="67">
        <v>55</v>
      </c>
      <c r="D673" s="67">
        <v>2851</v>
      </c>
      <c r="N673" s="70"/>
    </row>
    <row r="674" spans="1:14" x14ac:dyDescent="0.2">
      <c r="A674" s="11" t="s">
        <v>1557</v>
      </c>
      <c r="B674" s="67">
        <v>22</v>
      </c>
      <c r="C674" s="67">
        <v>61</v>
      </c>
      <c r="D674" s="67">
        <v>3186.6</v>
      </c>
      <c r="N674" s="70"/>
    </row>
    <row r="675" spans="1:14" x14ac:dyDescent="0.2">
      <c r="A675" s="11" t="s">
        <v>1558</v>
      </c>
      <c r="B675" s="67">
        <v>22</v>
      </c>
      <c r="C675" s="67">
        <v>64</v>
      </c>
      <c r="D675" s="67">
        <v>3186.6</v>
      </c>
      <c r="N675" s="70"/>
    </row>
    <row r="676" spans="1:14" x14ac:dyDescent="0.2">
      <c r="A676" s="11" t="s">
        <v>1559</v>
      </c>
      <c r="B676" s="67">
        <v>21</v>
      </c>
      <c r="C676" s="67">
        <v>67</v>
      </c>
      <c r="D676" s="67">
        <v>3186.6</v>
      </c>
      <c r="E676" s="67">
        <v>3210.5083333333337</v>
      </c>
      <c r="N676" s="70"/>
    </row>
    <row r="677" spans="1:14" x14ac:dyDescent="0.2">
      <c r="A677" s="11" t="s">
        <v>1560</v>
      </c>
      <c r="B677" s="67">
        <v>21</v>
      </c>
      <c r="C677" s="67">
        <v>68</v>
      </c>
      <c r="D677" s="67">
        <v>3186.6</v>
      </c>
      <c r="N677" s="70"/>
    </row>
    <row r="678" spans="1:14" x14ac:dyDescent="0.2">
      <c r="A678" s="11" t="s">
        <v>1561</v>
      </c>
      <c r="B678" s="67">
        <v>21</v>
      </c>
      <c r="C678" s="67">
        <v>69</v>
      </c>
      <c r="D678" s="67">
        <v>3186.6</v>
      </c>
      <c r="N678" s="70"/>
    </row>
    <row r="679" spans="1:14" x14ac:dyDescent="0.2">
      <c r="A679" s="11" t="s">
        <v>1562</v>
      </c>
      <c r="B679" s="67">
        <v>20</v>
      </c>
      <c r="C679" s="67">
        <v>72</v>
      </c>
      <c r="D679" s="67">
        <v>3951.4</v>
      </c>
      <c r="N679" s="70"/>
    </row>
    <row r="680" spans="1:14" x14ac:dyDescent="0.2">
      <c r="A680" s="11" t="s">
        <v>1563</v>
      </c>
      <c r="B680" s="67">
        <v>19</v>
      </c>
      <c r="C680" s="67">
        <v>74</v>
      </c>
      <c r="D680" s="67">
        <v>3219</v>
      </c>
      <c r="N680" s="70"/>
    </row>
    <row r="681" spans="1:14" x14ac:dyDescent="0.2">
      <c r="A681" s="11" t="s">
        <v>1564</v>
      </c>
      <c r="B681" s="67">
        <v>19</v>
      </c>
      <c r="C681" s="67">
        <v>78</v>
      </c>
      <c r="D681" s="67">
        <v>3219</v>
      </c>
      <c r="N681" s="70"/>
    </row>
    <row r="682" spans="1:14" x14ac:dyDescent="0.2">
      <c r="A682" s="11" t="s">
        <v>1565</v>
      </c>
      <c r="B682" s="67">
        <v>18</v>
      </c>
      <c r="C682" s="67">
        <v>81</v>
      </c>
      <c r="D682" s="67">
        <v>3508.8</v>
      </c>
      <c r="N682" s="70"/>
    </row>
    <row r="683" spans="1:14" x14ac:dyDescent="0.2">
      <c r="A683" s="11" t="s">
        <v>1566</v>
      </c>
      <c r="B683" s="67">
        <v>19</v>
      </c>
      <c r="C683" s="67">
        <v>81</v>
      </c>
      <c r="D683" s="67">
        <v>3508.8</v>
      </c>
      <c r="N683" s="70"/>
    </row>
    <row r="684" spans="1:14" x14ac:dyDescent="0.2">
      <c r="A684" s="11" t="s">
        <v>1567</v>
      </c>
      <c r="B684" s="67">
        <v>20</v>
      </c>
      <c r="C684" s="67">
        <v>80</v>
      </c>
      <c r="D684" s="67">
        <v>4504.6000000000004</v>
      </c>
      <c r="F684" s="8" t="s">
        <v>537</v>
      </c>
      <c r="G684" s="8" t="s">
        <v>537</v>
      </c>
      <c r="H684" s="8" t="s">
        <v>537</v>
      </c>
      <c r="I684" s="8" t="s">
        <v>537</v>
      </c>
      <c r="J684" s="8" t="s">
        <v>537</v>
      </c>
      <c r="K684" s="8" t="s">
        <v>537</v>
      </c>
      <c r="N684" s="70"/>
    </row>
    <row r="685" spans="1:14" x14ac:dyDescent="0.2">
      <c r="A685" s="11" t="s">
        <v>1568</v>
      </c>
      <c r="B685" s="67">
        <v>21</v>
      </c>
      <c r="C685" s="67">
        <v>77</v>
      </c>
      <c r="D685" s="67">
        <v>3951.4</v>
      </c>
      <c r="F685" s="8" t="s">
        <v>537</v>
      </c>
      <c r="G685" s="8" t="s">
        <v>537</v>
      </c>
      <c r="H685" s="8" t="s">
        <v>537</v>
      </c>
      <c r="I685" s="8" t="s">
        <v>537</v>
      </c>
      <c r="J685" s="8" t="s">
        <v>537</v>
      </c>
      <c r="K685" s="8" t="s">
        <v>537</v>
      </c>
      <c r="N685" s="70"/>
    </row>
    <row r="686" spans="1:14" x14ac:dyDescent="0.2">
      <c r="A686" s="11" t="s">
        <v>1569</v>
      </c>
      <c r="B686" s="67">
        <v>23</v>
      </c>
      <c r="C686" s="67">
        <v>69</v>
      </c>
      <c r="D686" s="67">
        <v>3186.6</v>
      </c>
      <c r="F686" s="8" t="s">
        <v>537</v>
      </c>
      <c r="G686" s="8" t="s">
        <v>537</v>
      </c>
      <c r="H686" s="8" t="s">
        <v>537</v>
      </c>
      <c r="I686" s="8" t="s">
        <v>537</v>
      </c>
      <c r="J686" s="8" t="s">
        <v>537</v>
      </c>
      <c r="K686" s="8" t="s">
        <v>537</v>
      </c>
      <c r="N686" s="70"/>
    </row>
    <row r="687" spans="1:14" x14ac:dyDescent="0.2">
      <c r="A687" s="11" t="s">
        <v>1649</v>
      </c>
      <c r="B687" s="67">
        <v>24</v>
      </c>
      <c r="C687" s="67">
        <v>62</v>
      </c>
      <c r="D687" s="67">
        <v>3186.6</v>
      </c>
      <c r="F687" s="8" t="s">
        <v>537</v>
      </c>
      <c r="G687" s="8" t="s">
        <v>537</v>
      </c>
      <c r="H687" s="8" t="s">
        <v>537</v>
      </c>
      <c r="I687" s="8" t="s">
        <v>537</v>
      </c>
      <c r="J687" s="8" t="s">
        <v>537</v>
      </c>
      <c r="K687" s="8" t="s">
        <v>537</v>
      </c>
      <c r="N687" s="70"/>
    </row>
    <row r="688" spans="1:14" x14ac:dyDescent="0.2">
      <c r="A688" s="11" t="s">
        <v>1570</v>
      </c>
      <c r="B688" s="67">
        <v>26</v>
      </c>
      <c r="C688" s="67">
        <v>57</v>
      </c>
      <c r="D688" s="67">
        <v>3610.8</v>
      </c>
      <c r="F688" s="8" t="s">
        <v>537</v>
      </c>
      <c r="G688" s="8" t="s">
        <v>537</v>
      </c>
      <c r="H688" s="8" t="s">
        <v>537</v>
      </c>
      <c r="I688" s="8" t="s">
        <v>537</v>
      </c>
      <c r="J688" s="8" t="s">
        <v>537</v>
      </c>
      <c r="K688" s="8" t="s">
        <v>537</v>
      </c>
      <c r="N688" s="70"/>
    </row>
    <row r="689" spans="1:14" x14ac:dyDescent="0.2">
      <c r="A689" s="11" t="s">
        <v>1571</v>
      </c>
      <c r="B689" s="67">
        <v>26</v>
      </c>
      <c r="C689" s="67">
        <v>53</v>
      </c>
      <c r="D689" s="67">
        <v>3610.8</v>
      </c>
      <c r="F689" s="8" t="s">
        <v>537</v>
      </c>
      <c r="G689" s="8" t="s">
        <v>537</v>
      </c>
      <c r="H689" s="8" t="s">
        <v>537</v>
      </c>
      <c r="I689" s="8" t="s">
        <v>537</v>
      </c>
      <c r="J689" s="8" t="s">
        <v>537</v>
      </c>
      <c r="K689" s="8" t="s">
        <v>537</v>
      </c>
      <c r="N689" s="70"/>
    </row>
    <row r="690" spans="1:14" x14ac:dyDescent="0.2">
      <c r="A690" s="11" t="s">
        <v>1572</v>
      </c>
      <c r="B690" s="67">
        <v>27</v>
      </c>
      <c r="C690" s="67">
        <v>51</v>
      </c>
      <c r="D690" s="67">
        <v>3610.8</v>
      </c>
      <c r="F690" s="8" t="s">
        <v>537</v>
      </c>
      <c r="G690" s="8" t="s">
        <v>537</v>
      </c>
      <c r="H690" s="8" t="s">
        <v>537</v>
      </c>
      <c r="I690" s="8" t="s">
        <v>537</v>
      </c>
      <c r="J690" s="8" t="s">
        <v>537</v>
      </c>
      <c r="K690" s="8" t="s">
        <v>537</v>
      </c>
      <c r="N690" s="70"/>
    </row>
    <row r="691" spans="1:14" x14ac:dyDescent="0.2">
      <c r="A691" s="11" t="s">
        <v>1573</v>
      </c>
      <c r="B691" s="67">
        <v>27</v>
      </c>
      <c r="C691" s="67">
        <v>51</v>
      </c>
      <c r="D691" s="67">
        <v>3610.8</v>
      </c>
      <c r="F691" s="8" t="s">
        <v>537</v>
      </c>
      <c r="G691" s="8" t="s">
        <v>537</v>
      </c>
      <c r="H691" s="8" t="s">
        <v>537</v>
      </c>
      <c r="I691" s="8" t="s">
        <v>537</v>
      </c>
      <c r="J691" s="8" t="s">
        <v>537</v>
      </c>
      <c r="K691" s="8" t="s">
        <v>537</v>
      </c>
      <c r="N691" s="70"/>
    </row>
    <row r="692" spans="1:14" x14ac:dyDescent="0.2">
      <c r="A692" s="11" t="s">
        <v>1574</v>
      </c>
      <c r="B692" s="67">
        <v>27</v>
      </c>
      <c r="C692" s="67">
        <v>52</v>
      </c>
      <c r="D692" s="67">
        <v>3610.8</v>
      </c>
      <c r="F692" s="8" t="s">
        <v>537</v>
      </c>
      <c r="G692" s="8" t="s">
        <v>537</v>
      </c>
      <c r="H692" s="8" t="s">
        <v>537</v>
      </c>
      <c r="I692" s="8" t="s">
        <v>537</v>
      </c>
      <c r="J692" s="8" t="s">
        <v>537</v>
      </c>
      <c r="K692" s="8" t="s">
        <v>537</v>
      </c>
      <c r="N692" s="70"/>
    </row>
    <row r="693" spans="1:14" x14ac:dyDescent="0.2">
      <c r="A693" s="11" t="s">
        <v>1575</v>
      </c>
      <c r="B693" s="67">
        <v>26</v>
      </c>
      <c r="C693" s="67">
        <v>55</v>
      </c>
      <c r="D693" s="67">
        <v>3610.8</v>
      </c>
      <c r="F693" s="8" t="s">
        <v>537</v>
      </c>
      <c r="G693" s="8" t="s">
        <v>537</v>
      </c>
      <c r="H693" s="8" t="s">
        <v>537</v>
      </c>
      <c r="I693" s="8" t="s">
        <v>537</v>
      </c>
      <c r="J693" s="8" t="s">
        <v>537</v>
      </c>
      <c r="K693" s="8" t="s">
        <v>537</v>
      </c>
      <c r="N693" s="70"/>
    </row>
    <row r="694" spans="1:14" x14ac:dyDescent="0.2">
      <c r="A694" s="11" t="s">
        <v>1576</v>
      </c>
      <c r="B694" s="67">
        <v>25</v>
      </c>
      <c r="C694" s="67">
        <v>58</v>
      </c>
      <c r="D694" s="67">
        <v>3610.8</v>
      </c>
      <c r="N694" s="70"/>
    </row>
    <row r="695" spans="1:14" x14ac:dyDescent="0.2">
      <c r="A695" s="11" t="s">
        <v>1577</v>
      </c>
      <c r="B695" s="67">
        <v>24</v>
      </c>
      <c r="C695" s="67">
        <v>61</v>
      </c>
      <c r="D695" s="67">
        <v>3186.6</v>
      </c>
      <c r="N695" s="70"/>
    </row>
    <row r="696" spans="1:14" x14ac:dyDescent="0.2">
      <c r="A696" s="11" t="s">
        <v>1578</v>
      </c>
      <c r="B696" s="67">
        <v>22</v>
      </c>
      <c r="C696" s="67">
        <v>65</v>
      </c>
      <c r="D696" s="67">
        <v>3186.6</v>
      </c>
      <c r="N696" s="70"/>
    </row>
    <row r="697" spans="1:14" x14ac:dyDescent="0.2">
      <c r="A697" s="11" t="s">
        <v>1579</v>
      </c>
      <c r="B697" s="67">
        <v>21</v>
      </c>
      <c r="C697" s="67">
        <v>69</v>
      </c>
      <c r="D697" s="67">
        <v>3186.6</v>
      </c>
      <c r="N697" s="70"/>
    </row>
    <row r="698" spans="1:14" x14ac:dyDescent="0.2">
      <c r="A698" s="11" t="s">
        <v>1580</v>
      </c>
      <c r="B698" s="67">
        <v>20</v>
      </c>
      <c r="C698" s="67">
        <v>74</v>
      </c>
      <c r="D698" s="67">
        <v>3951.4</v>
      </c>
      <c r="N698" s="70"/>
    </row>
    <row r="699" spans="1:14" x14ac:dyDescent="0.2">
      <c r="A699" s="11" t="s">
        <v>1581</v>
      </c>
      <c r="B699" s="67">
        <v>19</v>
      </c>
      <c r="C699" s="67">
        <v>79</v>
      </c>
      <c r="D699" s="67">
        <v>3219</v>
      </c>
      <c r="N699" s="70"/>
    </row>
    <row r="700" spans="1:14" x14ac:dyDescent="0.2">
      <c r="A700" s="11" t="s">
        <v>1582</v>
      </c>
      <c r="B700" s="67">
        <v>18</v>
      </c>
      <c r="C700" s="67">
        <v>82</v>
      </c>
      <c r="D700" s="67">
        <v>3508.8</v>
      </c>
      <c r="E700" s="67">
        <v>3505.1666666666679</v>
      </c>
      <c r="N700" s="70"/>
    </row>
    <row r="701" spans="1:14" x14ac:dyDescent="0.2">
      <c r="A701" s="11" t="s">
        <v>1583</v>
      </c>
      <c r="B701" s="67">
        <v>18</v>
      </c>
      <c r="C701" s="67">
        <v>83</v>
      </c>
      <c r="D701" s="67">
        <v>3508.8</v>
      </c>
      <c r="N701" s="70"/>
    </row>
    <row r="702" spans="1:14" x14ac:dyDescent="0.2">
      <c r="A702" s="11" t="s">
        <v>1584</v>
      </c>
      <c r="B702" s="67">
        <v>18</v>
      </c>
      <c r="C702" s="67">
        <v>83</v>
      </c>
      <c r="D702" s="67">
        <v>3508.8</v>
      </c>
      <c r="N702" s="70"/>
    </row>
    <row r="703" spans="1:14" x14ac:dyDescent="0.2">
      <c r="A703" s="11" t="s">
        <v>1585</v>
      </c>
      <c r="B703" s="67">
        <v>18</v>
      </c>
      <c r="C703" s="67">
        <v>85</v>
      </c>
      <c r="D703" s="67">
        <v>3508.8</v>
      </c>
      <c r="N703" s="70"/>
    </row>
    <row r="704" spans="1:14" x14ac:dyDescent="0.2">
      <c r="A704" s="11" t="s">
        <v>1586</v>
      </c>
      <c r="B704" s="67">
        <v>17</v>
      </c>
      <c r="C704" s="67">
        <v>85</v>
      </c>
      <c r="D704" s="67">
        <v>3508.8</v>
      </c>
      <c r="N704" s="70"/>
    </row>
    <row r="705" spans="1:14" x14ac:dyDescent="0.2">
      <c r="A705" s="11" t="s">
        <v>1587</v>
      </c>
      <c r="B705" s="67">
        <v>17</v>
      </c>
      <c r="C705" s="67">
        <v>85</v>
      </c>
      <c r="D705" s="67">
        <v>3508.8</v>
      </c>
      <c r="N705" s="70"/>
    </row>
    <row r="706" spans="1:14" x14ac:dyDescent="0.2">
      <c r="A706" s="11" t="s">
        <v>1588</v>
      </c>
      <c r="B706" s="67">
        <v>16</v>
      </c>
      <c r="C706" s="67">
        <v>86</v>
      </c>
      <c r="D706" s="67">
        <v>3508.8</v>
      </c>
      <c r="N706" s="70"/>
    </row>
    <row r="707" spans="1:14" x14ac:dyDescent="0.2">
      <c r="A707" s="11" t="s">
        <v>1589</v>
      </c>
      <c r="B707" s="67">
        <v>16</v>
      </c>
      <c r="C707" s="67">
        <v>89</v>
      </c>
      <c r="D707" s="67">
        <v>3508.8</v>
      </c>
      <c r="N707" s="70"/>
    </row>
    <row r="708" spans="1:14" x14ac:dyDescent="0.2">
      <c r="A708" s="11" t="s">
        <v>1590</v>
      </c>
      <c r="B708" s="67">
        <v>16</v>
      </c>
      <c r="C708" s="67">
        <v>88</v>
      </c>
      <c r="D708" s="67">
        <v>3508.8</v>
      </c>
      <c r="H708" s="8">
        <v>252029</v>
      </c>
      <c r="K708" s="8">
        <v>239677</v>
      </c>
      <c r="N708" s="70"/>
    </row>
    <row r="709" spans="1:14" x14ac:dyDescent="0.2">
      <c r="A709" s="11" t="s">
        <v>1591</v>
      </c>
      <c r="B709" s="67">
        <v>17</v>
      </c>
      <c r="C709" s="67">
        <v>86</v>
      </c>
      <c r="D709" s="67">
        <v>3508.8</v>
      </c>
      <c r="N709" s="70"/>
    </row>
    <row r="710" spans="1:14" x14ac:dyDescent="0.2">
      <c r="A710" s="11" t="s">
        <v>1592</v>
      </c>
      <c r="B710" s="67">
        <v>18</v>
      </c>
      <c r="C710" s="67">
        <v>82</v>
      </c>
      <c r="D710" s="67">
        <v>3508.8</v>
      </c>
      <c r="N710" s="70"/>
    </row>
    <row r="711" spans="1:14" x14ac:dyDescent="0.2">
      <c r="A711" s="11" t="s">
        <v>1650</v>
      </c>
      <c r="B711" s="67">
        <v>18</v>
      </c>
      <c r="C711" s="67">
        <v>79</v>
      </c>
      <c r="D711" s="67">
        <v>3219</v>
      </c>
      <c r="N711" s="70"/>
    </row>
    <row r="712" spans="1:14" x14ac:dyDescent="0.2">
      <c r="A712" s="11" t="s">
        <v>1593</v>
      </c>
      <c r="B712" s="67">
        <v>19</v>
      </c>
      <c r="C712" s="67">
        <v>75</v>
      </c>
      <c r="D712" s="67">
        <v>3219</v>
      </c>
      <c r="N712" s="70"/>
    </row>
    <row r="713" spans="1:14" x14ac:dyDescent="0.2">
      <c r="A713" s="11" t="s">
        <v>1594</v>
      </c>
      <c r="B713" s="67">
        <v>20</v>
      </c>
      <c r="C713" s="67">
        <v>72</v>
      </c>
      <c r="D713" s="67">
        <v>3951.4</v>
      </c>
      <c r="N713" s="70"/>
    </row>
    <row r="714" spans="1:14" x14ac:dyDescent="0.2">
      <c r="A714" s="11" t="s">
        <v>1595</v>
      </c>
      <c r="B714" s="67">
        <v>21</v>
      </c>
      <c r="C714" s="67">
        <v>69</v>
      </c>
      <c r="D714" s="67">
        <v>3186.6</v>
      </c>
      <c r="N714" s="70"/>
    </row>
    <row r="715" spans="1:14" x14ac:dyDescent="0.2">
      <c r="A715" s="11" t="s">
        <v>1596</v>
      </c>
      <c r="B715" s="67">
        <v>22</v>
      </c>
      <c r="C715" s="67">
        <v>68</v>
      </c>
      <c r="D715" s="67">
        <v>3186.6</v>
      </c>
      <c r="N715" s="70"/>
    </row>
    <row r="716" spans="1:14" x14ac:dyDescent="0.2">
      <c r="A716" s="11" t="s">
        <v>1597</v>
      </c>
      <c r="B716" s="67">
        <v>22</v>
      </c>
      <c r="C716" s="67">
        <v>66</v>
      </c>
      <c r="D716" s="67">
        <v>3186.6</v>
      </c>
      <c r="N716" s="70"/>
    </row>
    <row r="717" spans="1:14" x14ac:dyDescent="0.2">
      <c r="A717" s="11" t="s">
        <v>1598</v>
      </c>
      <c r="B717" s="67">
        <v>23</v>
      </c>
      <c r="C717" s="67">
        <v>64</v>
      </c>
      <c r="D717" s="67">
        <v>3186.6</v>
      </c>
      <c r="N717" s="70"/>
    </row>
    <row r="718" spans="1:14" x14ac:dyDescent="0.2">
      <c r="A718" s="11" t="s">
        <v>1599</v>
      </c>
      <c r="B718" s="67">
        <v>23</v>
      </c>
      <c r="C718" s="67">
        <v>63</v>
      </c>
      <c r="D718" s="67">
        <v>3186.6</v>
      </c>
      <c r="N718" s="70"/>
    </row>
    <row r="719" spans="1:14" x14ac:dyDescent="0.2">
      <c r="A719" s="11" t="s">
        <v>1600</v>
      </c>
      <c r="B719" s="67">
        <v>22</v>
      </c>
      <c r="C719" s="67">
        <v>66</v>
      </c>
      <c r="D719" s="67">
        <v>3186.6</v>
      </c>
      <c r="N719" s="70"/>
    </row>
    <row r="720" spans="1:14" x14ac:dyDescent="0.2">
      <c r="A720" s="11" t="s">
        <v>1601</v>
      </c>
      <c r="B720" s="67">
        <v>20</v>
      </c>
      <c r="C720" s="67">
        <v>69</v>
      </c>
      <c r="D720" s="67">
        <v>3186.6</v>
      </c>
      <c r="N720" s="70"/>
    </row>
    <row r="721" spans="1:14" x14ac:dyDescent="0.2">
      <c r="A721" s="11" t="s">
        <v>1602</v>
      </c>
      <c r="B721" s="67">
        <v>18</v>
      </c>
      <c r="C721" s="67">
        <v>73</v>
      </c>
      <c r="D721" s="67">
        <v>3219</v>
      </c>
      <c r="N721" s="70"/>
    </row>
    <row r="722" spans="1:14" x14ac:dyDescent="0.2">
      <c r="A722" s="11" t="s">
        <v>1603</v>
      </c>
      <c r="B722" s="67">
        <v>18</v>
      </c>
      <c r="C722" s="67">
        <v>75</v>
      </c>
      <c r="D722" s="67">
        <v>3219</v>
      </c>
      <c r="N722" s="70"/>
    </row>
    <row r="723" spans="1:14" x14ac:dyDescent="0.2">
      <c r="A723" s="11" t="s">
        <v>1604</v>
      </c>
      <c r="B723" s="67">
        <v>17</v>
      </c>
      <c r="C723" s="67">
        <v>78</v>
      </c>
      <c r="D723" s="67">
        <v>3219</v>
      </c>
      <c r="N723" s="70"/>
    </row>
    <row r="724" spans="1:14" x14ac:dyDescent="0.2">
      <c r="A724" s="11" t="s">
        <v>1605</v>
      </c>
      <c r="B724" s="67">
        <v>17</v>
      </c>
      <c r="C724" s="67">
        <v>80</v>
      </c>
      <c r="D724" s="67">
        <v>3508.8</v>
      </c>
      <c r="E724" s="67">
        <v>3372.8916666666664</v>
      </c>
      <c r="N724" s="70"/>
    </row>
    <row r="725" spans="1:14" x14ac:dyDescent="0.2">
      <c r="A725" s="11"/>
      <c r="N725" s="70"/>
    </row>
    <row r="726" spans="1:14" x14ac:dyDescent="0.2">
      <c r="A726" s="11"/>
      <c r="N726" s="70"/>
    </row>
    <row r="727" spans="1:14" x14ac:dyDescent="0.2">
      <c r="A727" s="11"/>
      <c r="N727" s="70"/>
    </row>
    <row r="728" spans="1:14" x14ac:dyDescent="0.2">
      <c r="A728" s="11"/>
      <c r="N728" s="70"/>
    </row>
    <row r="729" spans="1:14" x14ac:dyDescent="0.2">
      <c r="A729" s="11"/>
      <c r="N729" s="70"/>
    </row>
    <row r="730" spans="1:14" x14ac:dyDescent="0.2">
      <c r="A730" s="11"/>
      <c r="N730" s="70"/>
    </row>
    <row r="731" spans="1:14" x14ac:dyDescent="0.2">
      <c r="A731" s="11"/>
      <c r="N731" s="70"/>
    </row>
    <row r="732" spans="1:14" x14ac:dyDescent="0.2">
      <c r="A732" s="11"/>
      <c r="N732" s="70"/>
    </row>
    <row r="733" spans="1:14" x14ac:dyDescent="0.2">
      <c r="A733" s="11"/>
      <c r="N733" s="70"/>
    </row>
    <row r="734" spans="1:14" x14ac:dyDescent="0.2">
      <c r="A734" s="11"/>
      <c r="N734" s="70"/>
    </row>
    <row r="735" spans="1:14" x14ac:dyDescent="0.2">
      <c r="A735" s="11"/>
      <c r="N735" s="70"/>
    </row>
    <row r="736" spans="1:14" x14ac:dyDescent="0.2">
      <c r="A736" s="11"/>
      <c r="N736" s="70"/>
    </row>
    <row r="737" spans="1:14" x14ac:dyDescent="0.2">
      <c r="A737" s="11"/>
      <c r="N737" s="70"/>
    </row>
    <row r="738" spans="1:14" x14ac:dyDescent="0.2">
      <c r="A738" s="11"/>
      <c r="N738" s="70"/>
    </row>
    <row r="739" spans="1:14" x14ac:dyDescent="0.2">
      <c r="A739" s="11"/>
      <c r="N739" s="70"/>
    </row>
    <row r="740" spans="1:14" x14ac:dyDescent="0.2">
      <c r="A740" s="11"/>
      <c r="N740" s="70"/>
    </row>
    <row r="741" spans="1:14" x14ac:dyDescent="0.2">
      <c r="A741" s="11"/>
      <c r="N741" s="70"/>
    </row>
    <row r="742" spans="1:14" x14ac:dyDescent="0.2">
      <c r="A742" s="11"/>
      <c r="N742" s="70"/>
    </row>
    <row r="743" spans="1:14" x14ac:dyDescent="0.2">
      <c r="A743" s="11"/>
      <c r="N743" s="70"/>
    </row>
    <row r="744" spans="1:14" x14ac:dyDescent="0.2">
      <c r="A744" s="11"/>
      <c r="N744" s="70"/>
    </row>
    <row r="745" spans="1:14" x14ac:dyDescent="0.2">
      <c r="A745" s="11"/>
      <c r="N745" s="70"/>
    </row>
    <row r="746" spans="1:14" x14ac:dyDescent="0.2">
      <c r="A746" s="11"/>
      <c r="N746" s="70"/>
    </row>
    <row r="747" spans="1:14" x14ac:dyDescent="0.2">
      <c r="A747" s="11"/>
      <c r="N747" s="70"/>
    </row>
    <row r="748" spans="1:14" x14ac:dyDescent="0.2">
      <c r="A748" s="11"/>
      <c r="N748" s="70"/>
    </row>
    <row r="749" spans="1:14" x14ac:dyDescent="0.2">
      <c r="N749" s="70"/>
    </row>
    <row r="750" spans="1:14" x14ac:dyDescent="0.2">
      <c r="N750" s="70"/>
    </row>
  </sheetData>
  <mergeCells count="2">
    <mergeCell ref="F1:K1"/>
    <mergeCell ref="A1:E1"/>
  </mergeCells>
  <phoneticPr fontId="11" type="noConversion"/>
  <conditionalFormatting sqref="F52:H52">
    <cfRule type="containsText" dxfId="313" priority="143" operator="containsText" text="off">
      <formula>NOT(ISERROR(SEARCH("off",F52)))</formula>
    </cfRule>
  </conditionalFormatting>
  <conditionalFormatting sqref="I52:J52">
    <cfRule type="containsText" dxfId="312" priority="142" operator="containsText" text="off">
      <formula>NOT(ISERROR(SEARCH("off",I52)))</formula>
    </cfRule>
  </conditionalFormatting>
  <conditionalFormatting sqref="K52">
    <cfRule type="containsText" dxfId="311" priority="141" operator="containsText" text="off">
      <formula>NOT(ISERROR(SEARCH("off",K52)))</formula>
    </cfRule>
  </conditionalFormatting>
  <conditionalFormatting sqref="K652">
    <cfRule type="containsText" dxfId="310" priority="79" operator="containsText" text="off">
      <formula>NOT(ISERROR(SEARCH("off",K652)))</formula>
    </cfRule>
  </conditionalFormatting>
  <conditionalFormatting sqref="O74:P74">
    <cfRule type="containsText" dxfId="309" priority="1" operator="containsText" text="off">
      <formula>NOT(ISERROR(SEARCH("off",O74)))</formula>
    </cfRule>
  </conditionalFormatting>
  <conditionalFormatting sqref="F74:H74">
    <cfRule type="containsText" dxfId="308" priority="140" operator="containsText" text="off">
      <formula>NOT(ISERROR(SEARCH("off",F74)))</formula>
    </cfRule>
  </conditionalFormatting>
  <conditionalFormatting sqref="I74:J74">
    <cfRule type="containsText" dxfId="307" priority="139" operator="containsText" text="off">
      <formula>NOT(ISERROR(SEARCH("off",I74)))</formula>
    </cfRule>
  </conditionalFormatting>
  <conditionalFormatting sqref="K74">
    <cfRule type="containsText" dxfId="306" priority="138" operator="containsText" text="off">
      <formula>NOT(ISERROR(SEARCH("off",K74)))</formula>
    </cfRule>
  </conditionalFormatting>
  <conditionalFormatting sqref="F98:H98">
    <cfRule type="containsText" dxfId="305" priority="137" operator="containsText" text="off">
      <formula>NOT(ISERROR(SEARCH("off",F98)))</formula>
    </cfRule>
  </conditionalFormatting>
  <conditionalFormatting sqref="I98:J98">
    <cfRule type="containsText" dxfId="304" priority="136" operator="containsText" text="off">
      <formula>NOT(ISERROR(SEARCH("off",I98)))</formula>
    </cfRule>
  </conditionalFormatting>
  <conditionalFormatting sqref="K98">
    <cfRule type="containsText" dxfId="303" priority="135" operator="containsText" text="off">
      <formula>NOT(ISERROR(SEARCH("off",K98)))</formula>
    </cfRule>
  </conditionalFormatting>
  <conditionalFormatting sqref="F122:H122">
    <cfRule type="containsText" dxfId="302" priority="134" operator="containsText" text="off">
      <formula>NOT(ISERROR(SEARCH("off",F122)))</formula>
    </cfRule>
  </conditionalFormatting>
  <conditionalFormatting sqref="I122:J122">
    <cfRule type="containsText" dxfId="301" priority="133" operator="containsText" text="off">
      <formula>NOT(ISERROR(SEARCH("off",I122)))</formula>
    </cfRule>
  </conditionalFormatting>
  <conditionalFormatting sqref="K122">
    <cfRule type="containsText" dxfId="300" priority="132" operator="containsText" text="off">
      <formula>NOT(ISERROR(SEARCH("off",K122)))</formula>
    </cfRule>
  </conditionalFormatting>
  <conditionalFormatting sqref="F146:H146">
    <cfRule type="containsText" dxfId="299" priority="131" operator="containsText" text="off">
      <formula>NOT(ISERROR(SEARCH("off",F146)))</formula>
    </cfRule>
  </conditionalFormatting>
  <conditionalFormatting sqref="I146:J146">
    <cfRule type="containsText" dxfId="298" priority="130" operator="containsText" text="off">
      <formula>NOT(ISERROR(SEARCH("off",I146)))</formula>
    </cfRule>
  </conditionalFormatting>
  <conditionalFormatting sqref="K146">
    <cfRule type="containsText" dxfId="297" priority="128" operator="containsText" text="off">
      <formula>NOT(ISERROR(SEARCH("off",K146)))</formula>
    </cfRule>
  </conditionalFormatting>
  <conditionalFormatting sqref="F218:H218">
    <cfRule type="containsText" dxfId="296" priority="127" operator="containsText" text="off">
      <formula>NOT(ISERROR(SEARCH("off",F218)))</formula>
    </cfRule>
  </conditionalFormatting>
  <conditionalFormatting sqref="I218:J218">
    <cfRule type="containsText" dxfId="295" priority="126" operator="containsText" text="off">
      <formula>NOT(ISERROR(SEARCH("off",I218)))</formula>
    </cfRule>
  </conditionalFormatting>
  <conditionalFormatting sqref="K218">
    <cfRule type="containsText" dxfId="294" priority="125" operator="containsText" text="off">
      <formula>NOT(ISERROR(SEARCH("off",K218)))</formula>
    </cfRule>
  </conditionalFormatting>
  <conditionalFormatting sqref="F243:H243">
    <cfRule type="containsText" dxfId="293" priority="124" operator="containsText" text="off">
      <formula>NOT(ISERROR(SEARCH("off",F243)))</formula>
    </cfRule>
  </conditionalFormatting>
  <conditionalFormatting sqref="I243:J243">
    <cfRule type="containsText" dxfId="292" priority="123" operator="containsText" text="off">
      <formula>NOT(ISERROR(SEARCH("off",I243)))</formula>
    </cfRule>
  </conditionalFormatting>
  <conditionalFormatting sqref="K243">
    <cfRule type="containsText" dxfId="291" priority="122" operator="containsText" text="off">
      <formula>NOT(ISERROR(SEARCH("off",K243)))</formula>
    </cfRule>
  </conditionalFormatting>
  <conditionalFormatting sqref="F268:H268">
    <cfRule type="containsText" dxfId="290" priority="121" operator="containsText" text="off">
      <formula>NOT(ISERROR(SEARCH("off",F268)))</formula>
    </cfRule>
  </conditionalFormatting>
  <conditionalFormatting sqref="I268:J268">
    <cfRule type="containsText" dxfId="289" priority="120" operator="containsText" text="off">
      <formula>NOT(ISERROR(SEARCH("off",I268)))</formula>
    </cfRule>
  </conditionalFormatting>
  <conditionalFormatting sqref="K268">
    <cfRule type="containsText" dxfId="288" priority="119" operator="containsText" text="off">
      <formula>NOT(ISERROR(SEARCH("off",K268)))</formula>
    </cfRule>
  </conditionalFormatting>
  <conditionalFormatting sqref="F292:H292">
    <cfRule type="containsText" dxfId="287" priority="118" operator="containsText" text="off">
      <formula>NOT(ISERROR(SEARCH("off",F292)))</formula>
    </cfRule>
  </conditionalFormatting>
  <conditionalFormatting sqref="I292:J292">
    <cfRule type="containsText" dxfId="286" priority="117" operator="containsText" text="off">
      <formula>NOT(ISERROR(SEARCH("off",I292)))</formula>
    </cfRule>
  </conditionalFormatting>
  <conditionalFormatting sqref="K292">
    <cfRule type="containsText" dxfId="285" priority="116" operator="containsText" text="off">
      <formula>NOT(ISERROR(SEARCH("off",K292)))</formula>
    </cfRule>
  </conditionalFormatting>
  <conditionalFormatting sqref="F316:H316">
    <cfRule type="containsText" dxfId="284" priority="115" operator="containsText" text="off">
      <formula>NOT(ISERROR(SEARCH("off",F316)))</formula>
    </cfRule>
  </conditionalFormatting>
  <conditionalFormatting sqref="I316:J316">
    <cfRule type="containsText" dxfId="283" priority="114" operator="containsText" text="off">
      <formula>NOT(ISERROR(SEARCH("off",I316)))</formula>
    </cfRule>
  </conditionalFormatting>
  <conditionalFormatting sqref="K316">
    <cfRule type="containsText" dxfId="282" priority="112" operator="containsText" text="off">
      <formula>NOT(ISERROR(SEARCH("off",K316)))</formula>
    </cfRule>
  </conditionalFormatting>
  <conditionalFormatting sqref="F388:H388">
    <cfRule type="containsText" dxfId="281" priority="111" operator="containsText" text="off">
      <formula>NOT(ISERROR(SEARCH("off",F388)))</formula>
    </cfRule>
  </conditionalFormatting>
  <conditionalFormatting sqref="I388:J388">
    <cfRule type="containsText" dxfId="280" priority="110" operator="containsText" text="off">
      <formula>NOT(ISERROR(SEARCH("off",I388)))</formula>
    </cfRule>
  </conditionalFormatting>
  <conditionalFormatting sqref="K388">
    <cfRule type="containsText" dxfId="279" priority="109" operator="containsText" text="off">
      <formula>NOT(ISERROR(SEARCH("off",K388)))</formula>
    </cfRule>
  </conditionalFormatting>
  <conditionalFormatting sqref="F412:H412">
    <cfRule type="containsText" dxfId="278" priority="108" operator="containsText" text="off">
      <formula>NOT(ISERROR(SEARCH("off",F412)))</formula>
    </cfRule>
  </conditionalFormatting>
  <conditionalFormatting sqref="I412:J412">
    <cfRule type="containsText" dxfId="277" priority="107" operator="containsText" text="off">
      <formula>NOT(ISERROR(SEARCH("off",I412)))</formula>
    </cfRule>
  </conditionalFormatting>
  <conditionalFormatting sqref="K412">
    <cfRule type="containsText" dxfId="276" priority="106" operator="containsText" text="off">
      <formula>NOT(ISERROR(SEARCH("off",K412)))</formula>
    </cfRule>
  </conditionalFormatting>
  <conditionalFormatting sqref="F436:H436">
    <cfRule type="containsText" dxfId="275" priority="105" operator="containsText" text="off">
      <formula>NOT(ISERROR(SEARCH("off",F436)))</formula>
    </cfRule>
  </conditionalFormatting>
  <conditionalFormatting sqref="I436:J436">
    <cfRule type="containsText" dxfId="274" priority="104" operator="containsText" text="off">
      <formula>NOT(ISERROR(SEARCH("off",I436)))</formula>
    </cfRule>
  </conditionalFormatting>
  <conditionalFormatting sqref="K436">
    <cfRule type="containsText" dxfId="273" priority="103" operator="containsText" text="off">
      <formula>NOT(ISERROR(SEARCH("off",K436)))</formula>
    </cfRule>
  </conditionalFormatting>
  <conditionalFormatting sqref="F460:H460">
    <cfRule type="containsText" dxfId="272" priority="102" operator="containsText" text="off">
      <formula>NOT(ISERROR(SEARCH("off",F460)))</formula>
    </cfRule>
  </conditionalFormatting>
  <conditionalFormatting sqref="I460:J460">
    <cfRule type="containsText" dxfId="271" priority="101" operator="containsText" text="off">
      <formula>NOT(ISERROR(SEARCH("off",I460)))</formula>
    </cfRule>
  </conditionalFormatting>
  <conditionalFormatting sqref="K460">
    <cfRule type="containsText" dxfId="270" priority="100" operator="containsText" text="off">
      <formula>NOT(ISERROR(SEARCH("off",K460)))</formula>
    </cfRule>
  </conditionalFormatting>
  <conditionalFormatting sqref="F484:H484">
    <cfRule type="containsText" dxfId="269" priority="99" operator="containsText" text="off">
      <formula>NOT(ISERROR(SEARCH("off",F484)))</formula>
    </cfRule>
  </conditionalFormatting>
  <conditionalFormatting sqref="I484:J484">
    <cfRule type="containsText" dxfId="268" priority="98" operator="containsText" text="off">
      <formula>NOT(ISERROR(SEARCH("off",I484)))</formula>
    </cfRule>
  </conditionalFormatting>
  <conditionalFormatting sqref="K484">
    <cfRule type="containsText" dxfId="267" priority="96" operator="containsText" text="off">
      <formula>NOT(ISERROR(SEARCH("off",K484)))</formula>
    </cfRule>
  </conditionalFormatting>
  <conditionalFormatting sqref="F556:H556">
    <cfRule type="containsText" dxfId="266" priority="95" operator="containsText" text="off">
      <formula>NOT(ISERROR(SEARCH("off",F556)))</formula>
    </cfRule>
  </conditionalFormatting>
  <conditionalFormatting sqref="I556:J556">
    <cfRule type="containsText" dxfId="265" priority="94" operator="containsText" text="off">
      <formula>NOT(ISERROR(SEARCH("off",I556)))</formula>
    </cfRule>
  </conditionalFormatting>
  <conditionalFormatting sqref="K556">
    <cfRule type="containsText" dxfId="264" priority="92" operator="containsText" text="off">
      <formula>NOT(ISERROR(SEARCH("off",K556)))</formula>
    </cfRule>
  </conditionalFormatting>
  <conditionalFormatting sqref="F580:H580">
    <cfRule type="containsText" dxfId="263" priority="91" operator="containsText" text="off">
      <formula>NOT(ISERROR(SEARCH("off",F580)))</formula>
    </cfRule>
  </conditionalFormatting>
  <conditionalFormatting sqref="I580:J580">
    <cfRule type="containsText" dxfId="262" priority="90" operator="containsText" text="off">
      <formula>NOT(ISERROR(SEARCH("off",I580)))</formula>
    </cfRule>
  </conditionalFormatting>
  <conditionalFormatting sqref="K580">
    <cfRule type="containsText" dxfId="261" priority="89" operator="containsText" text="off">
      <formula>NOT(ISERROR(SEARCH("off",K580)))</formula>
    </cfRule>
  </conditionalFormatting>
  <conditionalFormatting sqref="F604:H604">
    <cfRule type="containsText" dxfId="260" priority="88" operator="containsText" text="off">
      <formula>NOT(ISERROR(SEARCH("off",F604)))</formula>
    </cfRule>
  </conditionalFormatting>
  <conditionalFormatting sqref="I604:J604">
    <cfRule type="containsText" dxfId="259" priority="87" operator="containsText" text="off">
      <formula>NOT(ISERROR(SEARCH("off",I604)))</formula>
    </cfRule>
  </conditionalFormatting>
  <conditionalFormatting sqref="K604">
    <cfRule type="containsText" dxfId="258" priority="86" operator="containsText" text="off">
      <formula>NOT(ISERROR(SEARCH("off",K604)))</formula>
    </cfRule>
  </conditionalFormatting>
  <conditionalFormatting sqref="F628:H628">
    <cfRule type="containsText" dxfId="257" priority="85" operator="containsText" text="off">
      <formula>NOT(ISERROR(SEARCH("off",F628)))</formula>
    </cfRule>
  </conditionalFormatting>
  <conditionalFormatting sqref="I628:J628">
    <cfRule type="containsText" dxfId="256" priority="84" operator="containsText" text="off">
      <formula>NOT(ISERROR(SEARCH("off",I628)))</formula>
    </cfRule>
  </conditionalFormatting>
  <conditionalFormatting sqref="K628">
    <cfRule type="containsText" dxfId="255" priority="83" operator="containsText" text="off">
      <formula>NOT(ISERROR(SEARCH("off",K628)))</formula>
    </cfRule>
  </conditionalFormatting>
  <conditionalFormatting sqref="F652:H652">
    <cfRule type="containsText" dxfId="254" priority="82" operator="containsText" text="off">
      <formula>NOT(ISERROR(SEARCH("off",F652)))</formula>
    </cfRule>
  </conditionalFormatting>
  <conditionalFormatting sqref="I652:J652">
    <cfRule type="containsText" dxfId="253" priority="81" operator="containsText" text="off">
      <formula>NOT(ISERROR(SEARCH("off",I652)))</formula>
    </cfRule>
  </conditionalFormatting>
  <conditionalFormatting sqref="O50:P50">
    <cfRule type="containsText" dxfId="252" priority="37" operator="containsText" text="off">
      <formula>NOT(ISERROR(SEARCH("off",O50)))</formula>
    </cfRule>
  </conditionalFormatting>
  <conditionalFormatting sqref="O51:P51">
    <cfRule type="containsText" dxfId="251" priority="35" operator="containsText" text="off">
      <formula>NOT(ISERROR(SEARCH("off",O51)))</formula>
    </cfRule>
  </conditionalFormatting>
  <conditionalFormatting sqref="O52:P52">
    <cfRule type="containsText" dxfId="250" priority="33" operator="containsText" text="off">
      <formula>NOT(ISERROR(SEARCH("off",O52)))</formula>
    </cfRule>
  </conditionalFormatting>
  <conditionalFormatting sqref="O53:P53">
    <cfRule type="containsText" dxfId="249" priority="31" operator="containsText" text="off">
      <formula>NOT(ISERROR(SEARCH("off",O53)))</formula>
    </cfRule>
  </conditionalFormatting>
  <conditionalFormatting sqref="O54:P54">
    <cfRule type="containsText" dxfId="248" priority="29" operator="containsText" text="off">
      <formula>NOT(ISERROR(SEARCH("off",O54)))</formula>
    </cfRule>
  </conditionalFormatting>
  <conditionalFormatting sqref="O57:P57">
    <cfRule type="containsText" dxfId="247" priority="27" operator="containsText" text="off">
      <formula>NOT(ISERROR(SEARCH("off",O57)))</formula>
    </cfRule>
  </conditionalFormatting>
  <conditionalFormatting sqref="O58:P58">
    <cfRule type="containsText" dxfId="246" priority="25" operator="containsText" text="off">
      <formula>NOT(ISERROR(SEARCH("off",O58)))</formula>
    </cfRule>
  </conditionalFormatting>
  <conditionalFormatting sqref="O59:P59">
    <cfRule type="containsText" dxfId="245" priority="23" operator="containsText" text="off">
      <formula>NOT(ISERROR(SEARCH("off",O59)))</formula>
    </cfRule>
  </conditionalFormatting>
  <conditionalFormatting sqref="O60:P60">
    <cfRule type="containsText" dxfId="244" priority="21" operator="containsText" text="off">
      <formula>NOT(ISERROR(SEARCH("off",O60)))</formula>
    </cfRule>
  </conditionalFormatting>
  <conditionalFormatting sqref="O61:P61">
    <cfRule type="containsText" dxfId="243" priority="19" operator="containsText" text="off">
      <formula>NOT(ISERROR(SEARCH("off",O61)))</formula>
    </cfRule>
  </conditionalFormatting>
  <conditionalFormatting sqref="O64:P64">
    <cfRule type="containsText" dxfId="242" priority="17" operator="containsText" text="off">
      <formula>NOT(ISERROR(SEARCH("off",O64)))</formula>
    </cfRule>
  </conditionalFormatting>
  <conditionalFormatting sqref="O65:P65">
    <cfRule type="containsText" dxfId="241" priority="15" operator="containsText" text="off">
      <formula>NOT(ISERROR(SEARCH("off",O65)))</formula>
    </cfRule>
  </conditionalFormatting>
  <conditionalFormatting sqref="O66:P66">
    <cfRule type="containsText" dxfId="240" priority="13" operator="containsText" text="off">
      <formula>NOT(ISERROR(SEARCH("off",O66)))</formula>
    </cfRule>
  </conditionalFormatting>
  <conditionalFormatting sqref="O67:P67">
    <cfRule type="containsText" dxfId="239" priority="11" operator="containsText" text="off">
      <formula>NOT(ISERROR(SEARCH("off",O67)))</formula>
    </cfRule>
  </conditionalFormatting>
  <conditionalFormatting sqref="O68:P68">
    <cfRule type="containsText" dxfId="238" priority="9" operator="containsText" text="off">
      <formula>NOT(ISERROR(SEARCH("off",O68)))</formula>
    </cfRule>
  </conditionalFormatting>
  <conditionalFormatting sqref="O71:P71">
    <cfRule type="containsText" dxfId="237" priority="7" operator="containsText" text="off">
      <formula>NOT(ISERROR(SEARCH("off",O71)))</formula>
    </cfRule>
  </conditionalFormatting>
  <conditionalFormatting sqref="O72:P72">
    <cfRule type="containsText" dxfId="236" priority="5" operator="containsText" text="off">
      <formula>NOT(ISERROR(SEARCH("off",O72)))</formula>
    </cfRule>
  </conditionalFormatting>
  <conditionalFormatting sqref="O73:P73">
    <cfRule type="containsText" dxfId="235" priority="3" operator="containsText" text="off">
      <formula>NOT(ISERROR(SEARCH("off",O73)))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Mar '20</vt:lpstr>
      <vt:lpstr>Apr '20</vt:lpstr>
      <vt:lpstr>May '20</vt:lpstr>
      <vt:lpstr>Jun '20</vt:lpstr>
      <vt:lpstr>Jul '20</vt:lpstr>
      <vt:lpstr>Aug '20</vt:lpstr>
      <vt:lpstr>Sep '20 </vt:lpstr>
      <vt:lpstr>Oct '20</vt:lpstr>
      <vt:lpstr>Nov '20</vt:lpstr>
      <vt:lpstr>Dec '20</vt:lpstr>
      <vt:lpstr>Jan '21</vt:lpstr>
      <vt:lpstr>Feb '21</vt:lpstr>
      <vt:lpstr>Feb (2)</vt:lpstr>
      <vt:lpstr>Mar '21</vt:lpstr>
      <vt:lpstr>Apr '21</vt:lpstr>
      <vt:lpstr>May '21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Lesedi Kgatla</dc:creator>
  <cp:lastModifiedBy>Microsoft Office User</cp:lastModifiedBy>
  <dcterms:created xsi:type="dcterms:W3CDTF">2020-09-19T12:12:35Z</dcterms:created>
  <dcterms:modified xsi:type="dcterms:W3CDTF">2023-02-10T14:24:55Z</dcterms:modified>
</cp:coreProperties>
</file>